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jciech\Documents\GitHub\Matura\matura informatyka\Excel\PR 2021 Czerwiec - Wypożyczalnia\"/>
    </mc:Choice>
  </mc:AlternateContent>
  <xr:revisionPtr revIDLastSave="0" documentId="13_ncr:1_{8A5AED06-C023-43C8-9A8C-93B7D9C2FB45}" xr6:coauthVersionLast="47" xr6:coauthVersionMax="47" xr10:uidLastSave="{00000000-0000-0000-0000-000000000000}"/>
  <bookViews>
    <workbookView xWindow="-108" yWindow="-108" windowWidth="23256" windowHeight="12456" activeTab="2" xr2:uid="{80AD1D78-F0FB-40AA-9AF9-62D6F9DDB9E6}"/>
  </bookViews>
  <sheets>
    <sheet name="dane" sheetId="1" r:id="rId1"/>
    <sheet name="5.1" sheetId="3" r:id="rId2"/>
    <sheet name="5.2" sheetId="4" r:id="rId3"/>
    <sheet name="5.3" sheetId="5" r:id="rId4"/>
    <sheet name="5.4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6" l="1"/>
  <c r="M11" i="6"/>
  <c r="F4" i="6"/>
  <c r="F3" i="6"/>
  <c r="H3" i="6" s="1"/>
  <c r="E4" i="6"/>
  <c r="E3" i="6"/>
  <c r="K3" i="6"/>
  <c r="J89" i="6"/>
  <c r="J97" i="6"/>
  <c r="J194" i="6"/>
  <c r="J226" i="6"/>
  <c r="J353" i="6"/>
  <c r="J354" i="6"/>
  <c r="J513" i="6"/>
  <c r="J514" i="6"/>
  <c r="J642" i="6"/>
  <c r="J706" i="6"/>
  <c r="J713" i="6"/>
  <c r="I3" i="6"/>
  <c r="I4" i="6"/>
  <c r="J3" i="6" s="1"/>
  <c r="I5" i="6"/>
  <c r="I6" i="6"/>
  <c r="I7" i="6"/>
  <c r="I8" i="6"/>
  <c r="I9" i="6"/>
  <c r="J8" i="6" s="1"/>
  <c r="I10" i="6"/>
  <c r="I11" i="6"/>
  <c r="J10" i="6" s="1"/>
  <c r="I12" i="6"/>
  <c r="J11" i="6" s="1"/>
  <c r="I13" i="6"/>
  <c r="I14" i="6"/>
  <c r="I15" i="6"/>
  <c r="I16" i="6"/>
  <c r="I17" i="6"/>
  <c r="J16" i="6" s="1"/>
  <c r="I18" i="6"/>
  <c r="I19" i="6"/>
  <c r="J18" i="6" s="1"/>
  <c r="I20" i="6"/>
  <c r="J19" i="6" s="1"/>
  <c r="I21" i="6"/>
  <c r="I22" i="6"/>
  <c r="I23" i="6"/>
  <c r="I24" i="6"/>
  <c r="I25" i="6"/>
  <c r="J24" i="6" s="1"/>
  <c r="I26" i="6"/>
  <c r="I27" i="6"/>
  <c r="J26" i="6" s="1"/>
  <c r="I28" i="6"/>
  <c r="J27" i="6" s="1"/>
  <c r="I29" i="6"/>
  <c r="I30" i="6"/>
  <c r="I31" i="6"/>
  <c r="I32" i="6"/>
  <c r="I33" i="6"/>
  <c r="J32" i="6" s="1"/>
  <c r="I34" i="6"/>
  <c r="J33" i="6" s="1"/>
  <c r="I35" i="6"/>
  <c r="J34" i="6" s="1"/>
  <c r="I36" i="6"/>
  <c r="J35" i="6" s="1"/>
  <c r="I37" i="6"/>
  <c r="I38" i="6"/>
  <c r="I39" i="6"/>
  <c r="I40" i="6"/>
  <c r="I41" i="6"/>
  <c r="J40" i="6" s="1"/>
  <c r="I42" i="6"/>
  <c r="I43" i="6"/>
  <c r="J42" i="6" s="1"/>
  <c r="I44" i="6"/>
  <c r="J43" i="6" s="1"/>
  <c r="I45" i="6"/>
  <c r="I46" i="6"/>
  <c r="I47" i="6"/>
  <c r="I48" i="6"/>
  <c r="I49" i="6"/>
  <c r="J48" i="6" s="1"/>
  <c r="I50" i="6"/>
  <c r="I51" i="6"/>
  <c r="J50" i="6" s="1"/>
  <c r="I52" i="6"/>
  <c r="J51" i="6" s="1"/>
  <c r="I53" i="6"/>
  <c r="I54" i="6"/>
  <c r="I55" i="6"/>
  <c r="I56" i="6"/>
  <c r="I57" i="6"/>
  <c r="J56" i="6" s="1"/>
  <c r="I58" i="6"/>
  <c r="J57" i="6" s="1"/>
  <c r="I59" i="6"/>
  <c r="J58" i="6" s="1"/>
  <c r="I60" i="6"/>
  <c r="J59" i="6" s="1"/>
  <c r="I61" i="6"/>
  <c r="I62" i="6"/>
  <c r="I63" i="6"/>
  <c r="I64" i="6"/>
  <c r="I65" i="6"/>
  <c r="J64" i="6" s="1"/>
  <c r="I66" i="6"/>
  <c r="J65" i="6" s="1"/>
  <c r="I67" i="6"/>
  <c r="J66" i="6" s="1"/>
  <c r="I68" i="6"/>
  <c r="J67" i="6" s="1"/>
  <c r="I69" i="6"/>
  <c r="I70" i="6"/>
  <c r="I71" i="6"/>
  <c r="I72" i="6"/>
  <c r="I73" i="6"/>
  <c r="J72" i="6" s="1"/>
  <c r="I74" i="6"/>
  <c r="I75" i="6"/>
  <c r="J74" i="6" s="1"/>
  <c r="I76" i="6"/>
  <c r="J75" i="6" s="1"/>
  <c r="I77" i="6"/>
  <c r="I78" i="6"/>
  <c r="I79" i="6"/>
  <c r="I80" i="6"/>
  <c r="I81" i="6"/>
  <c r="J80" i="6" s="1"/>
  <c r="I82" i="6"/>
  <c r="I83" i="6"/>
  <c r="J82" i="6" s="1"/>
  <c r="I84" i="6"/>
  <c r="J83" i="6" s="1"/>
  <c r="I85" i="6"/>
  <c r="I86" i="6"/>
  <c r="I87" i="6"/>
  <c r="I88" i="6"/>
  <c r="I89" i="6"/>
  <c r="J88" i="6" s="1"/>
  <c r="I90" i="6"/>
  <c r="I91" i="6"/>
  <c r="J90" i="6" s="1"/>
  <c r="I92" i="6"/>
  <c r="J91" i="6" s="1"/>
  <c r="I93" i="6"/>
  <c r="I94" i="6"/>
  <c r="I95" i="6"/>
  <c r="I96" i="6"/>
  <c r="I97" i="6"/>
  <c r="J96" i="6" s="1"/>
  <c r="I98" i="6"/>
  <c r="I99" i="6"/>
  <c r="J98" i="6" s="1"/>
  <c r="I100" i="6"/>
  <c r="J99" i="6" s="1"/>
  <c r="I101" i="6"/>
  <c r="I102" i="6"/>
  <c r="I103" i="6"/>
  <c r="I104" i="6"/>
  <c r="I105" i="6"/>
  <c r="J104" i="6" s="1"/>
  <c r="I106" i="6"/>
  <c r="I107" i="6"/>
  <c r="J106" i="6" s="1"/>
  <c r="I108" i="6"/>
  <c r="J107" i="6" s="1"/>
  <c r="I109" i="6"/>
  <c r="I110" i="6"/>
  <c r="I111" i="6"/>
  <c r="I112" i="6"/>
  <c r="I113" i="6"/>
  <c r="J112" i="6" s="1"/>
  <c r="I114" i="6"/>
  <c r="I115" i="6"/>
  <c r="J114" i="6" s="1"/>
  <c r="I116" i="6"/>
  <c r="J115" i="6" s="1"/>
  <c r="I117" i="6"/>
  <c r="I118" i="6"/>
  <c r="I119" i="6"/>
  <c r="I120" i="6"/>
  <c r="I121" i="6"/>
  <c r="J120" i="6" s="1"/>
  <c r="I122" i="6"/>
  <c r="J121" i="6" s="1"/>
  <c r="I123" i="6"/>
  <c r="J122" i="6" s="1"/>
  <c r="I124" i="6"/>
  <c r="J123" i="6" s="1"/>
  <c r="I125" i="6"/>
  <c r="I126" i="6"/>
  <c r="I127" i="6"/>
  <c r="I128" i="6"/>
  <c r="I129" i="6"/>
  <c r="J128" i="6" s="1"/>
  <c r="I130" i="6"/>
  <c r="I131" i="6"/>
  <c r="J130" i="6" s="1"/>
  <c r="I132" i="6"/>
  <c r="J131" i="6" s="1"/>
  <c r="I133" i="6"/>
  <c r="I134" i="6"/>
  <c r="I135" i="6"/>
  <c r="I136" i="6"/>
  <c r="I137" i="6"/>
  <c r="J136" i="6" s="1"/>
  <c r="I138" i="6"/>
  <c r="I139" i="6"/>
  <c r="J138" i="6" s="1"/>
  <c r="I140" i="6"/>
  <c r="J139" i="6" s="1"/>
  <c r="I141" i="6"/>
  <c r="I142" i="6"/>
  <c r="I143" i="6"/>
  <c r="I144" i="6"/>
  <c r="I145" i="6"/>
  <c r="J144" i="6" s="1"/>
  <c r="I146" i="6"/>
  <c r="I147" i="6"/>
  <c r="J146" i="6" s="1"/>
  <c r="I148" i="6"/>
  <c r="J147" i="6" s="1"/>
  <c r="I149" i="6"/>
  <c r="I150" i="6"/>
  <c r="I151" i="6"/>
  <c r="I152" i="6"/>
  <c r="I153" i="6"/>
  <c r="J152" i="6" s="1"/>
  <c r="I154" i="6"/>
  <c r="J153" i="6" s="1"/>
  <c r="I155" i="6"/>
  <c r="J154" i="6" s="1"/>
  <c r="I156" i="6"/>
  <c r="J155" i="6" s="1"/>
  <c r="I157" i="6"/>
  <c r="I158" i="6"/>
  <c r="I159" i="6"/>
  <c r="I160" i="6"/>
  <c r="I161" i="6"/>
  <c r="J160" i="6" s="1"/>
  <c r="I162" i="6"/>
  <c r="I163" i="6"/>
  <c r="J162" i="6" s="1"/>
  <c r="I164" i="6"/>
  <c r="J163" i="6" s="1"/>
  <c r="I165" i="6"/>
  <c r="I166" i="6"/>
  <c r="I167" i="6"/>
  <c r="I168" i="6"/>
  <c r="I169" i="6"/>
  <c r="J168" i="6" s="1"/>
  <c r="I170" i="6"/>
  <c r="I171" i="6"/>
  <c r="J170" i="6" s="1"/>
  <c r="I172" i="6"/>
  <c r="J171" i="6" s="1"/>
  <c r="I173" i="6"/>
  <c r="I174" i="6"/>
  <c r="I175" i="6"/>
  <c r="I176" i="6"/>
  <c r="I177" i="6"/>
  <c r="J176" i="6" s="1"/>
  <c r="I178" i="6"/>
  <c r="I179" i="6"/>
  <c r="J178" i="6" s="1"/>
  <c r="I180" i="6"/>
  <c r="J179" i="6" s="1"/>
  <c r="I181" i="6"/>
  <c r="I182" i="6"/>
  <c r="I183" i="6"/>
  <c r="I184" i="6"/>
  <c r="I185" i="6"/>
  <c r="J184" i="6" s="1"/>
  <c r="I186" i="6"/>
  <c r="J185" i="6" s="1"/>
  <c r="I187" i="6"/>
  <c r="J186" i="6" s="1"/>
  <c r="I188" i="6"/>
  <c r="J187" i="6" s="1"/>
  <c r="I189" i="6"/>
  <c r="I190" i="6"/>
  <c r="I191" i="6"/>
  <c r="I192" i="6"/>
  <c r="I193" i="6"/>
  <c r="J192" i="6" s="1"/>
  <c r="I194" i="6"/>
  <c r="I195" i="6"/>
  <c r="I196" i="6"/>
  <c r="J195" i="6" s="1"/>
  <c r="I197" i="6"/>
  <c r="I198" i="6"/>
  <c r="I199" i="6"/>
  <c r="I200" i="6"/>
  <c r="I201" i="6"/>
  <c r="J200" i="6" s="1"/>
  <c r="I202" i="6"/>
  <c r="I203" i="6"/>
  <c r="J202" i="6" s="1"/>
  <c r="I204" i="6"/>
  <c r="J203" i="6" s="1"/>
  <c r="I205" i="6"/>
  <c r="I206" i="6"/>
  <c r="I207" i="6"/>
  <c r="I208" i="6"/>
  <c r="I209" i="6"/>
  <c r="J208" i="6" s="1"/>
  <c r="I210" i="6"/>
  <c r="I211" i="6"/>
  <c r="J210" i="6" s="1"/>
  <c r="I212" i="6"/>
  <c r="J211" i="6" s="1"/>
  <c r="I213" i="6"/>
  <c r="I214" i="6"/>
  <c r="I215" i="6"/>
  <c r="I216" i="6"/>
  <c r="I217" i="6"/>
  <c r="J216" i="6" s="1"/>
  <c r="I218" i="6"/>
  <c r="I219" i="6"/>
  <c r="J218" i="6" s="1"/>
  <c r="I220" i="6"/>
  <c r="J219" i="6" s="1"/>
  <c r="I221" i="6"/>
  <c r="I222" i="6"/>
  <c r="I223" i="6"/>
  <c r="I224" i="6"/>
  <c r="I225" i="6"/>
  <c r="J224" i="6" s="1"/>
  <c r="I226" i="6"/>
  <c r="I227" i="6"/>
  <c r="I228" i="6"/>
  <c r="J227" i="6" s="1"/>
  <c r="I229" i="6"/>
  <c r="I230" i="6"/>
  <c r="I231" i="6"/>
  <c r="I232" i="6"/>
  <c r="I233" i="6"/>
  <c r="J232" i="6" s="1"/>
  <c r="I234" i="6"/>
  <c r="I235" i="6"/>
  <c r="J234" i="6" s="1"/>
  <c r="I236" i="6"/>
  <c r="J235" i="6" s="1"/>
  <c r="I237" i="6"/>
  <c r="I238" i="6"/>
  <c r="I239" i="6"/>
  <c r="I240" i="6"/>
  <c r="I241" i="6"/>
  <c r="J240" i="6" s="1"/>
  <c r="I242" i="6"/>
  <c r="I243" i="6"/>
  <c r="J242" i="6" s="1"/>
  <c r="I244" i="6"/>
  <c r="J243" i="6" s="1"/>
  <c r="I245" i="6"/>
  <c r="I246" i="6"/>
  <c r="I247" i="6"/>
  <c r="I248" i="6"/>
  <c r="I249" i="6"/>
  <c r="J248" i="6" s="1"/>
  <c r="I250" i="6"/>
  <c r="I251" i="6"/>
  <c r="J250" i="6" s="1"/>
  <c r="I252" i="6"/>
  <c r="J251" i="6" s="1"/>
  <c r="I253" i="6"/>
  <c r="I254" i="6"/>
  <c r="I255" i="6"/>
  <c r="I256" i="6"/>
  <c r="I257" i="6"/>
  <c r="J256" i="6" s="1"/>
  <c r="I258" i="6"/>
  <c r="J257" i="6" s="1"/>
  <c r="I259" i="6"/>
  <c r="J258" i="6" s="1"/>
  <c r="I260" i="6"/>
  <c r="J259" i="6" s="1"/>
  <c r="I261" i="6"/>
  <c r="I262" i="6"/>
  <c r="I263" i="6"/>
  <c r="I264" i="6"/>
  <c r="I265" i="6"/>
  <c r="J264" i="6" s="1"/>
  <c r="I266" i="6"/>
  <c r="I267" i="6"/>
  <c r="J266" i="6" s="1"/>
  <c r="I268" i="6"/>
  <c r="J267" i="6" s="1"/>
  <c r="I269" i="6"/>
  <c r="I270" i="6"/>
  <c r="I271" i="6"/>
  <c r="I272" i="6"/>
  <c r="I273" i="6"/>
  <c r="J272" i="6" s="1"/>
  <c r="I274" i="6"/>
  <c r="I275" i="6"/>
  <c r="J274" i="6" s="1"/>
  <c r="I276" i="6"/>
  <c r="J275" i="6" s="1"/>
  <c r="I277" i="6"/>
  <c r="I278" i="6"/>
  <c r="I279" i="6"/>
  <c r="I280" i="6"/>
  <c r="I281" i="6"/>
  <c r="J280" i="6" s="1"/>
  <c r="I282" i="6"/>
  <c r="I283" i="6"/>
  <c r="J282" i="6" s="1"/>
  <c r="I284" i="6"/>
  <c r="J283" i="6" s="1"/>
  <c r="I285" i="6"/>
  <c r="I286" i="6"/>
  <c r="I287" i="6"/>
  <c r="I288" i="6"/>
  <c r="I289" i="6"/>
  <c r="J288" i="6" s="1"/>
  <c r="I290" i="6"/>
  <c r="I291" i="6"/>
  <c r="J290" i="6" s="1"/>
  <c r="I292" i="6"/>
  <c r="J291" i="6" s="1"/>
  <c r="I293" i="6"/>
  <c r="I294" i="6"/>
  <c r="I295" i="6"/>
  <c r="I296" i="6"/>
  <c r="I297" i="6"/>
  <c r="J296" i="6" s="1"/>
  <c r="I298" i="6"/>
  <c r="I299" i="6"/>
  <c r="J298" i="6" s="1"/>
  <c r="I300" i="6"/>
  <c r="J299" i="6" s="1"/>
  <c r="I301" i="6"/>
  <c r="I302" i="6"/>
  <c r="I303" i="6"/>
  <c r="I304" i="6"/>
  <c r="I305" i="6"/>
  <c r="J304" i="6" s="1"/>
  <c r="I306" i="6"/>
  <c r="I307" i="6"/>
  <c r="J306" i="6" s="1"/>
  <c r="I308" i="6"/>
  <c r="J307" i="6" s="1"/>
  <c r="I309" i="6"/>
  <c r="I310" i="6"/>
  <c r="I311" i="6"/>
  <c r="I312" i="6"/>
  <c r="I313" i="6"/>
  <c r="J312" i="6" s="1"/>
  <c r="I314" i="6"/>
  <c r="I315" i="6"/>
  <c r="J314" i="6" s="1"/>
  <c r="I316" i="6"/>
  <c r="J315" i="6" s="1"/>
  <c r="I317" i="6"/>
  <c r="I318" i="6"/>
  <c r="I319" i="6"/>
  <c r="I320" i="6"/>
  <c r="I321" i="6"/>
  <c r="J320" i="6" s="1"/>
  <c r="I322" i="6"/>
  <c r="J321" i="6" s="1"/>
  <c r="I323" i="6"/>
  <c r="J322" i="6" s="1"/>
  <c r="I324" i="6"/>
  <c r="J323" i="6" s="1"/>
  <c r="I325" i="6"/>
  <c r="I326" i="6"/>
  <c r="I327" i="6"/>
  <c r="I328" i="6"/>
  <c r="I329" i="6"/>
  <c r="J328" i="6" s="1"/>
  <c r="I330" i="6"/>
  <c r="I331" i="6"/>
  <c r="J330" i="6" s="1"/>
  <c r="I332" i="6"/>
  <c r="J331" i="6" s="1"/>
  <c r="I333" i="6"/>
  <c r="I334" i="6"/>
  <c r="I335" i="6"/>
  <c r="I336" i="6"/>
  <c r="I337" i="6"/>
  <c r="J336" i="6" s="1"/>
  <c r="I338" i="6"/>
  <c r="I339" i="6"/>
  <c r="J338" i="6" s="1"/>
  <c r="I340" i="6"/>
  <c r="J339" i="6" s="1"/>
  <c r="I341" i="6"/>
  <c r="I342" i="6"/>
  <c r="I343" i="6"/>
  <c r="I344" i="6"/>
  <c r="I345" i="6"/>
  <c r="J344" i="6" s="1"/>
  <c r="I346" i="6"/>
  <c r="J345" i="6" s="1"/>
  <c r="I347" i="6"/>
  <c r="J346" i="6" s="1"/>
  <c r="I348" i="6"/>
  <c r="J347" i="6" s="1"/>
  <c r="I349" i="6"/>
  <c r="I350" i="6"/>
  <c r="I351" i="6"/>
  <c r="I352" i="6"/>
  <c r="I353" i="6"/>
  <c r="J352" i="6" s="1"/>
  <c r="I354" i="6"/>
  <c r="I355" i="6"/>
  <c r="I356" i="6"/>
  <c r="J355" i="6" s="1"/>
  <c r="I357" i="6"/>
  <c r="I358" i="6"/>
  <c r="I359" i="6"/>
  <c r="I360" i="6"/>
  <c r="I361" i="6"/>
  <c r="J360" i="6" s="1"/>
  <c r="I362" i="6"/>
  <c r="I363" i="6"/>
  <c r="J362" i="6" s="1"/>
  <c r="I364" i="6"/>
  <c r="J363" i="6" s="1"/>
  <c r="I365" i="6"/>
  <c r="I366" i="6"/>
  <c r="I367" i="6"/>
  <c r="I368" i="6"/>
  <c r="I369" i="6"/>
  <c r="J368" i="6" s="1"/>
  <c r="I370" i="6"/>
  <c r="I371" i="6"/>
  <c r="J370" i="6" s="1"/>
  <c r="I372" i="6"/>
  <c r="J371" i="6" s="1"/>
  <c r="I373" i="6"/>
  <c r="I374" i="6"/>
  <c r="I375" i="6"/>
  <c r="I376" i="6"/>
  <c r="I377" i="6"/>
  <c r="J376" i="6" s="1"/>
  <c r="I378" i="6"/>
  <c r="I379" i="6"/>
  <c r="J378" i="6" s="1"/>
  <c r="I380" i="6"/>
  <c r="J379" i="6" s="1"/>
  <c r="I381" i="6"/>
  <c r="I382" i="6"/>
  <c r="I383" i="6"/>
  <c r="I384" i="6"/>
  <c r="I385" i="6"/>
  <c r="J384" i="6" s="1"/>
  <c r="I386" i="6"/>
  <c r="I387" i="6"/>
  <c r="J386" i="6" s="1"/>
  <c r="I388" i="6"/>
  <c r="J387" i="6" s="1"/>
  <c r="I389" i="6"/>
  <c r="I390" i="6"/>
  <c r="I391" i="6"/>
  <c r="I392" i="6"/>
  <c r="I393" i="6"/>
  <c r="J392" i="6" s="1"/>
  <c r="I394" i="6"/>
  <c r="I395" i="6"/>
  <c r="J394" i="6" s="1"/>
  <c r="I396" i="6"/>
  <c r="J395" i="6" s="1"/>
  <c r="I397" i="6"/>
  <c r="I398" i="6"/>
  <c r="I399" i="6"/>
  <c r="I400" i="6"/>
  <c r="I401" i="6"/>
  <c r="J400" i="6" s="1"/>
  <c r="I402" i="6"/>
  <c r="I403" i="6"/>
  <c r="J402" i="6" s="1"/>
  <c r="I404" i="6"/>
  <c r="J403" i="6" s="1"/>
  <c r="I405" i="6"/>
  <c r="I406" i="6"/>
  <c r="I407" i="6"/>
  <c r="I408" i="6"/>
  <c r="I409" i="6"/>
  <c r="J408" i="6" s="1"/>
  <c r="I410" i="6"/>
  <c r="J409" i="6" s="1"/>
  <c r="I411" i="6"/>
  <c r="J410" i="6" s="1"/>
  <c r="I412" i="6"/>
  <c r="J411" i="6" s="1"/>
  <c r="I413" i="6"/>
  <c r="I414" i="6"/>
  <c r="I415" i="6"/>
  <c r="I416" i="6"/>
  <c r="I417" i="6"/>
  <c r="J416" i="6" s="1"/>
  <c r="I418" i="6"/>
  <c r="I419" i="6"/>
  <c r="J418" i="6" s="1"/>
  <c r="I420" i="6"/>
  <c r="J419" i="6" s="1"/>
  <c r="I421" i="6"/>
  <c r="I422" i="6"/>
  <c r="I423" i="6"/>
  <c r="I424" i="6"/>
  <c r="I425" i="6"/>
  <c r="J424" i="6" s="1"/>
  <c r="I426" i="6"/>
  <c r="I427" i="6"/>
  <c r="J426" i="6" s="1"/>
  <c r="I428" i="6"/>
  <c r="J427" i="6" s="1"/>
  <c r="I429" i="6"/>
  <c r="I430" i="6"/>
  <c r="I431" i="6"/>
  <c r="I432" i="6"/>
  <c r="I433" i="6"/>
  <c r="J432" i="6" s="1"/>
  <c r="I434" i="6"/>
  <c r="I435" i="6"/>
  <c r="J434" i="6" s="1"/>
  <c r="I436" i="6"/>
  <c r="J435" i="6" s="1"/>
  <c r="I437" i="6"/>
  <c r="I438" i="6"/>
  <c r="I439" i="6"/>
  <c r="I440" i="6"/>
  <c r="I441" i="6"/>
  <c r="J440" i="6" s="1"/>
  <c r="I442" i="6"/>
  <c r="J441" i="6" s="1"/>
  <c r="I443" i="6"/>
  <c r="J442" i="6" s="1"/>
  <c r="I444" i="6"/>
  <c r="J443" i="6" s="1"/>
  <c r="I445" i="6"/>
  <c r="I446" i="6"/>
  <c r="I447" i="6"/>
  <c r="I448" i="6"/>
  <c r="I449" i="6"/>
  <c r="J448" i="6" s="1"/>
  <c r="I450" i="6"/>
  <c r="I451" i="6"/>
  <c r="J450" i="6" s="1"/>
  <c r="I452" i="6"/>
  <c r="J451" i="6" s="1"/>
  <c r="I453" i="6"/>
  <c r="I454" i="6"/>
  <c r="I455" i="6"/>
  <c r="I456" i="6"/>
  <c r="I457" i="6"/>
  <c r="J456" i="6" s="1"/>
  <c r="I458" i="6"/>
  <c r="I459" i="6"/>
  <c r="J458" i="6" s="1"/>
  <c r="I460" i="6"/>
  <c r="J459" i="6" s="1"/>
  <c r="I461" i="6"/>
  <c r="I462" i="6"/>
  <c r="I463" i="6"/>
  <c r="I464" i="6"/>
  <c r="I465" i="6"/>
  <c r="J464" i="6" s="1"/>
  <c r="I466" i="6"/>
  <c r="I467" i="6"/>
  <c r="J466" i="6" s="1"/>
  <c r="I468" i="6"/>
  <c r="J467" i="6" s="1"/>
  <c r="I469" i="6"/>
  <c r="I470" i="6"/>
  <c r="I471" i="6"/>
  <c r="I472" i="6"/>
  <c r="I473" i="6"/>
  <c r="J472" i="6" s="1"/>
  <c r="I474" i="6"/>
  <c r="I475" i="6"/>
  <c r="J474" i="6" s="1"/>
  <c r="I476" i="6"/>
  <c r="J475" i="6" s="1"/>
  <c r="I477" i="6"/>
  <c r="I478" i="6"/>
  <c r="I479" i="6"/>
  <c r="I480" i="6"/>
  <c r="I481" i="6"/>
  <c r="J480" i="6" s="1"/>
  <c r="I482" i="6"/>
  <c r="I483" i="6"/>
  <c r="J482" i="6" s="1"/>
  <c r="I484" i="6"/>
  <c r="J483" i="6" s="1"/>
  <c r="I485" i="6"/>
  <c r="I486" i="6"/>
  <c r="I487" i="6"/>
  <c r="I488" i="6"/>
  <c r="I489" i="6"/>
  <c r="J488" i="6" s="1"/>
  <c r="I490" i="6"/>
  <c r="I491" i="6"/>
  <c r="J490" i="6" s="1"/>
  <c r="I492" i="6"/>
  <c r="J491" i="6" s="1"/>
  <c r="I493" i="6"/>
  <c r="I494" i="6"/>
  <c r="I495" i="6"/>
  <c r="I496" i="6"/>
  <c r="I497" i="6"/>
  <c r="J496" i="6" s="1"/>
  <c r="I498" i="6"/>
  <c r="I499" i="6"/>
  <c r="J498" i="6" s="1"/>
  <c r="I500" i="6"/>
  <c r="J499" i="6" s="1"/>
  <c r="I501" i="6"/>
  <c r="I502" i="6"/>
  <c r="I503" i="6"/>
  <c r="I504" i="6"/>
  <c r="I505" i="6"/>
  <c r="J504" i="6" s="1"/>
  <c r="I506" i="6"/>
  <c r="I507" i="6"/>
  <c r="J506" i="6" s="1"/>
  <c r="I508" i="6"/>
  <c r="J507" i="6" s="1"/>
  <c r="I509" i="6"/>
  <c r="I510" i="6"/>
  <c r="I511" i="6"/>
  <c r="I512" i="6"/>
  <c r="I513" i="6"/>
  <c r="J512" i="6" s="1"/>
  <c r="I514" i="6"/>
  <c r="I515" i="6"/>
  <c r="I516" i="6"/>
  <c r="J515" i="6" s="1"/>
  <c r="I517" i="6"/>
  <c r="J516" i="6" s="1"/>
  <c r="I518" i="6"/>
  <c r="I519" i="6"/>
  <c r="I520" i="6"/>
  <c r="I521" i="6"/>
  <c r="J520" i="6" s="1"/>
  <c r="I522" i="6"/>
  <c r="I523" i="6"/>
  <c r="J522" i="6" s="1"/>
  <c r="I524" i="6"/>
  <c r="J523" i="6" s="1"/>
  <c r="I525" i="6"/>
  <c r="J524" i="6" s="1"/>
  <c r="I526" i="6"/>
  <c r="I527" i="6"/>
  <c r="I528" i="6"/>
  <c r="I529" i="6"/>
  <c r="J528" i="6" s="1"/>
  <c r="I530" i="6"/>
  <c r="I531" i="6"/>
  <c r="J530" i="6" s="1"/>
  <c r="I532" i="6"/>
  <c r="J531" i="6" s="1"/>
  <c r="I533" i="6"/>
  <c r="J532" i="6" s="1"/>
  <c r="I534" i="6"/>
  <c r="I535" i="6"/>
  <c r="I536" i="6"/>
  <c r="I537" i="6"/>
  <c r="J536" i="6" s="1"/>
  <c r="I538" i="6"/>
  <c r="I539" i="6"/>
  <c r="J538" i="6" s="1"/>
  <c r="I540" i="6"/>
  <c r="J539" i="6" s="1"/>
  <c r="I541" i="6"/>
  <c r="J540" i="6" s="1"/>
  <c r="I542" i="6"/>
  <c r="I543" i="6"/>
  <c r="I544" i="6"/>
  <c r="I545" i="6"/>
  <c r="J544" i="6" s="1"/>
  <c r="I546" i="6"/>
  <c r="I547" i="6"/>
  <c r="J546" i="6" s="1"/>
  <c r="I548" i="6"/>
  <c r="J547" i="6" s="1"/>
  <c r="I549" i="6"/>
  <c r="J548" i="6" s="1"/>
  <c r="I550" i="6"/>
  <c r="I551" i="6"/>
  <c r="I552" i="6"/>
  <c r="I553" i="6"/>
  <c r="J552" i="6" s="1"/>
  <c r="I554" i="6"/>
  <c r="I555" i="6"/>
  <c r="J554" i="6" s="1"/>
  <c r="I556" i="6"/>
  <c r="J555" i="6" s="1"/>
  <c r="I557" i="6"/>
  <c r="J556" i="6" s="1"/>
  <c r="I558" i="6"/>
  <c r="I559" i="6"/>
  <c r="I560" i="6"/>
  <c r="I561" i="6"/>
  <c r="J560" i="6" s="1"/>
  <c r="I562" i="6"/>
  <c r="I563" i="6"/>
  <c r="J562" i="6" s="1"/>
  <c r="I564" i="6"/>
  <c r="J563" i="6" s="1"/>
  <c r="I565" i="6"/>
  <c r="J564" i="6" s="1"/>
  <c r="I566" i="6"/>
  <c r="I567" i="6"/>
  <c r="I568" i="6"/>
  <c r="I569" i="6"/>
  <c r="J568" i="6" s="1"/>
  <c r="I570" i="6"/>
  <c r="I571" i="6"/>
  <c r="J570" i="6" s="1"/>
  <c r="I572" i="6"/>
  <c r="J571" i="6" s="1"/>
  <c r="I573" i="6"/>
  <c r="J572" i="6" s="1"/>
  <c r="I574" i="6"/>
  <c r="I575" i="6"/>
  <c r="I576" i="6"/>
  <c r="I577" i="6"/>
  <c r="J576" i="6" s="1"/>
  <c r="I578" i="6"/>
  <c r="J577" i="6" s="1"/>
  <c r="I579" i="6"/>
  <c r="J578" i="6" s="1"/>
  <c r="I580" i="6"/>
  <c r="J579" i="6" s="1"/>
  <c r="I581" i="6"/>
  <c r="J580" i="6" s="1"/>
  <c r="I582" i="6"/>
  <c r="I583" i="6"/>
  <c r="I584" i="6"/>
  <c r="I585" i="6"/>
  <c r="J584" i="6" s="1"/>
  <c r="I586" i="6"/>
  <c r="I587" i="6"/>
  <c r="J586" i="6" s="1"/>
  <c r="I588" i="6"/>
  <c r="J587" i="6" s="1"/>
  <c r="I589" i="6"/>
  <c r="J588" i="6" s="1"/>
  <c r="I590" i="6"/>
  <c r="I591" i="6"/>
  <c r="I592" i="6"/>
  <c r="I593" i="6"/>
  <c r="J592" i="6" s="1"/>
  <c r="I594" i="6"/>
  <c r="I595" i="6"/>
  <c r="J594" i="6" s="1"/>
  <c r="I596" i="6"/>
  <c r="J595" i="6" s="1"/>
  <c r="I597" i="6"/>
  <c r="J596" i="6" s="1"/>
  <c r="I598" i="6"/>
  <c r="I599" i="6"/>
  <c r="I600" i="6"/>
  <c r="I601" i="6"/>
  <c r="J600" i="6" s="1"/>
  <c r="I602" i="6"/>
  <c r="J601" i="6" s="1"/>
  <c r="I603" i="6"/>
  <c r="J602" i="6" s="1"/>
  <c r="I604" i="6"/>
  <c r="J603" i="6" s="1"/>
  <c r="I605" i="6"/>
  <c r="J604" i="6" s="1"/>
  <c r="I606" i="6"/>
  <c r="I607" i="6"/>
  <c r="I608" i="6"/>
  <c r="I609" i="6"/>
  <c r="J608" i="6" s="1"/>
  <c r="I610" i="6"/>
  <c r="J609" i="6" s="1"/>
  <c r="I611" i="6"/>
  <c r="J610" i="6" s="1"/>
  <c r="I612" i="6"/>
  <c r="J611" i="6" s="1"/>
  <c r="I613" i="6"/>
  <c r="J612" i="6" s="1"/>
  <c r="I614" i="6"/>
  <c r="I615" i="6"/>
  <c r="I616" i="6"/>
  <c r="I617" i="6"/>
  <c r="J616" i="6" s="1"/>
  <c r="I618" i="6"/>
  <c r="I619" i="6"/>
  <c r="J618" i="6" s="1"/>
  <c r="I620" i="6"/>
  <c r="J619" i="6" s="1"/>
  <c r="I621" i="6"/>
  <c r="J620" i="6" s="1"/>
  <c r="I622" i="6"/>
  <c r="I623" i="6"/>
  <c r="I624" i="6"/>
  <c r="I625" i="6"/>
  <c r="J624" i="6" s="1"/>
  <c r="I626" i="6"/>
  <c r="I627" i="6"/>
  <c r="J626" i="6" s="1"/>
  <c r="I628" i="6"/>
  <c r="J627" i="6" s="1"/>
  <c r="I629" i="6"/>
  <c r="J628" i="6" s="1"/>
  <c r="I630" i="6"/>
  <c r="J629" i="6" s="1"/>
  <c r="I631" i="6"/>
  <c r="I632" i="6"/>
  <c r="I633" i="6"/>
  <c r="J632" i="6" s="1"/>
  <c r="I634" i="6"/>
  <c r="I635" i="6"/>
  <c r="J634" i="6" s="1"/>
  <c r="I636" i="6"/>
  <c r="J635" i="6" s="1"/>
  <c r="I637" i="6"/>
  <c r="J636" i="6" s="1"/>
  <c r="I638" i="6"/>
  <c r="J637" i="6" s="1"/>
  <c r="I639" i="6"/>
  <c r="I640" i="6"/>
  <c r="I641" i="6"/>
  <c r="J640" i="6" s="1"/>
  <c r="I642" i="6"/>
  <c r="I643" i="6"/>
  <c r="I644" i="6"/>
  <c r="J643" i="6" s="1"/>
  <c r="I645" i="6"/>
  <c r="J644" i="6" s="1"/>
  <c r="I646" i="6"/>
  <c r="J645" i="6" s="1"/>
  <c r="I647" i="6"/>
  <c r="I648" i="6"/>
  <c r="I649" i="6"/>
  <c r="J648" i="6" s="1"/>
  <c r="I650" i="6"/>
  <c r="I651" i="6"/>
  <c r="J650" i="6" s="1"/>
  <c r="I652" i="6"/>
  <c r="J651" i="6" s="1"/>
  <c r="I653" i="6"/>
  <c r="J652" i="6" s="1"/>
  <c r="I654" i="6"/>
  <c r="J653" i="6" s="1"/>
  <c r="I655" i="6"/>
  <c r="I656" i="6"/>
  <c r="I657" i="6"/>
  <c r="J656" i="6" s="1"/>
  <c r="I658" i="6"/>
  <c r="I659" i="6"/>
  <c r="J658" i="6" s="1"/>
  <c r="I660" i="6"/>
  <c r="J659" i="6" s="1"/>
  <c r="I661" i="6"/>
  <c r="J660" i="6" s="1"/>
  <c r="I662" i="6"/>
  <c r="J661" i="6" s="1"/>
  <c r="I663" i="6"/>
  <c r="I664" i="6"/>
  <c r="I665" i="6"/>
  <c r="J664" i="6" s="1"/>
  <c r="I666" i="6"/>
  <c r="J665" i="6" s="1"/>
  <c r="I667" i="6"/>
  <c r="J666" i="6" s="1"/>
  <c r="I668" i="6"/>
  <c r="J667" i="6" s="1"/>
  <c r="I669" i="6"/>
  <c r="J668" i="6" s="1"/>
  <c r="I670" i="6"/>
  <c r="J669" i="6" s="1"/>
  <c r="I671" i="6"/>
  <c r="I672" i="6"/>
  <c r="I673" i="6"/>
  <c r="J672" i="6" s="1"/>
  <c r="I674" i="6"/>
  <c r="I675" i="6"/>
  <c r="J674" i="6" s="1"/>
  <c r="I676" i="6"/>
  <c r="J675" i="6" s="1"/>
  <c r="I677" i="6"/>
  <c r="J676" i="6" s="1"/>
  <c r="I678" i="6"/>
  <c r="J677" i="6" s="1"/>
  <c r="I679" i="6"/>
  <c r="I680" i="6"/>
  <c r="I681" i="6"/>
  <c r="J680" i="6" s="1"/>
  <c r="I682" i="6"/>
  <c r="I683" i="6"/>
  <c r="J682" i="6" s="1"/>
  <c r="I684" i="6"/>
  <c r="J683" i="6" s="1"/>
  <c r="I685" i="6"/>
  <c r="J684" i="6" s="1"/>
  <c r="I686" i="6"/>
  <c r="J685" i="6" s="1"/>
  <c r="I687" i="6"/>
  <c r="I688" i="6"/>
  <c r="I689" i="6"/>
  <c r="J688" i="6" s="1"/>
  <c r="I690" i="6"/>
  <c r="I691" i="6"/>
  <c r="J690" i="6" s="1"/>
  <c r="I692" i="6"/>
  <c r="J691" i="6" s="1"/>
  <c r="I693" i="6"/>
  <c r="J692" i="6" s="1"/>
  <c r="I694" i="6"/>
  <c r="J693" i="6" s="1"/>
  <c r="I695" i="6"/>
  <c r="I696" i="6"/>
  <c r="I697" i="6"/>
  <c r="J696" i="6" s="1"/>
  <c r="I698" i="6"/>
  <c r="J697" i="6" s="1"/>
  <c r="I699" i="6"/>
  <c r="J698" i="6" s="1"/>
  <c r="I700" i="6"/>
  <c r="J699" i="6" s="1"/>
  <c r="I701" i="6"/>
  <c r="J700" i="6" s="1"/>
  <c r="I702" i="6"/>
  <c r="J701" i="6" s="1"/>
  <c r="I703" i="6"/>
  <c r="I704" i="6"/>
  <c r="I705" i="6"/>
  <c r="J704" i="6" s="1"/>
  <c r="I706" i="6"/>
  <c r="I707" i="6"/>
  <c r="I708" i="6"/>
  <c r="J707" i="6" s="1"/>
  <c r="I709" i="6"/>
  <c r="J708" i="6" s="1"/>
  <c r="I710" i="6"/>
  <c r="J709" i="6" s="1"/>
  <c r="I711" i="6"/>
  <c r="I712" i="6"/>
  <c r="I713" i="6"/>
  <c r="J712" i="6" s="1"/>
  <c r="I714" i="6"/>
  <c r="I715" i="6"/>
  <c r="J714" i="6" s="1"/>
  <c r="I716" i="6"/>
  <c r="J715" i="6" s="1"/>
  <c r="I717" i="6"/>
  <c r="J716" i="6" s="1"/>
  <c r="I718" i="6"/>
  <c r="J717" i="6" s="1"/>
  <c r="I719" i="6"/>
  <c r="I720" i="6"/>
  <c r="J719" i="6" s="1"/>
  <c r="I721" i="6"/>
  <c r="J720" i="6" s="1"/>
  <c r="I722" i="6"/>
  <c r="J721" i="6" s="1"/>
  <c r="I723" i="6"/>
  <c r="J722" i="6" s="1"/>
  <c r="I724" i="6"/>
  <c r="J723" i="6" s="1"/>
  <c r="I725" i="6"/>
  <c r="J724" i="6" s="1"/>
  <c r="I726" i="6"/>
  <c r="J725" i="6" s="1"/>
  <c r="I727" i="6"/>
  <c r="I728" i="6"/>
  <c r="I729" i="6"/>
  <c r="J728" i="6" s="1"/>
  <c r="I730" i="6"/>
  <c r="I731" i="6"/>
  <c r="J730" i="6" s="1"/>
  <c r="I732" i="6"/>
  <c r="I2" i="6"/>
  <c r="D732" i="6"/>
  <c r="D731" i="6"/>
  <c r="G730" i="6"/>
  <c r="D730" i="6"/>
  <c r="G729" i="6"/>
  <c r="D729" i="6"/>
  <c r="D728" i="6"/>
  <c r="D727" i="6"/>
  <c r="D726" i="6"/>
  <c r="D725" i="6"/>
  <c r="D724" i="6"/>
  <c r="G723" i="6"/>
  <c r="D723" i="6"/>
  <c r="G722" i="6"/>
  <c r="D722" i="6"/>
  <c r="D721" i="6"/>
  <c r="D720" i="6"/>
  <c r="D719" i="6"/>
  <c r="D718" i="6"/>
  <c r="D717" i="6"/>
  <c r="G716" i="6"/>
  <c r="D716" i="6"/>
  <c r="G715" i="6"/>
  <c r="D715" i="6"/>
  <c r="D714" i="6"/>
  <c r="D713" i="6"/>
  <c r="D712" i="6"/>
  <c r="D711" i="6"/>
  <c r="D710" i="6"/>
  <c r="G709" i="6"/>
  <c r="D709" i="6"/>
  <c r="G708" i="6"/>
  <c r="D708" i="6"/>
  <c r="D707" i="6"/>
  <c r="D706" i="6"/>
  <c r="D705" i="6"/>
  <c r="D704" i="6"/>
  <c r="D703" i="6"/>
  <c r="G702" i="6"/>
  <c r="D702" i="6"/>
  <c r="G701" i="6"/>
  <c r="D701" i="6"/>
  <c r="D700" i="6"/>
  <c r="D699" i="6"/>
  <c r="D698" i="6"/>
  <c r="D697" i="6"/>
  <c r="D696" i="6"/>
  <c r="G695" i="6"/>
  <c r="D695" i="6"/>
  <c r="G694" i="6"/>
  <c r="D694" i="6"/>
  <c r="D693" i="6"/>
  <c r="D692" i="6"/>
  <c r="D691" i="6"/>
  <c r="D690" i="6"/>
  <c r="D689" i="6"/>
  <c r="G688" i="6"/>
  <c r="D688" i="6"/>
  <c r="G687" i="6"/>
  <c r="D687" i="6"/>
  <c r="D686" i="6"/>
  <c r="D685" i="6"/>
  <c r="D684" i="6"/>
  <c r="D683" i="6"/>
  <c r="D682" i="6"/>
  <c r="G681" i="6"/>
  <c r="D681" i="6"/>
  <c r="G680" i="6"/>
  <c r="D680" i="6"/>
  <c r="D679" i="6"/>
  <c r="D678" i="6"/>
  <c r="D677" i="6"/>
  <c r="D676" i="6"/>
  <c r="D675" i="6"/>
  <c r="G674" i="6"/>
  <c r="D674" i="6"/>
  <c r="G673" i="6"/>
  <c r="D673" i="6"/>
  <c r="D672" i="6"/>
  <c r="D671" i="6"/>
  <c r="D670" i="6"/>
  <c r="D669" i="6"/>
  <c r="D668" i="6"/>
  <c r="G667" i="6"/>
  <c r="D667" i="6"/>
  <c r="G666" i="6"/>
  <c r="D666" i="6"/>
  <c r="D665" i="6"/>
  <c r="D664" i="6"/>
  <c r="D663" i="6"/>
  <c r="D662" i="6"/>
  <c r="D661" i="6"/>
  <c r="G660" i="6"/>
  <c r="D660" i="6"/>
  <c r="G659" i="6"/>
  <c r="D659" i="6"/>
  <c r="D658" i="6"/>
  <c r="D657" i="6"/>
  <c r="D656" i="6"/>
  <c r="D655" i="6"/>
  <c r="D654" i="6"/>
  <c r="G653" i="6"/>
  <c r="D653" i="6"/>
  <c r="G652" i="6"/>
  <c r="D652" i="6"/>
  <c r="D651" i="6"/>
  <c r="D650" i="6"/>
  <c r="D649" i="6"/>
  <c r="D648" i="6"/>
  <c r="D647" i="6"/>
  <c r="G646" i="6"/>
  <c r="D646" i="6"/>
  <c r="G645" i="6"/>
  <c r="D645" i="6"/>
  <c r="D644" i="6"/>
  <c r="D643" i="6"/>
  <c r="D642" i="6"/>
  <c r="D641" i="6"/>
  <c r="D640" i="6"/>
  <c r="G639" i="6"/>
  <c r="D639" i="6"/>
  <c r="G638" i="6"/>
  <c r="D638" i="6"/>
  <c r="D637" i="6"/>
  <c r="D636" i="6"/>
  <c r="D635" i="6"/>
  <c r="D634" i="6"/>
  <c r="D633" i="6"/>
  <c r="G632" i="6"/>
  <c r="D632" i="6"/>
  <c r="G631" i="6"/>
  <c r="D631" i="6"/>
  <c r="D630" i="6"/>
  <c r="D629" i="6"/>
  <c r="D628" i="6"/>
  <c r="D627" i="6"/>
  <c r="D626" i="6"/>
  <c r="G625" i="6"/>
  <c r="D625" i="6"/>
  <c r="G624" i="6"/>
  <c r="D624" i="6"/>
  <c r="D623" i="6"/>
  <c r="D622" i="6"/>
  <c r="D621" i="6"/>
  <c r="D620" i="6"/>
  <c r="D619" i="6"/>
  <c r="G618" i="6"/>
  <c r="D618" i="6"/>
  <c r="G617" i="6"/>
  <c r="D617" i="6"/>
  <c r="D616" i="6"/>
  <c r="D615" i="6"/>
  <c r="D614" i="6"/>
  <c r="D613" i="6"/>
  <c r="D612" i="6"/>
  <c r="G611" i="6"/>
  <c r="D611" i="6"/>
  <c r="G610" i="6"/>
  <c r="D610" i="6"/>
  <c r="D609" i="6"/>
  <c r="D608" i="6"/>
  <c r="D607" i="6"/>
  <c r="D606" i="6"/>
  <c r="D605" i="6"/>
  <c r="G604" i="6"/>
  <c r="D604" i="6"/>
  <c r="G603" i="6"/>
  <c r="D603" i="6"/>
  <c r="D602" i="6"/>
  <c r="D601" i="6"/>
  <c r="D600" i="6"/>
  <c r="D599" i="6"/>
  <c r="D598" i="6"/>
  <c r="G597" i="6"/>
  <c r="D597" i="6"/>
  <c r="G596" i="6"/>
  <c r="D596" i="6"/>
  <c r="D595" i="6"/>
  <c r="D594" i="6"/>
  <c r="D593" i="6"/>
  <c r="D592" i="6"/>
  <c r="D591" i="6"/>
  <c r="G590" i="6"/>
  <c r="D590" i="6"/>
  <c r="G589" i="6"/>
  <c r="D589" i="6"/>
  <c r="D588" i="6"/>
  <c r="D587" i="6"/>
  <c r="D586" i="6"/>
  <c r="D585" i="6"/>
  <c r="D584" i="6"/>
  <c r="G583" i="6"/>
  <c r="D583" i="6"/>
  <c r="G582" i="6"/>
  <c r="D582" i="6"/>
  <c r="D581" i="6"/>
  <c r="D580" i="6"/>
  <c r="D579" i="6"/>
  <c r="D578" i="6"/>
  <c r="D577" i="6"/>
  <c r="G576" i="6"/>
  <c r="D576" i="6"/>
  <c r="G575" i="6"/>
  <c r="D575" i="6"/>
  <c r="D574" i="6"/>
  <c r="D573" i="6"/>
  <c r="D572" i="6"/>
  <c r="D571" i="6"/>
  <c r="D570" i="6"/>
  <c r="G569" i="6"/>
  <c r="D569" i="6"/>
  <c r="G568" i="6"/>
  <c r="D568" i="6"/>
  <c r="D567" i="6"/>
  <c r="D566" i="6"/>
  <c r="D565" i="6"/>
  <c r="D564" i="6"/>
  <c r="D563" i="6"/>
  <c r="G562" i="6"/>
  <c r="D562" i="6"/>
  <c r="G561" i="6"/>
  <c r="D561" i="6"/>
  <c r="D560" i="6"/>
  <c r="D559" i="6"/>
  <c r="D558" i="6"/>
  <c r="D557" i="6"/>
  <c r="D556" i="6"/>
  <c r="G555" i="6"/>
  <c r="D555" i="6"/>
  <c r="G554" i="6"/>
  <c r="D554" i="6"/>
  <c r="D553" i="6"/>
  <c r="D552" i="6"/>
  <c r="D551" i="6"/>
  <c r="D550" i="6"/>
  <c r="D549" i="6"/>
  <c r="G548" i="6"/>
  <c r="D548" i="6"/>
  <c r="G547" i="6"/>
  <c r="D547" i="6"/>
  <c r="D546" i="6"/>
  <c r="D545" i="6"/>
  <c r="D544" i="6"/>
  <c r="D543" i="6"/>
  <c r="D542" i="6"/>
  <c r="G541" i="6"/>
  <c r="D541" i="6"/>
  <c r="G540" i="6"/>
  <c r="D540" i="6"/>
  <c r="D539" i="6"/>
  <c r="D538" i="6"/>
  <c r="D537" i="6"/>
  <c r="D536" i="6"/>
  <c r="D535" i="6"/>
  <c r="G534" i="6"/>
  <c r="D534" i="6"/>
  <c r="G533" i="6"/>
  <c r="D533" i="6"/>
  <c r="D532" i="6"/>
  <c r="D531" i="6"/>
  <c r="D530" i="6"/>
  <c r="D529" i="6"/>
  <c r="D528" i="6"/>
  <c r="G527" i="6"/>
  <c r="D527" i="6"/>
  <c r="G526" i="6"/>
  <c r="D526" i="6"/>
  <c r="D525" i="6"/>
  <c r="D524" i="6"/>
  <c r="D523" i="6"/>
  <c r="D522" i="6"/>
  <c r="D521" i="6"/>
  <c r="G520" i="6"/>
  <c r="D520" i="6"/>
  <c r="G519" i="6"/>
  <c r="D519" i="6"/>
  <c r="D518" i="6"/>
  <c r="D517" i="6"/>
  <c r="D516" i="6"/>
  <c r="D515" i="6"/>
  <c r="D514" i="6"/>
  <c r="G513" i="6"/>
  <c r="D513" i="6"/>
  <c r="G512" i="6"/>
  <c r="D512" i="6"/>
  <c r="D511" i="6"/>
  <c r="D510" i="6"/>
  <c r="D509" i="6"/>
  <c r="D508" i="6"/>
  <c r="D507" i="6"/>
  <c r="G506" i="6"/>
  <c r="D506" i="6"/>
  <c r="G505" i="6"/>
  <c r="D505" i="6"/>
  <c r="D504" i="6"/>
  <c r="D503" i="6"/>
  <c r="D502" i="6"/>
  <c r="D501" i="6"/>
  <c r="D500" i="6"/>
  <c r="G499" i="6"/>
  <c r="D499" i="6"/>
  <c r="G498" i="6"/>
  <c r="D498" i="6"/>
  <c r="D497" i="6"/>
  <c r="D496" i="6"/>
  <c r="D495" i="6"/>
  <c r="D494" i="6"/>
  <c r="D493" i="6"/>
  <c r="G492" i="6"/>
  <c r="D492" i="6"/>
  <c r="G491" i="6"/>
  <c r="D491" i="6"/>
  <c r="D490" i="6"/>
  <c r="D489" i="6"/>
  <c r="D488" i="6"/>
  <c r="D487" i="6"/>
  <c r="D486" i="6"/>
  <c r="G485" i="6"/>
  <c r="D485" i="6"/>
  <c r="G484" i="6"/>
  <c r="D484" i="6"/>
  <c r="D483" i="6"/>
  <c r="D482" i="6"/>
  <c r="D481" i="6"/>
  <c r="D480" i="6"/>
  <c r="D479" i="6"/>
  <c r="G478" i="6"/>
  <c r="D478" i="6"/>
  <c r="G477" i="6"/>
  <c r="D477" i="6"/>
  <c r="D476" i="6"/>
  <c r="D475" i="6"/>
  <c r="D474" i="6"/>
  <c r="D473" i="6"/>
  <c r="D472" i="6"/>
  <c r="G471" i="6"/>
  <c r="D471" i="6"/>
  <c r="G470" i="6"/>
  <c r="D470" i="6"/>
  <c r="D469" i="6"/>
  <c r="D468" i="6"/>
  <c r="D467" i="6"/>
  <c r="D466" i="6"/>
  <c r="D465" i="6"/>
  <c r="G464" i="6"/>
  <c r="D464" i="6"/>
  <c r="G463" i="6"/>
  <c r="D463" i="6"/>
  <c r="D462" i="6"/>
  <c r="D461" i="6"/>
  <c r="D460" i="6"/>
  <c r="D459" i="6"/>
  <c r="D458" i="6"/>
  <c r="G457" i="6"/>
  <c r="D457" i="6"/>
  <c r="G456" i="6"/>
  <c r="D456" i="6"/>
  <c r="D455" i="6"/>
  <c r="D454" i="6"/>
  <c r="D453" i="6"/>
  <c r="D452" i="6"/>
  <c r="D451" i="6"/>
  <c r="G450" i="6"/>
  <c r="D450" i="6"/>
  <c r="G449" i="6"/>
  <c r="D449" i="6"/>
  <c r="D448" i="6"/>
  <c r="D447" i="6"/>
  <c r="D446" i="6"/>
  <c r="D445" i="6"/>
  <c r="D444" i="6"/>
  <c r="G443" i="6"/>
  <c r="D443" i="6"/>
  <c r="G442" i="6"/>
  <c r="D442" i="6"/>
  <c r="D441" i="6"/>
  <c r="D440" i="6"/>
  <c r="D439" i="6"/>
  <c r="D438" i="6"/>
  <c r="D437" i="6"/>
  <c r="G436" i="6"/>
  <c r="D436" i="6"/>
  <c r="G435" i="6"/>
  <c r="D435" i="6"/>
  <c r="D434" i="6"/>
  <c r="D433" i="6"/>
  <c r="D432" i="6"/>
  <c r="D431" i="6"/>
  <c r="D430" i="6"/>
  <c r="G429" i="6"/>
  <c r="D429" i="6"/>
  <c r="G428" i="6"/>
  <c r="D428" i="6"/>
  <c r="D427" i="6"/>
  <c r="D426" i="6"/>
  <c r="D425" i="6"/>
  <c r="D424" i="6"/>
  <c r="D423" i="6"/>
  <c r="G422" i="6"/>
  <c r="D422" i="6"/>
  <c r="G421" i="6"/>
  <c r="D421" i="6"/>
  <c r="D420" i="6"/>
  <c r="D419" i="6"/>
  <c r="D418" i="6"/>
  <c r="D417" i="6"/>
  <c r="D416" i="6"/>
  <c r="G415" i="6"/>
  <c r="D415" i="6"/>
  <c r="G414" i="6"/>
  <c r="D414" i="6"/>
  <c r="D413" i="6"/>
  <c r="D412" i="6"/>
  <c r="D411" i="6"/>
  <c r="D410" i="6"/>
  <c r="D409" i="6"/>
  <c r="G408" i="6"/>
  <c r="D408" i="6"/>
  <c r="G407" i="6"/>
  <c r="D407" i="6"/>
  <c r="D406" i="6"/>
  <c r="D405" i="6"/>
  <c r="D404" i="6"/>
  <c r="D403" i="6"/>
  <c r="D402" i="6"/>
  <c r="G401" i="6"/>
  <c r="D401" i="6"/>
  <c r="G400" i="6"/>
  <c r="D400" i="6"/>
  <c r="D399" i="6"/>
  <c r="D398" i="6"/>
  <c r="D397" i="6"/>
  <c r="D396" i="6"/>
  <c r="D395" i="6"/>
  <c r="G394" i="6"/>
  <c r="D394" i="6"/>
  <c r="G393" i="6"/>
  <c r="D393" i="6"/>
  <c r="D392" i="6"/>
  <c r="D391" i="6"/>
  <c r="D390" i="6"/>
  <c r="D389" i="6"/>
  <c r="D388" i="6"/>
  <c r="G387" i="6"/>
  <c r="D387" i="6"/>
  <c r="G386" i="6"/>
  <c r="D386" i="6"/>
  <c r="D385" i="6"/>
  <c r="D384" i="6"/>
  <c r="D383" i="6"/>
  <c r="D382" i="6"/>
  <c r="D381" i="6"/>
  <c r="G380" i="6"/>
  <c r="D380" i="6"/>
  <c r="G379" i="6"/>
  <c r="D379" i="6"/>
  <c r="D378" i="6"/>
  <c r="D377" i="6"/>
  <c r="D376" i="6"/>
  <c r="D375" i="6"/>
  <c r="D374" i="6"/>
  <c r="G373" i="6"/>
  <c r="D373" i="6"/>
  <c r="G372" i="6"/>
  <c r="D372" i="6"/>
  <c r="D371" i="6"/>
  <c r="D370" i="6"/>
  <c r="D369" i="6"/>
  <c r="D368" i="6"/>
  <c r="D367" i="6"/>
  <c r="G366" i="6"/>
  <c r="D366" i="6"/>
  <c r="G365" i="6"/>
  <c r="D365" i="6"/>
  <c r="D364" i="6"/>
  <c r="D363" i="6"/>
  <c r="D362" i="6"/>
  <c r="D361" i="6"/>
  <c r="D360" i="6"/>
  <c r="G359" i="6"/>
  <c r="D359" i="6"/>
  <c r="G358" i="6"/>
  <c r="D358" i="6"/>
  <c r="D357" i="6"/>
  <c r="D356" i="6"/>
  <c r="D355" i="6"/>
  <c r="D354" i="6"/>
  <c r="D353" i="6"/>
  <c r="G352" i="6"/>
  <c r="D352" i="6"/>
  <c r="G351" i="6"/>
  <c r="D351" i="6"/>
  <c r="D350" i="6"/>
  <c r="D349" i="6"/>
  <c r="D348" i="6"/>
  <c r="D347" i="6"/>
  <c r="D346" i="6"/>
  <c r="G345" i="6"/>
  <c r="D345" i="6"/>
  <c r="G344" i="6"/>
  <c r="D344" i="6"/>
  <c r="D343" i="6"/>
  <c r="D342" i="6"/>
  <c r="D341" i="6"/>
  <c r="D340" i="6"/>
  <c r="D339" i="6"/>
  <c r="G338" i="6"/>
  <c r="D338" i="6"/>
  <c r="G337" i="6"/>
  <c r="D337" i="6"/>
  <c r="D336" i="6"/>
  <c r="D335" i="6"/>
  <c r="D334" i="6"/>
  <c r="D333" i="6"/>
  <c r="D332" i="6"/>
  <c r="G331" i="6"/>
  <c r="D331" i="6"/>
  <c r="G330" i="6"/>
  <c r="D330" i="6"/>
  <c r="D329" i="6"/>
  <c r="D328" i="6"/>
  <c r="D327" i="6"/>
  <c r="D326" i="6"/>
  <c r="D325" i="6"/>
  <c r="G324" i="6"/>
  <c r="D324" i="6"/>
  <c r="G323" i="6"/>
  <c r="D323" i="6"/>
  <c r="D322" i="6"/>
  <c r="D321" i="6"/>
  <c r="D320" i="6"/>
  <c r="D319" i="6"/>
  <c r="D318" i="6"/>
  <c r="G317" i="6"/>
  <c r="D317" i="6"/>
  <c r="G316" i="6"/>
  <c r="D316" i="6"/>
  <c r="D315" i="6"/>
  <c r="D314" i="6"/>
  <c r="D313" i="6"/>
  <c r="D312" i="6"/>
  <c r="D311" i="6"/>
  <c r="G310" i="6"/>
  <c r="D310" i="6"/>
  <c r="G309" i="6"/>
  <c r="D309" i="6"/>
  <c r="D308" i="6"/>
  <c r="D307" i="6"/>
  <c r="D306" i="6"/>
  <c r="D305" i="6"/>
  <c r="D304" i="6"/>
  <c r="G303" i="6"/>
  <c r="D303" i="6"/>
  <c r="G302" i="6"/>
  <c r="D302" i="6"/>
  <c r="D301" i="6"/>
  <c r="D300" i="6"/>
  <c r="D299" i="6"/>
  <c r="D298" i="6"/>
  <c r="D297" i="6"/>
  <c r="G296" i="6"/>
  <c r="D296" i="6"/>
  <c r="G295" i="6"/>
  <c r="D295" i="6"/>
  <c r="D294" i="6"/>
  <c r="D293" i="6"/>
  <c r="D292" i="6"/>
  <c r="D291" i="6"/>
  <c r="D290" i="6"/>
  <c r="G289" i="6"/>
  <c r="D289" i="6"/>
  <c r="G288" i="6"/>
  <c r="D288" i="6"/>
  <c r="D287" i="6"/>
  <c r="D286" i="6"/>
  <c r="D285" i="6"/>
  <c r="D284" i="6"/>
  <c r="D283" i="6"/>
  <c r="G282" i="6"/>
  <c r="D282" i="6"/>
  <c r="G281" i="6"/>
  <c r="D281" i="6"/>
  <c r="D280" i="6"/>
  <c r="D279" i="6"/>
  <c r="D278" i="6"/>
  <c r="D277" i="6"/>
  <c r="D276" i="6"/>
  <c r="G275" i="6"/>
  <c r="D275" i="6"/>
  <c r="G274" i="6"/>
  <c r="D274" i="6"/>
  <c r="D273" i="6"/>
  <c r="D272" i="6"/>
  <c r="D271" i="6"/>
  <c r="D270" i="6"/>
  <c r="D269" i="6"/>
  <c r="G268" i="6"/>
  <c r="D268" i="6"/>
  <c r="G267" i="6"/>
  <c r="D267" i="6"/>
  <c r="D266" i="6"/>
  <c r="D265" i="6"/>
  <c r="D264" i="6"/>
  <c r="D263" i="6"/>
  <c r="D262" i="6"/>
  <c r="G261" i="6"/>
  <c r="D261" i="6"/>
  <c r="G260" i="6"/>
  <c r="D260" i="6"/>
  <c r="D259" i="6"/>
  <c r="D258" i="6"/>
  <c r="D257" i="6"/>
  <c r="D256" i="6"/>
  <c r="D255" i="6"/>
  <c r="G254" i="6"/>
  <c r="D254" i="6"/>
  <c r="G253" i="6"/>
  <c r="D253" i="6"/>
  <c r="D252" i="6"/>
  <c r="D251" i="6"/>
  <c r="D250" i="6"/>
  <c r="D249" i="6"/>
  <c r="D248" i="6"/>
  <c r="G247" i="6"/>
  <c r="D247" i="6"/>
  <c r="G246" i="6"/>
  <c r="D246" i="6"/>
  <c r="D245" i="6"/>
  <c r="D244" i="6"/>
  <c r="D243" i="6"/>
  <c r="D242" i="6"/>
  <c r="D241" i="6"/>
  <c r="G240" i="6"/>
  <c r="D240" i="6"/>
  <c r="G239" i="6"/>
  <c r="D239" i="6"/>
  <c r="D238" i="6"/>
  <c r="D237" i="6"/>
  <c r="D236" i="6"/>
  <c r="D235" i="6"/>
  <c r="D234" i="6"/>
  <c r="G233" i="6"/>
  <c r="D233" i="6"/>
  <c r="G232" i="6"/>
  <c r="D232" i="6"/>
  <c r="D231" i="6"/>
  <c r="D230" i="6"/>
  <c r="D229" i="6"/>
  <c r="D228" i="6"/>
  <c r="D227" i="6"/>
  <c r="G226" i="6"/>
  <c r="D226" i="6"/>
  <c r="G225" i="6"/>
  <c r="D225" i="6"/>
  <c r="D224" i="6"/>
  <c r="D223" i="6"/>
  <c r="D222" i="6"/>
  <c r="D221" i="6"/>
  <c r="D220" i="6"/>
  <c r="G219" i="6"/>
  <c r="D219" i="6"/>
  <c r="G218" i="6"/>
  <c r="D218" i="6"/>
  <c r="D217" i="6"/>
  <c r="D216" i="6"/>
  <c r="D215" i="6"/>
  <c r="D214" i="6"/>
  <c r="D213" i="6"/>
  <c r="G212" i="6"/>
  <c r="D212" i="6"/>
  <c r="G211" i="6"/>
  <c r="D211" i="6"/>
  <c r="D210" i="6"/>
  <c r="D209" i="6"/>
  <c r="D208" i="6"/>
  <c r="D207" i="6"/>
  <c r="D206" i="6"/>
  <c r="G205" i="6"/>
  <c r="D205" i="6"/>
  <c r="G204" i="6"/>
  <c r="D204" i="6"/>
  <c r="D203" i="6"/>
  <c r="D202" i="6"/>
  <c r="D201" i="6"/>
  <c r="D200" i="6"/>
  <c r="D199" i="6"/>
  <c r="G198" i="6"/>
  <c r="D198" i="6"/>
  <c r="G197" i="6"/>
  <c r="D197" i="6"/>
  <c r="D196" i="6"/>
  <c r="D195" i="6"/>
  <c r="D194" i="6"/>
  <c r="D193" i="6"/>
  <c r="D192" i="6"/>
  <c r="G191" i="6"/>
  <c r="D191" i="6"/>
  <c r="G190" i="6"/>
  <c r="D190" i="6"/>
  <c r="D189" i="6"/>
  <c r="D188" i="6"/>
  <c r="D187" i="6"/>
  <c r="D186" i="6"/>
  <c r="D185" i="6"/>
  <c r="G184" i="6"/>
  <c r="D184" i="6"/>
  <c r="G183" i="6"/>
  <c r="D183" i="6"/>
  <c r="D182" i="6"/>
  <c r="D181" i="6"/>
  <c r="D180" i="6"/>
  <c r="D179" i="6"/>
  <c r="D178" i="6"/>
  <c r="G177" i="6"/>
  <c r="D177" i="6"/>
  <c r="G176" i="6"/>
  <c r="D176" i="6"/>
  <c r="D175" i="6"/>
  <c r="D174" i="6"/>
  <c r="D173" i="6"/>
  <c r="D172" i="6"/>
  <c r="D171" i="6"/>
  <c r="G170" i="6"/>
  <c r="D170" i="6"/>
  <c r="G169" i="6"/>
  <c r="D169" i="6"/>
  <c r="D168" i="6"/>
  <c r="D167" i="6"/>
  <c r="D166" i="6"/>
  <c r="D165" i="6"/>
  <c r="D164" i="6"/>
  <c r="G163" i="6"/>
  <c r="D163" i="6"/>
  <c r="G162" i="6"/>
  <c r="D162" i="6"/>
  <c r="D161" i="6"/>
  <c r="D160" i="6"/>
  <c r="D159" i="6"/>
  <c r="D158" i="6"/>
  <c r="D157" i="6"/>
  <c r="G156" i="6"/>
  <c r="D156" i="6"/>
  <c r="G155" i="6"/>
  <c r="D155" i="6"/>
  <c r="D154" i="6"/>
  <c r="D153" i="6"/>
  <c r="D152" i="6"/>
  <c r="D151" i="6"/>
  <c r="D150" i="6"/>
  <c r="G149" i="6"/>
  <c r="D149" i="6"/>
  <c r="G148" i="6"/>
  <c r="D148" i="6"/>
  <c r="D147" i="6"/>
  <c r="D146" i="6"/>
  <c r="D145" i="6"/>
  <c r="D144" i="6"/>
  <c r="D143" i="6"/>
  <c r="G142" i="6"/>
  <c r="D142" i="6"/>
  <c r="G141" i="6"/>
  <c r="D141" i="6"/>
  <c r="D140" i="6"/>
  <c r="D139" i="6"/>
  <c r="D138" i="6"/>
  <c r="D137" i="6"/>
  <c r="D136" i="6"/>
  <c r="G135" i="6"/>
  <c r="D135" i="6"/>
  <c r="G134" i="6"/>
  <c r="D134" i="6"/>
  <c r="D133" i="6"/>
  <c r="D132" i="6"/>
  <c r="D131" i="6"/>
  <c r="D130" i="6"/>
  <c r="D129" i="6"/>
  <c r="G128" i="6"/>
  <c r="D128" i="6"/>
  <c r="G127" i="6"/>
  <c r="D127" i="6"/>
  <c r="D126" i="6"/>
  <c r="D125" i="6"/>
  <c r="D124" i="6"/>
  <c r="D123" i="6"/>
  <c r="D122" i="6"/>
  <c r="G121" i="6"/>
  <c r="D121" i="6"/>
  <c r="G120" i="6"/>
  <c r="D120" i="6"/>
  <c r="D119" i="6"/>
  <c r="D118" i="6"/>
  <c r="D117" i="6"/>
  <c r="D116" i="6"/>
  <c r="D115" i="6"/>
  <c r="G114" i="6"/>
  <c r="D114" i="6"/>
  <c r="G113" i="6"/>
  <c r="D113" i="6"/>
  <c r="D112" i="6"/>
  <c r="D111" i="6"/>
  <c r="D110" i="6"/>
  <c r="D109" i="6"/>
  <c r="D108" i="6"/>
  <c r="G107" i="6"/>
  <c r="D107" i="6"/>
  <c r="G106" i="6"/>
  <c r="D106" i="6"/>
  <c r="D105" i="6"/>
  <c r="D104" i="6"/>
  <c r="D103" i="6"/>
  <c r="D102" i="6"/>
  <c r="D101" i="6"/>
  <c r="G100" i="6"/>
  <c r="D100" i="6"/>
  <c r="G99" i="6"/>
  <c r="D99" i="6"/>
  <c r="D98" i="6"/>
  <c r="D97" i="6"/>
  <c r="D96" i="6"/>
  <c r="D95" i="6"/>
  <c r="D94" i="6"/>
  <c r="G93" i="6"/>
  <c r="D93" i="6"/>
  <c r="G92" i="6"/>
  <c r="D92" i="6"/>
  <c r="D91" i="6"/>
  <c r="D90" i="6"/>
  <c r="D89" i="6"/>
  <c r="D88" i="6"/>
  <c r="D87" i="6"/>
  <c r="G86" i="6"/>
  <c r="D86" i="6"/>
  <c r="G85" i="6"/>
  <c r="D85" i="6"/>
  <c r="D84" i="6"/>
  <c r="D83" i="6"/>
  <c r="D82" i="6"/>
  <c r="D81" i="6"/>
  <c r="D80" i="6"/>
  <c r="G79" i="6"/>
  <c r="D79" i="6"/>
  <c r="G78" i="6"/>
  <c r="D78" i="6"/>
  <c r="D77" i="6"/>
  <c r="D76" i="6"/>
  <c r="D75" i="6"/>
  <c r="D74" i="6"/>
  <c r="D73" i="6"/>
  <c r="G72" i="6"/>
  <c r="D72" i="6"/>
  <c r="G71" i="6"/>
  <c r="D71" i="6"/>
  <c r="D70" i="6"/>
  <c r="D69" i="6"/>
  <c r="D68" i="6"/>
  <c r="D67" i="6"/>
  <c r="D66" i="6"/>
  <c r="G65" i="6"/>
  <c r="D65" i="6"/>
  <c r="G64" i="6"/>
  <c r="D64" i="6"/>
  <c r="D63" i="6"/>
  <c r="D62" i="6"/>
  <c r="D61" i="6"/>
  <c r="D60" i="6"/>
  <c r="D59" i="6"/>
  <c r="G58" i="6"/>
  <c r="D58" i="6"/>
  <c r="G57" i="6"/>
  <c r="D57" i="6"/>
  <c r="D56" i="6"/>
  <c r="D55" i="6"/>
  <c r="D54" i="6"/>
  <c r="D53" i="6"/>
  <c r="D52" i="6"/>
  <c r="G51" i="6"/>
  <c r="D51" i="6"/>
  <c r="G50" i="6"/>
  <c r="D50" i="6"/>
  <c r="D49" i="6"/>
  <c r="D48" i="6"/>
  <c r="D47" i="6"/>
  <c r="D46" i="6"/>
  <c r="D45" i="6"/>
  <c r="G44" i="6"/>
  <c r="D44" i="6"/>
  <c r="G43" i="6"/>
  <c r="D43" i="6"/>
  <c r="D42" i="6"/>
  <c r="D41" i="6"/>
  <c r="D40" i="6"/>
  <c r="D39" i="6"/>
  <c r="D38" i="6"/>
  <c r="G37" i="6"/>
  <c r="D37" i="6"/>
  <c r="G36" i="6"/>
  <c r="D36" i="6"/>
  <c r="D35" i="6"/>
  <c r="D34" i="6"/>
  <c r="D33" i="6"/>
  <c r="D32" i="6"/>
  <c r="D31" i="6"/>
  <c r="G30" i="6"/>
  <c r="D30" i="6"/>
  <c r="G29" i="6"/>
  <c r="D29" i="6"/>
  <c r="D28" i="6"/>
  <c r="D27" i="6"/>
  <c r="D26" i="6"/>
  <c r="D25" i="6"/>
  <c r="D24" i="6"/>
  <c r="G23" i="6"/>
  <c r="D23" i="6"/>
  <c r="G22" i="6"/>
  <c r="D22" i="6"/>
  <c r="D21" i="6"/>
  <c r="D20" i="6"/>
  <c r="D19" i="6"/>
  <c r="D18" i="6"/>
  <c r="D17" i="6"/>
  <c r="G16" i="6"/>
  <c r="D16" i="6"/>
  <c r="G15" i="6"/>
  <c r="D15" i="6"/>
  <c r="D14" i="6"/>
  <c r="D13" i="6"/>
  <c r="D12" i="6"/>
  <c r="D11" i="6"/>
  <c r="D10" i="6"/>
  <c r="G9" i="6"/>
  <c r="D9" i="6"/>
  <c r="G8" i="6"/>
  <c r="D8" i="6"/>
  <c r="D7" i="6"/>
  <c r="D6" i="6"/>
  <c r="D5" i="6"/>
  <c r="D4" i="6"/>
  <c r="G4" i="6" s="1"/>
  <c r="D3" i="6"/>
  <c r="G3" i="6" s="1"/>
  <c r="G2" i="6"/>
  <c r="F2" i="6"/>
  <c r="D2" i="6"/>
  <c r="D14" i="5"/>
  <c r="D21" i="5"/>
  <c r="F732" i="5"/>
  <c r="D732" i="5"/>
  <c r="G732" i="5" s="1"/>
  <c r="F731" i="5"/>
  <c r="D731" i="5"/>
  <c r="G731" i="5" s="1"/>
  <c r="G730" i="5"/>
  <c r="F730" i="5"/>
  <c r="D730" i="5"/>
  <c r="G729" i="5"/>
  <c r="F729" i="5"/>
  <c r="D729" i="5"/>
  <c r="F728" i="5"/>
  <c r="D728" i="5"/>
  <c r="G728" i="5" s="1"/>
  <c r="F727" i="5"/>
  <c r="D727" i="5"/>
  <c r="G727" i="5" s="1"/>
  <c r="F726" i="5"/>
  <c r="D726" i="5"/>
  <c r="G726" i="5" s="1"/>
  <c r="F725" i="5"/>
  <c r="D725" i="5"/>
  <c r="G725" i="5" s="1"/>
  <c r="F724" i="5"/>
  <c r="D724" i="5"/>
  <c r="G724" i="5" s="1"/>
  <c r="G723" i="5"/>
  <c r="F723" i="5"/>
  <c r="D723" i="5"/>
  <c r="G722" i="5"/>
  <c r="F722" i="5"/>
  <c r="D722" i="5"/>
  <c r="F721" i="5"/>
  <c r="D721" i="5"/>
  <c r="G721" i="5" s="1"/>
  <c r="F720" i="5"/>
  <c r="D720" i="5"/>
  <c r="G720" i="5" s="1"/>
  <c r="F719" i="5"/>
  <c r="D719" i="5"/>
  <c r="G719" i="5" s="1"/>
  <c r="F718" i="5"/>
  <c r="D718" i="5"/>
  <c r="G718" i="5" s="1"/>
  <c r="F717" i="5"/>
  <c r="D717" i="5"/>
  <c r="G717" i="5" s="1"/>
  <c r="G716" i="5"/>
  <c r="F716" i="5"/>
  <c r="D716" i="5"/>
  <c r="G715" i="5"/>
  <c r="F715" i="5"/>
  <c r="D715" i="5"/>
  <c r="F714" i="5"/>
  <c r="D714" i="5"/>
  <c r="G714" i="5" s="1"/>
  <c r="F713" i="5"/>
  <c r="D713" i="5"/>
  <c r="G713" i="5" s="1"/>
  <c r="G712" i="5"/>
  <c r="F712" i="5"/>
  <c r="D712" i="5"/>
  <c r="G711" i="5"/>
  <c r="F711" i="5"/>
  <c r="D711" i="5"/>
  <c r="G710" i="5"/>
  <c r="F710" i="5"/>
  <c r="D710" i="5"/>
  <c r="G709" i="5"/>
  <c r="F709" i="5"/>
  <c r="D709" i="5"/>
  <c r="G708" i="5"/>
  <c r="F708" i="5"/>
  <c r="D708" i="5"/>
  <c r="G707" i="5"/>
  <c r="F707" i="5"/>
  <c r="D707" i="5"/>
  <c r="F706" i="5"/>
  <c r="D706" i="5"/>
  <c r="G706" i="5" s="1"/>
  <c r="F705" i="5"/>
  <c r="D705" i="5"/>
  <c r="G705" i="5" s="1"/>
  <c r="G704" i="5"/>
  <c r="F704" i="5"/>
  <c r="D704" i="5"/>
  <c r="G703" i="5"/>
  <c r="F703" i="5"/>
  <c r="D703" i="5"/>
  <c r="G702" i="5"/>
  <c r="F702" i="5"/>
  <c r="D702" i="5"/>
  <c r="G701" i="5"/>
  <c r="F701" i="5"/>
  <c r="D701" i="5"/>
  <c r="F700" i="5"/>
  <c r="D700" i="5"/>
  <c r="G700" i="5" s="1"/>
  <c r="G699" i="5"/>
  <c r="F699" i="5"/>
  <c r="D699" i="5"/>
  <c r="F698" i="5"/>
  <c r="D698" i="5"/>
  <c r="G698" i="5" s="1"/>
  <c r="F697" i="5"/>
  <c r="D697" i="5"/>
  <c r="G697" i="5" s="1"/>
  <c r="G696" i="5"/>
  <c r="F696" i="5"/>
  <c r="D696" i="5"/>
  <c r="G695" i="5"/>
  <c r="F695" i="5"/>
  <c r="D695" i="5"/>
  <c r="G694" i="5"/>
  <c r="F694" i="5"/>
  <c r="D694" i="5"/>
  <c r="F693" i="5"/>
  <c r="D693" i="5"/>
  <c r="G693" i="5" s="1"/>
  <c r="F692" i="5"/>
  <c r="D692" i="5"/>
  <c r="G692" i="5" s="1"/>
  <c r="G691" i="5"/>
  <c r="F691" i="5"/>
  <c r="D691" i="5"/>
  <c r="F690" i="5"/>
  <c r="D690" i="5"/>
  <c r="G690" i="5" s="1"/>
  <c r="F689" i="5"/>
  <c r="D689" i="5"/>
  <c r="G689" i="5" s="1"/>
  <c r="G688" i="5"/>
  <c r="F688" i="5"/>
  <c r="D688" i="5"/>
  <c r="G687" i="5"/>
  <c r="F687" i="5"/>
  <c r="D687" i="5"/>
  <c r="G686" i="5"/>
  <c r="F686" i="5"/>
  <c r="D686" i="5"/>
  <c r="F685" i="5"/>
  <c r="D685" i="5"/>
  <c r="G685" i="5" s="1"/>
  <c r="F684" i="5"/>
  <c r="D684" i="5"/>
  <c r="G684" i="5" s="1"/>
  <c r="G683" i="5"/>
  <c r="F683" i="5"/>
  <c r="D683" i="5"/>
  <c r="F682" i="5"/>
  <c r="D682" i="5"/>
  <c r="G682" i="5" s="1"/>
  <c r="G681" i="5"/>
  <c r="F681" i="5"/>
  <c r="D681" i="5"/>
  <c r="G680" i="5"/>
  <c r="F680" i="5"/>
  <c r="D680" i="5"/>
  <c r="G679" i="5"/>
  <c r="F679" i="5"/>
  <c r="D679" i="5"/>
  <c r="G678" i="5"/>
  <c r="F678" i="5"/>
  <c r="D678" i="5"/>
  <c r="F677" i="5"/>
  <c r="D677" i="5"/>
  <c r="G677" i="5" s="1"/>
  <c r="F676" i="5"/>
  <c r="D676" i="5"/>
  <c r="G676" i="5" s="1"/>
  <c r="G675" i="5"/>
  <c r="F675" i="5"/>
  <c r="D675" i="5"/>
  <c r="G674" i="5"/>
  <c r="F674" i="5"/>
  <c r="D674" i="5"/>
  <c r="G673" i="5"/>
  <c r="F673" i="5"/>
  <c r="D673" i="5"/>
  <c r="G672" i="5"/>
  <c r="F672" i="5"/>
  <c r="D672" i="5"/>
  <c r="G671" i="5"/>
  <c r="F671" i="5"/>
  <c r="D671" i="5"/>
  <c r="G670" i="5"/>
  <c r="F670" i="5"/>
  <c r="D670" i="5"/>
  <c r="F669" i="5"/>
  <c r="D669" i="5"/>
  <c r="G669" i="5" s="1"/>
  <c r="F668" i="5"/>
  <c r="D668" i="5"/>
  <c r="G668" i="5" s="1"/>
  <c r="G667" i="5"/>
  <c r="F667" i="5"/>
  <c r="D667" i="5"/>
  <c r="G666" i="5"/>
  <c r="F666" i="5"/>
  <c r="D666" i="5"/>
  <c r="F665" i="5"/>
  <c r="D665" i="5"/>
  <c r="G665" i="5" s="1"/>
  <c r="G664" i="5"/>
  <c r="F664" i="5"/>
  <c r="D664" i="5"/>
  <c r="G663" i="5"/>
  <c r="F663" i="5"/>
  <c r="D663" i="5"/>
  <c r="G662" i="5"/>
  <c r="F662" i="5"/>
  <c r="D662" i="5"/>
  <c r="F661" i="5"/>
  <c r="D661" i="5"/>
  <c r="G661" i="5" s="1"/>
  <c r="G660" i="5"/>
  <c r="F660" i="5"/>
  <c r="D660" i="5"/>
  <c r="G659" i="5"/>
  <c r="F659" i="5"/>
  <c r="D659" i="5"/>
  <c r="F658" i="5"/>
  <c r="D658" i="5"/>
  <c r="G658" i="5" s="1"/>
  <c r="F657" i="5"/>
  <c r="D657" i="5"/>
  <c r="G657" i="5" s="1"/>
  <c r="G656" i="5"/>
  <c r="F656" i="5"/>
  <c r="D656" i="5"/>
  <c r="G655" i="5"/>
  <c r="F655" i="5"/>
  <c r="D655" i="5"/>
  <c r="F654" i="5"/>
  <c r="D654" i="5"/>
  <c r="G654" i="5" s="1"/>
  <c r="G653" i="5"/>
  <c r="F653" i="5"/>
  <c r="D653" i="5"/>
  <c r="G652" i="5"/>
  <c r="F652" i="5"/>
  <c r="D652" i="5"/>
  <c r="G651" i="5"/>
  <c r="F651" i="5"/>
  <c r="D651" i="5"/>
  <c r="F650" i="5"/>
  <c r="D650" i="5"/>
  <c r="G650" i="5" s="1"/>
  <c r="F649" i="5"/>
  <c r="D649" i="5"/>
  <c r="G649" i="5" s="1"/>
  <c r="G648" i="5"/>
  <c r="F648" i="5"/>
  <c r="D648" i="5"/>
  <c r="G647" i="5"/>
  <c r="F647" i="5"/>
  <c r="D647" i="5"/>
  <c r="G646" i="5"/>
  <c r="F646" i="5"/>
  <c r="D646" i="5"/>
  <c r="G645" i="5"/>
  <c r="F645" i="5"/>
  <c r="D645" i="5"/>
  <c r="F644" i="5"/>
  <c r="D644" i="5"/>
  <c r="G644" i="5" s="1"/>
  <c r="G643" i="5"/>
  <c r="F643" i="5"/>
  <c r="D643" i="5"/>
  <c r="F642" i="5"/>
  <c r="D642" i="5"/>
  <c r="G642" i="5" s="1"/>
  <c r="F641" i="5"/>
  <c r="D641" i="5"/>
  <c r="G641" i="5" s="1"/>
  <c r="G640" i="5"/>
  <c r="F640" i="5"/>
  <c r="D640" i="5"/>
  <c r="G639" i="5"/>
  <c r="F639" i="5"/>
  <c r="D639" i="5"/>
  <c r="G638" i="5"/>
  <c r="F638" i="5"/>
  <c r="D638" i="5"/>
  <c r="F637" i="5"/>
  <c r="D637" i="5"/>
  <c r="G637" i="5" s="1"/>
  <c r="F636" i="5"/>
  <c r="D636" i="5"/>
  <c r="G636" i="5" s="1"/>
  <c r="G635" i="5"/>
  <c r="F635" i="5"/>
  <c r="D635" i="5"/>
  <c r="F634" i="5"/>
  <c r="D634" i="5"/>
  <c r="G634" i="5" s="1"/>
  <c r="F633" i="5"/>
  <c r="D633" i="5"/>
  <c r="G633" i="5" s="1"/>
  <c r="G632" i="5"/>
  <c r="F632" i="5"/>
  <c r="D632" i="5"/>
  <c r="G631" i="5"/>
  <c r="F631" i="5"/>
  <c r="D631" i="5"/>
  <c r="F630" i="5"/>
  <c r="D630" i="5"/>
  <c r="G630" i="5" s="1"/>
  <c r="F629" i="5"/>
  <c r="D629" i="5"/>
  <c r="G629" i="5" s="1"/>
  <c r="F628" i="5"/>
  <c r="D628" i="5"/>
  <c r="G628" i="5" s="1"/>
  <c r="G627" i="5"/>
  <c r="F627" i="5"/>
  <c r="D627" i="5"/>
  <c r="F626" i="5"/>
  <c r="D626" i="5"/>
  <c r="G626" i="5" s="1"/>
  <c r="G625" i="5"/>
  <c r="F625" i="5"/>
  <c r="D625" i="5"/>
  <c r="G624" i="5"/>
  <c r="F624" i="5"/>
  <c r="D624" i="5"/>
  <c r="G623" i="5"/>
  <c r="F623" i="5"/>
  <c r="D623" i="5"/>
  <c r="F622" i="5"/>
  <c r="D622" i="5"/>
  <c r="G622" i="5" s="1"/>
  <c r="F621" i="5"/>
  <c r="D621" i="5"/>
  <c r="G621" i="5" s="1"/>
  <c r="F620" i="5"/>
  <c r="D620" i="5"/>
  <c r="G620" i="5" s="1"/>
  <c r="G619" i="5"/>
  <c r="F619" i="5"/>
  <c r="D619" i="5"/>
  <c r="G618" i="5"/>
  <c r="F618" i="5"/>
  <c r="D618" i="5"/>
  <c r="G617" i="5"/>
  <c r="F617" i="5"/>
  <c r="D617" i="5"/>
  <c r="G616" i="5"/>
  <c r="F616" i="5"/>
  <c r="D616" i="5"/>
  <c r="G615" i="5"/>
  <c r="F615" i="5"/>
  <c r="D615" i="5"/>
  <c r="F614" i="5"/>
  <c r="D614" i="5"/>
  <c r="G614" i="5" s="1"/>
  <c r="F613" i="5"/>
  <c r="D613" i="5"/>
  <c r="G613" i="5" s="1"/>
  <c r="F612" i="5"/>
  <c r="D612" i="5"/>
  <c r="G612" i="5" s="1"/>
  <c r="G611" i="5"/>
  <c r="F611" i="5"/>
  <c r="D611" i="5"/>
  <c r="G610" i="5"/>
  <c r="F610" i="5"/>
  <c r="D610" i="5"/>
  <c r="F609" i="5"/>
  <c r="D609" i="5"/>
  <c r="G609" i="5" s="1"/>
  <c r="G608" i="5"/>
  <c r="F608" i="5"/>
  <c r="D608" i="5"/>
  <c r="G607" i="5"/>
  <c r="F607" i="5"/>
  <c r="D607" i="5"/>
  <c r="G606" i="5"/>
  <c r="F606" i="5"/>
  <c r="D606" i="5"/>
  <c r="F605" i="5"/>
  <c r="D605" i="5"/>
  <c r="G605" i="5" s="1"/>
  <c r="G604" i="5"/>
  <c r="F604" i="5"/>
  <c r="D604" i="5"/>
  <c r="G603" i="5"/>
  <c r="F603" i="5"/>
  <c r="D603" i="5"/>
  <c r="F602" i="5"/>
  <c r="D602" i="5"/>
  <c r="G602" i="5" s="1"/>
  <c r="F601" i="5"/>
  <c r="D601" i="5"/>
  <c r="G601" i="5" s="1"/>
  <c r="G600" i="5"/>
  <c r="F600" i="5"/>
  <c r="D600" i="5"/>
  <c r="G599" i="5"/>
  <c r="F599" i="5"/>
  <c r="D599" i="5"/>
  <c r="G598" i="5"/>
  <c r="F598" i="5"/>
  <c r="D598" i="5"/>
  <c r="G597" i="5"/>
  <c r="F597" i="5"/>
  <c r="D597" i="5"/>
  <c r="G596" i="5"/>
  <c r="F596" i="5"/>
  <c r="D596" i="5"/>
  <c r="G595" i="5"/>
  <c r="F595" i="5"/>
  <c r="D595" i="5"/>
  <c r="F594" i="5"/>
  <c r="D594" i="5"/>
  <c r="G594" i="5" s="1"/>
  <c r="F593" i="5"/>
  <c r="D593" i="5"/>
  <c r="G593" i="5" s="1"/>
  <c r="G592" i="5"/>
  <c r="F592" i="5"/>
  <c r="D592" i="5"/>
  <c r="G591" i="5"/>
  <c r="F591" i="5"/>
  <c r="D591" i="5"/>
  <c r="G590" i="5"/>
  <c r="F590" i="5"/>
  <c r="D590" i="5"/>
  <c r="G589" i="5"/>
  <c r="F589" i="5"/>
  <c r="D589" i="5"/>
  <c r="G588" i="5"/>
  <c r="F588" i="5"/>
  <c r="D588" i="5"/>
  <c r="G587" i="5"/>
  <c r="F587" i="5"/>
  <c r="D587" i="5"/>
  <c r="F586" i="5"/>
  <c r="D586" i="5"/>
  <c r="G586" i="5" s="1"/>
  <c r="F585" i="5"/>
  <c r="D585" i="5"/>
  <c r="G585" i="5" s="1"/>
  <c r="G584" i="5"/>
  <c r="F584" i="5"/>
  <c r="D584" i="5"/>
  <c r="G583" i="5"/>
  <c r="F583" i="5"/>
  <c r="D583" i="5"/>
  <c r="G582" i="5"/>
  <c r="F582" i="5"/>
  <c r="D582" i="5"/>
  <c r="F581" i="5"/>
  <c r="D581" i="5"/>
  <c r="G581" i="5" s="1"/>
  <c r="F580" i="5"/>
  <c r="D580" i="5"/>
  <c r="G580" i="5" s="1"/>
  <c r="G579" i="5"/>
  <c r="F579" i="5"/>
  <c r="D579" i="5"/>
  <c r="F578" i="5"/>
  <c r="D578" i="5"/>
  <c r="G578" i="5" s="1"/>
  <c r="F577" i="5"/>
  <c r="D577" i="5"/>
  <c r="G577" i="5" s="1"/>
  <c r="G576" i="5"/>
  <c r="F576" i="5"/>
  <c r="D576" i="5"/>
  <c r="G575" i="5"/>
  <c r="F575" i="5"/>
  <c r="D575" i="5"/>
  <c r="F574" i="5"/>
  <c r="D574" i="5"/>
  <c r="G574" i="5" s="1"/>
  <c r="F573" i="5"/>
  <c r="D573" i="5"/>
  <c r="G573" i="5" s="1"/>
  <c r="F572" i="5"/>
  <c r="D572" i="5"/>
  <c r="G572" i="5" s="1"/>
  <c r="G571" i="5"/>
  <c r="F571" i="5"/>
  <c r="D571" i="5"/>
  <c r="F570" i="5"/>
  <c r="D570" i="5"/>
  <c r="G570" i="5" s="1"/>
  <c r="G569" i="5"/>
  <c r="F569" i="5"/>
  <c r="D569" i="5"/>
  <c r="G568" i="5"/>
  <c r="F568" i="5"/>
  <c r="D568" i="5"/>
  <c r="G567" i="5"/>
  <c r="F567" i="5"/>
  <c r="D567" i="5"/>
  <c r="F566" i="5"/>
  <c r="D566" i="5"/>
  <c r="G566" i="5" s="1"/>
  <c r="F565" i="5"/>
  <c r="D565" i="5"/>
  <c r="G565" i="5" s="1"/>
  <c r="G564" i="5"/>
  <c r="F564" i="5"/>
  <c r="D564" i="5"/>
  <c r="G563" i="5"/>
  <c r="F563" i="5"/>
  <c r="D563" i="5"/>
  <c r="G562" i="5"/>
  <c r="F562" i="5"/>
  <c r="D562" i="5"/>
  <c r="G561" i="5"/>
  <c r="F561" i="5"/>
  <c r="D561" i="5"/>
  <c r="G560" i="5"/>
  <c r="F560" i="5"/>
  <c r="D560" i="5"/>
  <c r="G559" i="5"/>
  <c r="F559" i="5"/>
  <c r="D559" i="5"/>
  <c r="G558" i="5"/>
  <c r="F558" i="5"/>
  <c r="D558" i="5"/>
  <c r="G557" i="5"/>
  <c r="F557" i="5"/>
  <c r="D557" i="5"/>
  <c r="G556" i="5"/>
  <c r="F556" i="5"/>
  <c r="D556" i="5"/>
  <c r="G555" i="5"/>
  <c r="F555" i="5"/>
  <c r="D555" i="5"/>
  <c r="G554" i="5"/>
  <c r="F554" i="5"/>
  <c r="D554" i="5"/>
  <c r="G553" i="5"/>
  <c r="F553" i="5"/>
  <c r="D553" i="5"/>
  <c r="G552" i="5"/>
  <c r="F552" i="5"/>
  <c r="D552" i="5"/>
  <c r="G551" i="5"/>
  <c r="F551" i="5"/>
  <c r="D551" i="5"/>
  <c r="G550" i="5"/>
  <c r="F550" i="5"/>
  <c r="D550" i="5"/>
  <c r="G549" i="5"/>
  <c r="F549" i="5"/>
  <c r="D549" i="5"/>
  <c r="G548" i="5"/>
  <c r="F548" i="5"/>
  <c r="D548" i="5"/>
  <c r="G547" i="5"/>
  <c r="F547" i="5"/>
  <c r="D547" i="5"/>
  <c r="G546" i="5"/>
  <c r="F546" i="5"/>
  <c r="D546" i="5"/>
  <c r="G545" i="5"/>
  <c r="F545" i="5"/>
  <c r="D545" i="5"/>
  <c r="G544" i="5"/>
  <c r="F544" i="5"/>
  <c r="D544" i="5"/>
  <c r="G543" i="5"/>
  <c r="F543" i="5"/>
  <c r="D543" i="5"/>
  <c r="G542" i="5"/>
  <c r="F542" i="5"/>
  <c r="D542" i="5"/>
  <c r="G541" i="5"/>
  <c r="F541" i="5"/>
  <c r="D541" i="5"/>
  <c r="G540" i="5"/>
  <c r="F540" i="5"/>
  <c r="D540" i="5"/>
  <c r="G539" i="5"/>
  <c r="F539" i="5"/>
  <c r="D539" i="5"/>
  <c r="G538" i="5"/>
  <c r="F538" i="5"/>
  <c r="D538" i="5"/>
  <c r="G537" i="5"/>
  <c r="F537" i="5"/>
  <c r="D537" i="5"/>
  <c r="G536" i="5"/>
  <c r="F536" i="5"/>
  <c r="D536" i="5"/>
  <c r="G535" i="5"/>
  <c r="F535" i="5"/>
  <c r="D535" i="5"/>
  <c r="G534" i="5"/>
  <c r="F534" i="5"/>
  <c r="D534" i="5"/>
  <c r="G533" i="5"/>
  <c r="F533" i="5"/>
  <c r="D533" i="5"/>
  <c r="G532" i="5"/>
  <c r="F532" i="5"/>
  <c r="D532" i="5"/>
  <c r="G531" i="5"/>
  <c r="F531" i="5"/>
  <c r="D531" i="5"/>
  <c r="G530" i="5"/>
  <c r="F530" i="5"/>
  <c r="D530" i="5"/>
  <c r="G529" i="5"/>
  <c r="F529" i="5"/>
  <c r="D529" i="5"/>
  <c r="G528" i="5"/>
  <c r="F528" i="5"/>
  <c r="D528" i="5"/>
  <c r="G527" i="5"/>
  <c r="F527" i="5"/>
  <c r="D527" i="5"/>
  <c r="G526" i="5"/>
  <c r="F526" i="5"/>
  <c r="D526" i="5"/>
  <c r="G525" i="5"/>
  <c r="F525" i="5"/>
  <c r="D525" i="5"/>
  <c r="G524" i="5"/>
  <c r="F524" i="5"/>
  <c r="D524" i="5"/>
  <c r="G523" i="5"/>
  <c r="F523" i="5"/>
  <c r="D523" i="5"/>
  <c r="G522" i="5"/>
  <c r="F522" i="5"/>
  <c r="D522" i="5"/>
  <c r="G521" i="5"/>
  <c r="F521" i="5"/>
  <c r="D521" i="5"/>
  <c r="G520" i="5"/>
  <c r="F520" i="5"/>
  <c r="D520" i="5"/>
  <c r="G519" i="5"/>
  <c r="F519" i="5"/>
  <c r="D519" i="5"/>
  <c r="G518" i="5"/>
  <c r="F518" i="5"/>
  <c r="D518" i="5"/>
  <c r="G517" i="5"/>
  <c r="F517" i="5"/>
  <c r="D517" i="5"/>
  <c r="G516" i="5"/>
  <c r="F516" i="5"/>
  <c r="D516" i="5"/>
  <c r="G515" i="5"/>
  <c r="F515" i="5"/>
  <c r="D515" i="5"/>
  <c r="G514" i="5"/>
  <c r="F514" i="5"/>
  <c r="D514" i="5"/>
  <c r="G513" i="5"/>
  <c r="F513" i="5"/>
  <c r="D513" i="5"/>
  <c r="G512" i="5"/>
  <c r="F512" i="5"/>
  <c r="D512" i="5"/>
  <c r="G511" i="5"/>
  <c r="F511" i="5"/>
  <c r="D511" i="5"/>
  <c r="G510" i="5"/>
  <c r="F510" i="5"/>
  <c r="D510" i="5"/>
  <c r="G509" i="5"/>
  <c r="F509" i="5"/>
  <c r="D509" i="5"/>
  <c r="G508" i="5"/>
  <c r="F508" i="5"/>
  <c r="D508" i="5"/>
  <c r="G507" i="5"/>
  <c r="F507" i="5"/>
  <c r="D507" i="5"/>
  <c r="G506" i="5"/>
  <c r="F506" i="5"/>
  <c r="D506" i="5"/>
  <c r="G505" i="5"/>
  <c r="F505" i="5"/>
  <c r="D505" i="5"/>
  <c r="G504" i="5"/>
  <c r="F504" i="5"/>
  <c r="D504" i="5"/>
  <c r="G503" i="5"/>
  <c r="F503" i="5"/>
  <c r="D503" i="5"/>
  <c r="G502" i="5"/>
  <c r="F502" i="5"/>
  <c r="D502" i="5"/>
  <c r="G501" i="5"/>
  <c r="F501" i="5"/>
  <c r="D501" i="5"/>
  <c r="G500" i="5"/>
  <c r="F500" i="5"/>
  <c r="D500" i="5"/>
  <c r="G499" i="5"/>
  <c r="F499" i="5"/>
  <c r="D499" i="5"/>
  <c r="G498" i="5"/>
  <c r="F498" i="5"/>
  <c r="D498" i="5"/>
  <c r="F497" i="5"/>
  <c r="D497" i="5"/>
  <c r="G497" i="5" s="1"/>
  <c r="F496" i="5"/>
  <c r="D496" i="5"/>
  <c r="G496" i="5" s="1"/>
  <c r="G495" i="5"/>
  <c r="F495" i="5"/>
  <c r="D495" i="5"/>
  <c r="G494" i="5"/>
  <c r="F494" i="5"/>
  <c r="D494" i="5"/>
  <c r="G493" i="5"/>
  <c r="F493" i="5"/>
  <c r="D493" i="5"/>
  <c r="G492" i="5"/>
  <c r="F492" i="5"/>
  <c r="D492" i="5"/>
  <c r="G491" i="5"/>
  <c r="F491" i="5"/>
  <c r="D491" i="5"/>
  <c r="F490" i="5"/>
  <c r="D490" i="5"/>
  <c r="G490" i="5" s="1"/>
  <c r="F489" i="5"/>
  <c r="D489" i="5"/>
  <c r="G489" i="5" s="1"/>
  <c r="G488" i="5"/>
  <c r="F488" i="5"/>
  <c r="D488" i="5"/>
  <c r="F487" i="5"/>
  <c r="D487" i="5"/>
  <c r="G487" i="5" s="1"/>
  <c r="G486" i="5"/>
  <c r="F486" i="5"/>
  <c r="D486" i="5"/>
  <c r="G485" i="5"/>
  <c r="F485" i="5"/>
  <c r="D485" i="5"/>
  <c r="G484" i="5"/>
  <c r="F484" i="5"/>
  <c r="D484" i="5"/>
  <c r="F483" i="5"/>
  <c r="D483" i="5"/>
  <c r="G483" i="5" s="1"/>
  <c r="F482" i="5"/>
  <c r="D482" i="5"/>
  <c r="G482" i="5" s="1"/>
  <c r="F481" i="5"/>
  <c r="D481" i="5"/>
  <c r="G481" i="5" s="1"/>
  <c r="F480" i="5"/>
  <c r="D480" i="5"/>
  <c r="G480" i="5" s="1"/>
  <c r="G479" i="5"/>
  <c r="F479" i="5"/>
  <c r="D479" i="5"/>
  <c r="G478" i="5"/>
  <c r="F478" i="5"/>
  <c r="D478" i="5"/>
  <c r="G477" i="5"/>
  <c r="F477" i="5"/>
  <c r="D477" i="5"/>
  <c r="F476" i="5"/>
  <c r="D476" i="5"/>
  <c r="G476" i="5" s="1"/>
  <c r="G475" i="5"/>
  <c r="F475" i="5"/>
  <c r="D475" i="5"/>
  <c r="F474" i="5"/>
  <c r="D474" i="5"/>
  <c r="G474" i="5" s="1"/>
  <c r="F473" i="5"/>
  <c r="D473" i="5"/>
  <c r="G473" i="5" s="1"/>
  <c r="G472" i="5"/>
  <c r="F472" i="5"/>
  <c r="D472" i="5"/>
  <c r="G471" i="5"/>
  <c r="F471" i="5"/>
  <c r="D471" i="5"/>
  <c r="G470" i="5"/>
  <c r="F470" i="5"/>
  <c r="D470" i="5"/>
  <c r="G469" i="5"/>
  <c r="F469" i="5"/>
  <c r="D469" i="5"/>
  <c r="G468" i="5"/>
  <c r="F468" i="5"/>
  <c r="D468" i="5"/>
  <c r="F467" i="5"/>
  <c r="D467" i="5"/>
  <c r="G467" i="5" s="1"/>
  <c r="F466" i="5"/>
  <c r="D466" i="5"/>
  <c r="G466" i="5" s="1"/>
  <c r="F465" i="5"/>
  <c r="D465" i="5"/>
  <c r="G465" i="5" s="1"/>
  <c r="G464" i="5"/>
  <c r="F464" i="5"/>
  <c r="D464" i="5"/>
  <c r="G463" i="5"/>
  <c r="F463" i="5"/>
  <c r="D463" i="5"/>
  <c r="G462" i="5"/>
  <c r="F462" i="5"/>
  <c r="D462" i="5"/>
  <c r="G461" i="5"/>
  <c r="F461" i="5"/>
  <c r="D461" i="5"/>
  <c r="F460" i="5"/>
  <c r="D460" i="5"/>
  <c r="G460" i="5" s="1"/>
  <c r="G459" i="5"/>
  <c r="F459" i="5"/>
  <c r="D459" i="5"/>
  <c r="F458" i="5"/>
  <c r="D458" i="5"/>
  <c r="G458" i="5" s="1"/>
  <c r="G457" i="5"/>
  <c r="F457" i="5"/>
  <c r="D457" i="5"/>
  <c r="G456" i="5"/>
  <c r="F456" i="5"/>
  <c r="D456" i="5"/>
  <c r="F455" i="5"/>
  <c r="D455" i="5"/>
  <c r="G455" i="5" s="1"/>
  <c r="G454" i="5"/>
  <c r="F454" i="5"/>
  <c r="D454" i="5"/>
  <c r="G453" i="5"/>
  <c r="F453" i="5"/>
  <c r="D453" i="5"/>
  <c r="G452" i="5"/>
  <c r="F452" i="5"/>
  <c r="D452" i="5"/>
  <c r="F451" i="5"/>
  <c r="D451" i="5"/>
  <c r="G451" i="5" s="1"/>
  <c r="G450" i="5"/>
  <c r="F450" i="5"/>
  <c r="D450" i="5"/>
  <c r="G449" i="5"/>
  <c r="F449" i="5"/>
  <c r="D449" i="5"/>
  <c r="F448" i="5"/>
  <c r="D448" i="5"/>
  <c r="G448" i="5" s="1"/>
  <c r="G447" i="5"/>
  <c r="F447" i="5"/>
  <c r="D447" i="5"/>
  <c r="G446" i="5"/>
  <c r="F446" i="5"/>
  <c r="D446" i="5"/>
  <c r="G445" i="5"/>
  <c r="F445" i="5"/>
  <c r="D445" i="5"/>
  <c r="F444" i="5"/>
  <c r="D444" i="5"/>
  <c r="G444" i="5" s="1"/>
  <c r="G443" i="5"/>
  <c r="F443" i="5"/>
  <c r="D443" i="5"/>
  <c r="G442" i="5"/>
  <c r="F442" i="5"/>
  <c r="D442" i="5"/>
  <c r="F441" i="5"/>
  <c r="D441" i="5"/>
  <c r="G441" i="5" s="1"/>
  <c r="G440" i="5"/>
  <c r="F440" i="5"/>
  <c r="D440" i="5"/>
  <c r="F439" i="5"/>
  <c r="D439" i="5"/>
  <c r="G439" i="5" s="1"/>
  <c r="G438" i="5"/>
  <c r="F438" i="5"/>
  <c r="D438" i="5"/>
  <c r="F437" i="5"/>
  <c r="D437" i="5"/>
  <c r="G437" i="5" s="1"/>
  <c r="G436" i="5"/>
  <c r="F436" i="5"/>
  <c r="D436" i="5"/>
  <c r="G435" i="5"/>
  <c r="F435" i="5"/>
  <c r="D435" i="5"/>
  <c r="G434" i="5"/>
  <c r="F434" i="5"/>
  <c r="D434" i="5"/>
  <c r="F433" i="5"/>
  <c r="D433" i="5"/>
  <c r="G433" i="5" s="1"/>
  <c r="G432" i="5"/>
  <c r="F432" i="5"/>
  <c r="D432" i="5"/>
  <c r="F431" i="5"/>
  <c r="D431" i="5"/>
  <c r="G431" i="5" s="1"/>
  <c r="G430" i="5"/>
  <c r="F430" i="5"/>
  <c r="D430" i="5"/>
  <c r="G429" i="5"/>
  <c r="F429" i="5"/>
  <c r="D429" i="5"/>
  <c r="G428" i="5"/>
  <c r="F428" i="5"/>
  <c r="D428" i="5"/>
  <c r="F427" i="5"/>
  <c r="D427" i="5"/>
  <c r="G427" i="5" s="1"/>
  <c r="G426" i="5"/>
  <c r="F426" i="5"/>
  <c r="D426" i="5"/>
  <c r="F425" i="5"/>
  <c r="D425" i="5"/>
  <c r="G425" i="5" s="1"/>
  <c r="G424" i="5"/>
  <c r="F424" i="5"/>
  <c r="D424" i="5"/>
  <c r="F423" i="5"/>
  <c r="D423" i="5"/>
  <c r="G423" i="5" s="1"/>
  <c r="G422" i="5"/>
  <c r="F422" i="5"/>
  <c r="D422" i="5"/>
  <c r="G421" i="5"/>
  <c r="F421" i="5"/>
  <c r="D421" i="5"/>
  <c r="G420" i="5"/>
  <c r="F420" i="5"/>
  <c r="D420" i="5"/>
  <c r="F419" i="5"/>
  <c r="D419" i="5"/>
  <c r="G419" i="5" s="1"/>
  <c r="G418" i="5"/>
  <c r="F418" i="5"/>
  <c r="D418" i="5"/>
  <c r="F417" i="5"/>
  <c r="D417" i="5"/>
  <c r="G417" i="5" s="1"/>
  <c r="G416" i="5"/>
  <c r="F416" i="5"/>
  <c r="D416" i="5"/>
  <c r="G415" i="5"/>
  <c r="F415" i="5"/>
  <c r="D415" i="5"/>
  <c r="G414" i="5"/>
  <c r="F414" i="5"/>
  <c r="D414" i="5"/>
  <c r="F413" i="5"/>
  <c r="D413" i="5"/>
  <c r="G413" i="5" s="1"/>
  <c r="G412" i="5"/>
  <c r="F412" i="5"/>
  <c r="D412" i="5"/>
  <c r="F411" i="5"/>
  <c r="D411" i="5"/>
  <c r="G411" i="5" s="1"/>
  <c r="G410" i="5"/>
  <c r="F410" i="5"/>
  <c r="D410" i="5"/>
  <c r="F409" i="5"/>
  <c r="D409" i="5"/>
  <c r="G409" i="5" s="1"/>
  <c r="G408" i="5"/>
  <c r="F408" i="5"/>
  <c r="D408" i="5"/>
  <c r="G407" i="5"/>
  <c r="F407" i="5"/>
  <c r="D407" i="5"/>
  <c r="G406" i="5"/>
  <c r="F406" i="5"/>
  <c r="D406" i="5"/>
  <c r="F405" i="5"/>
  <c r="D405" i="5"/>
  <c r="G405" i="5" s="1"/>
  <c r="G404" i="5"/>
  <c r="F404" i="5"/>
  <c r="D404" i="5"/>
  <c r="F403" i="5"/>
  <c r="D403" i="5"/>
  <c r="G403" i="5" s="1"/>
  <c r="G402" i="5"/>
  <c r="F402" i="5"/>
  <c r="D402" i="5"/>
  <c r="G401" i="5"/>
  <c r="F401" i="5"/>
  <c r="D401" i="5"/>
  <c r="G400" i="5"/>
  <c r="F400" i="5"/>
  <c r="D400" i="5"/>
  <c r="F399" i="5"/>
  <c r="D399" i="5"/>
  <c r="G399" i="5" s="1"/>
  <c r="G398" i="5"/>
  <c r="F398" i="5"/>
  <c r="D398" i="5"/>
  <c r="F397" i="5"/>
  <c r="D397" i="5"/>
  <c r="G397" i="5" s="1"/>
  <c r="G396" i="5"/>
  <c r="F396" i="5"/>
  <c r="D396" i="5"/>
  <c r="F395" i="5"/>
  <c r="D395" i="5"/>
  <c r="G395" i="5" s="1"/>
  <c r="G394" i="5"/>
  <c r="F394" i="5"/>
  <c r="D394" i="5"/>
  <c r="G393" i="5"/>
  <c r="F393" i="5"/>
  <c r="D393" i="5"/>
  <c r="G392" i="5"/>
  <c r="F392" i="5"/>
  <c r="D392" i="5"/>
  <c r="F391" i="5"/>
  <c r="D391" i="5"/>
  <c r="G391" i="5" s="1"/>
  <c r="G390" i="5"/>
  <c r="F390" i="5"/>
  <c r="D390" i="5"/>
  <c r="F389" i="5"/>
  <c r="D389" i="5"/>
  <c r="G389" i="5" s="1"/>
  <c r="G388" i="5"/>
  <c r="F388" i="5"/>
  <c r="D388" i="5"/>
  <c r="G387" i="5"/>
  <c r="F387" i="5"/>
  <c r="D387" i="5"/>
  <c r="G386" i="5"/>
  <c r="F386" i="5"/>
  <c r="D386" i="5"/>
  <c r="F385" i="5"/>
  <c r="D385" i="5"/>
  <c r="G385" i="5" s="1"/>
  <c r="G384" i="5"/>
  <c r="F384" i="5"/>
  <c r="D384" i="5"/>
  <c r="F383" i="5"/>
  <c r="D383" i="5"/>
  <c r="G383" i="5" s="1"/>
  <c r="G382" i="5"/>
  <c r="F382" i="5"/>
  <c r="D382" i="5"/>
  <c r="F381" i="5"/>
  <c r="D381" i="5"/>
  <c r="G381" i="5" s="1"/>
  <c r="G380" i="5"/>
  <c r="F380" i="5"/>
  <c r="D380" i="5"/>
  <c r="G379" i="5"/>
  <c r="F379" i="5"/>
  <c r="D379" i="5"/>
  <c r="G378" i="5"/>
  <c r="F378" i="5"/>
  <c r="D378" i="5"/>
  <c r="F377" i="5"/>
  <c r="D377" i="5"/>
  <c r="G377" i="5" s="1"/>
  <c r="G376" i="5"/>
  <c r="F376" i="5"/>
  <c r="D376" i="5"/>
  <c r="G375" i="5"/>
  <c r="F375" i="5"/>
  <c r="D375" i="5"/>
  <c r="G374" i="5"/>
  <c r="F374" i="5"/>
  <c r="D374" i="5"/>
  <c r="G373" i="5"/>
  <c r="F373" i="5"/>
  <c r="D373" i="5"/>
  <c r="G372" i="5"/>
  <c r="F372" i="5"/>
  <c r="D372" i="5"/>
  <c r="F371" i="5"/>
  <c r="D371" i="5"/>
  <c r="G371" i="5" s="1"/>
  <c r="G370" i="5"/>
  <c r="F370" i="5"/>
  <c r="D370" i="5"/>
  <c r="G369" i="5"/>
  <c r="F369" i="5"/>
  <c r="D369" i="5"/>
  <c r="G368" i="5"/>
  <c r="F368" i="5"/>
  <c r="D368" i="5"/>
  <c r="G367" i="5"/>
  <c r="F367" i="5"/>
  <c r="D367" i="5"/>
  <c r="G366" i="5"/>
  <c r="F366" i="5"/>
  <c r="D366" i="5"/>
  <c r="G365" i="5"/>
  <c r="F365" i="5"/>
  <c r="D365" i="5"/>
  <c r="G364" i="5"/>
  <c r="F364" i="5"/>
  <c r="D364" i="5"/>
  <c r="F363" i="5"/>
  <c r="D363" i="5"/>
  <c r="G363" i="5" s="1"/>
  <c r="G362" i="5"/>
  <c r="F362" i="5"/>
  <c r="D362" i="5"/>
  <c r="G361" i="5"/>
  <c r="F361" i="5"/>
  <c r="D361" i="5"/>
  <c r="G360" i="5"/>
  <c r="F360" i="5"/>
  <c r="D360" i="5"/>
  <c r="G359" i="5"/>
  <c r="F359" i="5"/>
  <c r="D359" i="5"/>
  <c r="G358" i="5"/>
  <c r="F358" i="5"/>
  <c r="D358" i="5"/>
  <c r="F357" i="5"/>
  <c r="D357" i="5"/>
  <c r="G357" i="5" s="1"/>
  <c r="G356" i="5"/>
  <c r="F356" i="5"/>
  <c r="D356" i="5"/>
  <c r="F355" i="5"/>
  <c r="D355" i="5"/>
  <c r="G355" i="5" s="1"/>
  <c r="G354" i="5"/>
  <c r="F354" i="5"/>
  <c r="D354" i="5"/>
  <c r="G353" i="5"/>
  <c r="F353" i="5"/>
  <c r="D353" i="5"/>
  <c r="G352" i="5"/>
  <c r="F352" i="5"/>
  <c r="D352" i="5"/>
  <c r="G351" i="5"/>
  <c r="F351" i="5"/>
  <c r="D351" i="5"/>
  <c r="G350" i="5"/>
  <c r="F350" i="5"/>
  <c r="D350" i="5"/>
  <c r="F349" i="5"/>
  <c r="D349" i="5"/>
  <c r="G349" i="5" s="1"/>
  <c r="G348" i="5"/>
  <c r="F348" i="5"/>
  <c r="D348" i="5"/>
  <c r="F347" i="5"/>
  <c r="D347" i="5"/>
  <c r="G347" i="5" s="1"/>
  <c r="G346" i="5"/>
  <c r="F346" i="5"/>
  <c r="D346" i="5"/>
  <c r="G345" i="5"/>
  <c r="F345" i="5"/>
  <c r="D345" i="5"/>
  <c r="G344" i="5"/>
  <c r="F344" i="5"/>
  <c r="D344" i="5"/>
  <c r="G343" i="5"/>
  <c r="F343" i="5"/>
  <c r="D343" i="5"/>
  <c r="G342" i="5"/>
  <c r="F342" i="5"/>
  <c r="D342" i="5"/>
  <c r="F341" i="5"/>
  <c r="D341" i="5"/>
  <c r="G341" i="5" s="1"/>
  <c r="G340" i="5"/>
  <c r="F340" i="5"/>
  <c r="D340" i="5"/>
  <c r="F339" i="5"/>
  <c r="D339" i="5"/>
  <c r="G339" i="5" s="1"/>
  <c r="G338" i="5"/>
  <c r="F338" i="5"/>
  <c r="D338" i="5"/>
  <c r="G337" i="5"/>
  <c r="F337" i="5"/>
  <c r="D337" i="5"/>
  <c r="G336" i="5"/>
  <c r="F336" i="5"/>
  <c r="D336" i="5"/>
  <c r="G335" i="5"/>
  <c r="F335" i="5"/>
  <c r="D335" i="5"/>
  <c r="G334" i="5"/>
  <c r="F334" i="5"/>
  <c r="D334" i="5"/>
  <c r="F333" i="5"/>
  <c r="D333" i="5"/>
  <c r="G333" i="5" s="1"/>
  <c r="G332" i="5"/>
  <c r="F332" i="5"/>
  <c r="D332" i="5"/>
  <c r="G331" i="5"/>
  <c r="F331" i="5"/>
  <c r="D331" i="5"/>
  <c r="G330" i="5"/>
  <c r="F330" i="5"/>
  <c r="D330" i="5"/>
  <c r="G329" i="5"/>
  <c r="F329" i="5"/>
  <c r="D329" i="5"/>
  <c r="G328" i="5"/>
  <c r="F328" i="5"/>
  <c r="D328" i="5"/>
  <c r="G327" i="5"/>
  <c r="F327" i="5"/>
  <c r="D327" i="5"/>
  <c r="G326" i="5"/>
  <c r="F326" i="5"/>
  <c r="D326" i="5"/>
  <c r="F325" i="5"/>
  <c r="D325" i="5"/>
  <c r="G325" i="5" s="1"/>
  <c r="G324" i="5"/>
  <c r="F324" i="5"/>
  <c r="D324" i="5"/>
  <c r="G323" i="5"/>
  <c r="F323" i="5"/>
  <c r="D323" i="5"/>
  <c r="G322" i="5"/>
  <c r="F322" i="5"/>
  <c r="D322" i="5"/>
  <c r="G321" i="5"/>
  <c r="F321" i="5"/>
  <c r="D321" i="5"/>
  <c r="G320" i="5"/>
  <c r="F320" i="5"/>
  <c r="D320" i="5"/>
  <c r="G319" i="5"/>
  <c r="F319" i="5"/>
  <c r="D319" i="5"/>
  <c r="G318" i="5"/>
  <c r="F318" i="5"/>
  <c r="D318" i="5"/>
  <c r="G317" i="5"/>
  <c r="F317" i="5"/>
  <c r="D317" i="5"/>
  <c r="G316" i="5"/>
  <c r="F316" i="5"/>
  <c r="D316" i="5"/>
  <c r="F315" i="5"/>
  <c r="D315" i="5"/>
  <c r="G315" i="5" s="1"/>
  <c r="G314" i="5"/>
  <c r="F314" i="5"/>
  <c r="D314" i="5"/>
  <c r="G313" i="5"/>
  <c r="F313" i="5"/>
  <c r="D313" i="5"/>
  <c r="G312" i="5"/>
  <c r="F312" i="5"/>
  <c r="D312" i="5"/>
  <c r="G311" i="5"/>
  <c r="F311" i="5"/>
  <c r="D311" i="5"/>
  <c r="G310" i="5"/>
  <c r="F310" i="5"/>
  <c r="D310" i="5"/>
  <c r="G309" i="5"/>
  <c r="F309" i="5"/>
  <c r="D309" i="5"/>
  <c r="G308" i="5"/>
  <c r="F308" i="5"/>
  <c r="D308" i="5"/>
  <c r="F307" i="5"/>
  <c r="D307" i="5"/>
  <c r="G307" i="5" s="1"/>
  <c r="G306" i="5"/>
  <c r="F306" i="5"/>
  <c r="D306" i="5"/>
  <c r="G305" i="5"/>
  <c r="F305" i="5"/>
  <c r="D305" i="5"/>
  <c r="G304" i="5"/>
  <c r="F304" i="5"/>
  <c r="D304" i="5"/>
  <c r="G303" i="5"/>
  <c r="F303" i="5"/>
  <c r="D303" i="5"/>
  <c r="G302" i="5"/>
  <c r="F302" i="5"/>
  <c r="D302" i="5"/>
  <c r="F301" i="5"/>
  <c r="D301" i="5"/>
  <c r="G301" i="5" s="1"/>
  <c r="G300" i="5"/>
  <c r="F300" i="5"/>
  <c r="D300" i="5"/>
  <c r="F299" i="5"/>
  <c r="D299" i="5"/>
  <c r="G299" i="5" s="1"/>
  <c r="G298" i="5"/>
  <c r="F298" i="5"/>
  <c r="D298" i="5"/>
  <c r="G297" i="5"/>
  <c r="F297" i="5"/>
  <c r="D297" i="5"/>
  <c r="G296" i="5"/>
  <c r="F296" i="5"/>
  <c r="D296" i="5"/>
  <c r="G295" i="5"/>
  <c r="F295" i="5"/>
  <c r="D295" i="5"/>
  <c r="G294" i="5"/>
  <c r="F294" i="5"/>
  <c r="D294" i="5"/>
  <c r="F293" i="5"/>
  <c r="D293" i="5"/>
  <c r="G293" i="5" s="1"/>
  <c r="G292" i="5"/>
  <c r="F292" i="5"/>
  <c r="D292" i="5"/>
  <c r="F291" i="5"/>
  <c r="D291" i="5"/>
  <c r="G291" i="5" s="1"/>
  <c r="G290" i="5"/>
  <c r="F290" i="5"/>
  <c r="D290" i="5"/>
  <c r="G289" i="5"/>
  <c r="F289" i="5"/>
  <c r="D289" i="5"/>
  <c r="G288" i="5"/>
  <c r="F288" i="5"/>
  <c r="D288" i="5"/>
  <c r="G287" i="5"/>
  <c r="F287" i="5"/>
  <c r="D287" i="5"/>
  <c r="G286" i="5"/>
  <c r="F286" i="5"/>
  <c r="D286" i="5"/>
  <c r="F285" i="5"/>
  <c r="D285" i="5"/>
  <c r="G285" i="5" s="1"/>
  <c r="F284" i="5"/>
  <c r="D284" i="5"/>
  <c r="G284" i="5" s="1"/>
  <c r="F283" i="5"/>
  <c r="D283" i="5"/>
  <c r="G283" i="5" s="1"/>
  <c r="G282" i="5"/>
  <c r="F282" i="5"/>
  <c r="D282" i="5"/>
  <c r="G281" i="5"/>
  <c r="F281" i="5"/>
  <c r="D281" i="5"/>
  <c r="F280" i="5"/>
  <c r="D280" i="5"/>
  <c r="G280" i="5" s="1"/>
  <c r="G279" i="5"/>
  <c r="F279" i="5"/>
  <c r="D279" i="5"/>
  <c r="G278" i="5"/>
  <c r="F278" i="5"/>
  <c r="D278" i="5"/>
  <c r="F277" i="5"/>
  <c r="D277" i="5"/>
  <c r="G277" i="5" s="1"/>
  <c r="F276" i="5"/>
  <c r="D276" i="5"/>
  <c r="G276" i="5" s="1"/>
  <c r="G275" i="5"/>
  <c r="F275" i="5"/>
  <c r="D275" i="5"/>
  <c r="G274" i="5"/>
  <c r="F274" i="5"/>
  <c r="D274" i="5"/>
  <c r="G273" i="5"/>
  <c r="F273" i="5"/>
  <c r="D273" i="5"/>
  <c r="F272" i="5"/>
  <c r="D272" i="5"/>
  <c r="G272" i="5" s="1"/>
  <c r="G271" i="5"/>
  <c r="F271" i="5"/>
  <c r="D271" i="5"/>
  <c r="G270" i="5"/>
  <c r="F270" i="5"/>
  <c r="D270" i="5"/>
  <c r="F269" i="5"/>
  <c r="D269" i="5"/>
  <c r="G269" i="5" s="1"/>
  <c r="G268" i="5"/>
  <c r="F268" i="5"/>
  <c r="D268" i="5"/>
  <c r="G267" i="5"/>
  <c r="F267" i="5"/>
  <c r="D267" i="5"/>
  <c r="G266" i="5"/>
  <c r="F266" i="5"/>
  <c r="D266" i="5"/>
  <c r="G265" i="5"/>
  <c r="F265" i="5"/>
  <c r="D265" i="5"/>
  <c r="F264" i="5"/>
  <c r="D264" i="5"/>
  <c r="G264" i="5" s="1"/>
  <c r="G263" i="5"/>
  <c r="F263" i="5"/>
  <c r="D263" i="5"/>
  <c r="G262" i="5"/>
  <c r="F262" i="5"/>
  <c r="D262" i="5"/>
  <c r="G261" i="5"/>
  <c r="F261" i="5"/>
  <c r="D261" i="5"/>
  <c r="G260" i="5"/>
  <c r="F260" i="5"/>
  <c r="D260" i="5"/>
  <c r="F259" i="5"/>
  <c r="D259" i="5"/>
  <c r="G259" i="5" s="1"/>
  <c r="G258" i="5"/>
  <c r="F258" i="5"/>
  <c r="D258" i="5"/>
  <c r="G257" i="5"/>
  <c r="F257" i="5"/>
  <c r="D257" i="5"/>
  <c r="F256" i="5"/>
  <c r="D256" i="5"/>
  <c r="G256" i="5" s="1"/>
  <c r="G255" i="5"/>
  <c r="F255" i="5"/>
  <c r="D255" i="5"/>
  <c r="G254" i="5"/>
  <c r="F254" i="5"/>
  <c r="D254" i="5"/>
  <c r="G253" i="5"/>
  <c r="F253" i="5"/>
  <c r="D253" i="5"/>
  <c r="F252" i="5"/>
  <c r="D252" i="5"/>
  <c r="G252" i="5" s="1"/>
  <c r="F251" i="5"/>
  <c r="D251" i="5"/>
  <c r="G251" i="5" s="1"/>
  <c r="G250" i="5"/>
  <c r="F250" i="5"/>
  <c r="D250" i="5"/>
  <c r="G249" i="5"/>
  <c r="F249" i="5"/>
  <c r="D249" i="5"/>
  <c r="F248" i="5"/>
  <c r="D248" i="5"/>
  <c r="G248" i="5" s="1"/>
  <c r="G247" i="5"/>
  <c r="F247" i="5"/>
  <c r="D247" i="5"/>
  <c r="G246" i="5"/>
  <c r="F246" i="5"/>
  <c r="D246" i="5"/>
  <c r="F245" i="5"/>
  <c r="D245" i="5"/>
  <c r="G245" i="5" s="1"/>
  <c r="F244" i="5"/>
  <c r="D244" i="5"/>
  <c r="G244" i="5" s="1"/>
  <c r="F243" i="5"/>
  <c r="D243" i="5"/>
  <c r="G243" i="5" s="1"/>
  <c r="G242" i="5"/>
  <c r="F242" i="5"/>
  <c r="D242" i="5"/>
  <c r="G241" i="5"/>
  <c r="F241" i="5"/>
  <c r="D241" i="5"/>
  <c r="G240" i="5"/>
  <c r="F240" i="5"/>
  <c r="D240" i="5"/>
  <c r="G239" i="5"/>
  <c r="F239" i="5"/>
  <c r="D239" i="5"/>
  <c r="G238" i="5"/>
  <c r="F238" i="5"/>
  <c r="D238" i="5"/>
  <c r="F237" i="5"/>
  <c r="D237" i="5"/>
  <c r="G237" i="5" s="1"/>
  <c r="F236" i="5"/>
  <c r="D236" i="5"/>
  <c r="G236" i="5" s="1"/>
  <c r="F235" i="5"/>
  <c r="D235" i="5"/>
  <c r="G235" i="5" s="1"/>
  <c r="G234" i="5"/>
  <c r="F234" i="5"/>
  <c r="D234" i="5"/>
  <c r="G233" i="5"/>
  <c r="F233" i="5"/>
  <c r="D233" i="5"/>
  <c r="G232" i="5"/>
  <c r="F232" i="5"/>
  <c r="D232" i="5"/>
  <c r="G231" i="5"/>
  <c r="F231" i="5"/>
  <c r="D231" i="5"/>
  <c r="G230" i="5"/>
  <c r="F230" i="5"/>
  <c r="D230" i="5"/>
  <c r="F229" i="5"/>
  <c r="D229" i="5"/>
  <c r="G229" i="5" s="1"/>
  <c r="F228" i="5"/>
  <c r="D228" i="5"/>
  <c r="G228" i="5" s="1"/>
  <c r="F227" i="5"/>
  <c r="D227" i="5"/>
  <c r="G227" i="5" s="1"/>
  <c r="G226" i="5"/>
  <c r="F226" i="5"/>
  <c r="D226" i="5"/>
  <c r="G225" i="5"/>
  <c r="F225" i="5"/>
  <c r="D225" i="5"/>
  <c r="F224" i="5"/>
  <c r="D224" i="5"/>
  <c r="G224" i="5" s="1"/>
  <c r="G223" i="5"/>
  <c r="F223" i="5"/>
  <c r="D223" i="5"/>
  <c r="G222" i="5"/>
  <c r="F222" i="5"/>
  <c r="D222" i="5"/>
  <c r="F221" i="5"/>
  <c r="D221" i="5"/>
  <c r="G221" i="5" s="1"/>
  <c r="F220" i="5"/>
  <c r="D220" i="5"/>
  <c r="G220" i="5" s="1"/>
  <c r="G219" i="5"/>
  <c r="F219" i="5"/>
  <c r="D219" i="5"/>
  <c r="G218" i="5"/>
  <c r="F218" i="5"/>
  <c r="D218" i="5"/>
  <c r="G217" i="5"/>
  <c r="F217" i="5"/>
  <c r="D217" i="5"/>
  <c r="F216" i="5"/>
  <c r="D216" i="5"/>
  <c r="G216" i="5" s="1"/>
  <c r="G215" i="5"/>
  <c r="F215" i="5"/>
  <c r="D215" i="5"/>
  <c r="G214" i="5"/>
  <c r="F214" i="5"/>
  <c r="D214" i="5"/>
  <c r="F213" i="5"/>
  <c r="D213" i="5"/>
  <c r="G213" i="5" s="1"/>
  <c r="G212" i="5"/>
  <c r="F212" i="5"/>
  <c r="D212" i="5"/>
  <c r="G211" i="5"/>
  <c r="F211" i="5"/>
  <c r="D211" i="5"/>
  <c r="G210" i="5"/>
  <c r="F210" i="5"/>
  <c r="D210" i="5"/>
  <c r="G209" i="5"/>
  <c r="F209" i="5"/>
  <c r="D209" i="5"/>
  <c r="F208" i="5"/>
  <c r="D208" i="5"/>
  <c r="G208" i="5" s="1"/>
  <c r="G207" i="5"/>
  <c r="F207" i="5"/>
  <c r="D207" i="5"/>
  <c r="G206" i="5"/>
  <c r="F206" i="5"/>
  <c r="D206" i="5"/>
  <c r="G205" i="5"/>
  <c r="F205" i="5"/>
  <c r="D205" i="5"/>
  <c r="G204" i="5"/>
  <c r="F204" i="5"/>
  <c r="D204" i="5"/>
  <c r="F203" i="5"/>
  <c r="D203" i="5"/>
  <c r="G203" i="5" s="1"/>
  <c r="G202" i="5"/>
  <c r="F202" i="5"/>
  <c r="D202" i="5"/>
  <c r="G201" i="5"/>
  <c r="F201" i="5"/>
  <c r="D201" i="5"/>
  <c r="F200" i="5"/>
  <c r="D200" i="5"/>
  <c r="G200" i="5" s="1"/>
  <c r="G199" i="5"/>
  <c r="F199" i="5"/>
  <c r="D199" i="5"/>
  <c r="G198" i="5"/>
  <c r="F198" i="5"/>
  <c r="D198" i="5"/>
  <c r="G197" i="5"/>
  <c r="F197" i="5"/>
  <c r="D197" i="5"/>
  <c r="F196" i="5"/>
  <c r="D196" i="5"/>
  <c r="G196" i="5" s="1"/>
  <c r="F195" i="5"/>
  <c r="D195" i="5"/>
  <c r="G195" i="5" s="1"/>
  <c r="G194" i="5"/>
  <c r="F194" i="5"/>
  <c r="D194" i="5"/>
  <c r="G193" i="5"/>
  <c r="F193" i="5"/>
  <c r="D193" i="5"/>
  <c r="F192" i="5"/>
  <c r="D192" i="5"/>
  <c r="G192" i="5" s="1"/>
  <c r="G191" i="5"/>
  <c r="F191" i="5"/>
  <c r="D191" i="5"/>
  <c r="G190" i="5"/>
  <c r="F190" i="5"/>
  <c r="D190" i="5"/>
  <c r="F189" i="5"/>
  <c r="D189" i="5"/>
  <c r="G189" i="5" s="1"/>
  <c r="F188" i="5"/>
  <c r="D188" i="5"/>
  <c r="G188" i="5" s="1"/>
  <c r="F187" i="5"/>
  <c r="D187" i="5"/>
  <c r="G187" i="5" s="1"/>
  <c r="G186" i="5"/>
  <c r="F186" i="5"/>
  <c r="D186" i="5"/>
  <c r="G185" i="5"/>
  <c r="F185" i="5"/>
  <c r="D185" i="5"/>
  <c r="G184" i="5"/>
  <c r="F184" i="5"/>
  <c r="D184" i="5"/>
  <c r="G183" i="5"/>
  <c r="F183" i="5"/>
  <c r="D183" i="5"/>
  <c r="G182" i="5"/>
  <c r="F182" i="5"/>
  <c r="D182" i="5"/>
  <c r="F181" i="5"/>
  <c r="D181" i="5"/>
  <c r="G181" i="5" s="1"/>
  <c r="F180" i="5"/>
  <c r="D180" i="5"/>
  <c r="G180" i="5" s="1"/>
  <c r="F179" i="5"/>
  <c r="D179" i="5"/>
  <c r="G179" i="5" s="1"/>
  <c r="G178" i="5"/>
  <c r="F178" i="5"/>
  <c r="D178" i="5"/>
  <c r="G177" i="5"/>
  <c r="F177" i="5"/>
  <c r="D177" i="5"/>
  <c r="G176" i="5"/>
  <c r="F176" i="5"/>
  <c r="D176" i="5"/>
  <c r="G175" i="5"/>
  <c r="F175" i="5"/>
  <c r="D175" i="5"/>
  <c r="G174" i="5"/>
  <c r="F174" i="5"/>
  <c r="D174" i="5"/>
  <c r="F173" i="5"/>
  <c r="D173" i="5"/>
  <c r="G173" i="5" s="1"/>
  <c r="F172" i="5"/>
  <c r="D172" i="5"/>
  <c r="G172" i="5" s="1"/>
  <c r="F171" i="5"/>
  <c r="D171" i="5"/>
  <c r="G171" i="5" s="1"/>
  <c r="G170" i="5"/>
  <c r="F170" i="5"/>
  <c r="D170" i="5"/>
  <c r="G169" i="5"/>
  <c r="F169" i="5"/>
  <c r="D169" i="5"/>
  <c r="F168" i="5"/>
  <c r="D168" i="5"/>
  <c r="G168" i="5" s="1"/>
  <c r="G167" i="5"/>
  <c r="F167" i="5"/>
  <c r="D167" i="5"/>
  <c r="G166" i="5"/>
  <c r="F166" i="5"/>
  <c r="D166" i="5"/>
  <c r="F165" i="5"/>
  <c r="D165" i="5"/>
  <c r="G165" i="5" s="1"/>
  <c r="F164" i="5"/>
  <c r="D164" i="5"/>
  <c r="G164" i="5" s="1"/>
  <c r="G163" i="5"/>
  <c r="F163" i="5"/>
  <c r="D163" i="5"/>
  <c r="G162" i="5"/>
  <c r="F162" i="5"/>
  <c r="D162" i="5"/>
  <c r="G161" i="5"/>
  <c r="F161" i="5"/>
  <c r="D161" i="5"/>
  <c r="F160" i="5"/>
  <c r="D160" i="5"/>
  <c r="G160" i="5" s="1"/>
  <c r="G159" i="5"/>
  <c r="F159" i="5"/>
  <c r="D159" i="5"/>
  <c r="G158" i="5"/>
  <c r="F158" i="5"/>
  <c r="D158" i="5"/>
  <c r="F157" i="5"/>
  <c r="D157" i="5"/>
  <c r="G157" i="5" s="1"/>
  <c r="G156" i="5"/>
  <c r="F156" i="5"/>
  <c r="D156" i="5"/>
  <c r="G155" i="5"/>
  <c r="F155" i="5"/>
  <c r="D155" i="5"/>
  <c r="G154" i="5"/>
  <c r="F154" i="5"/>
  <c r="D154" i="5"/>
  <c r="G153" i="5"/>
  <c r="F153" i="5"/>
  <c r="D153" i="5"/>
  <c r="G152" i="5"/>
  <c r="F152" i="5"/>
  <c r="D152" i="5"/>
  <c r="G151" i="5"/>
  <c r="F151" i="5"/>
  <c r="D151" i="5"/>
  <c r="G150" i="5"/>
  <c r="F150" i="5"/>
  <c r="D150" i="5"/>
  <c r="G149" i="5"/>
  <c r="F149" i="5"/>
  <c r="D149" i="5"/>
  <c r="G148" i="5"/>
  <c r="F148" i="5"/>
  <c r="D148" i="5"/>
  <c r="G147" i="5"/>
  <c r="F147" i="5"/>
  <c r="D147" i="5"/>
  <c r="G146" i="5"/>
  <c r="F146" i="5"/>
  <c r="D146" i="5"/>
  <c r="G145" i="5"/>
  <c r="F145" i="5"/>
  <c r="D145" i="5"/>
  <c r="G144" i="5"/>
  <c r="F144" i="5"/>
  <c r="D144" i="5"/>
  <c r="G143" i="5"/>
  <c r="F143" i="5"/>
  <c r="D143" i="5"/>
  <c r="G142" i="5"/>
  <c r="F142" i="5"/>
  <c r="D142" i="5"/>
  <c r="G141" i="5"/>
  <c r="F141" i="5"/>
  <c r="D141" i="5"/>
  <c r="G140" i="5"/>
  <c r="F140" i="5"/>
  <c r="D140" i="5"/>
  <c r="G139" i="5"/>
  <c r="F139" i="5"/>
  <c r="D139" i="5"/>
  <c r="G138" i="5"/>
  <c r="F138" i="5"/>
  <c r="D138" i="5"/>
  <c r="G137" i="5"/>
  <c r="F137" i="5"/>
  <c r="D137" i="5"/>
  <c r="G136" i="5"/>
  <c r="F136" i="5"/>
  <c r="D136" i="5"/>
  <c r="G135" i="5"/>
  <c r="F135" i="5"/>
  <c r="D135" i="5"/>
  <c r="G134" i="5"/>
  <c r="F134" i="5"/>
  <c r="D134" i="5"/>
  <c r="G133" i="5"/>
  <c r="F133" i="5"/>
  <c r="D133" i="5"/>
  <c r="G132" i="5"/>
  <c r="F132" i="5"/>
  <c r="D132" i="5"/>
  <c r="G131" i="5"/>
  <c r="F131" i="5"/>
  <c r="D131" i="5"/>
  <c r="G130" i="5"/>
  <c r="F130" i="5"/>
  <c r="D130" i="5"/>
  <c r="G129" i="5"/>
  <c r="F129" i="5"/>
  <c r="D129" i="5"/>
  <c r="G128" i="5"/>
  <c r="F128" i="5"/>
  <c r="D128" i="5"/>
  <c r="G127" i="5"/>
  <c r="F127" i="5"/>
  <c r="D127" i="5"/>
  <c r="G126" i="5"/>
  <c r="F126" i="5"/>
  <c r="D126" i="5"/>
  <c r="G125" i="5"/>
  <c r="F125" i="5"/>
  <c r="D125" i="5"/>
  <c r="G124" i="5"/>
  <c r="F124" i="5"/>
  <c r="D124" i="5"/>
  <c r="G123" i="5"/>
  <c r="F123" i="5"/>
  <c r="D123" i="5"/>
  <c r="G122" i="5"/>
  <c r="F122" i="5"/>
  <c r="D122" i="5"/>
  <c r="G121" i="5"/>
  <c r="F121" i="5"/>
  <c r="D121" i="5"/>
  <c r="G120" i="5"/>
  <c r="F120" i="5"/>
  <c r="D120" i="5"/>
  <c r="G119" i="5"/>
  <c r="F119" i="5"/>
  <c r="D119" i="5"/>
  <c r="G118" i="5"/>
  <c r="F118" i="5"/>
  <c r="D118" i="5"/>
  <c r="G117" i="5"/>
  <c r="F117" i="5"/>
  <c r="D117" i="5"/>
  <c r="G116" i="5"/>
  <c r="F116" i="5"/>
  <c r="D116" i="5"/>
  <c r="G115" i="5"/>
  <c r="F115" i="5"/>
  <c r="D115" i="5"/>
  <c r="G114" i="5"/>
  <c r="F114" i="5"/>
  <c r="D114" i="5"/>
  <c r="G113" i="5"/>
  <c r="F113" i="5"/>
  <c r="D113" i="5"/>
  <c r="G112" i="5"/>
  <c r="F112" i="5"/>
  <c r="D112" i="5"/>
  <c r="G111" i="5"/>
  <c r="F111" i="5"/>
  <c r="D111" i="5"/>
  <c r="G110" i="5"/>
  <c r="F110" i="5"/>
  <c r="D110" i="5"/>
  <c r="G109" i="5"/>
  <c r="F109" i="5"/>
  <c r="D109" i="5"/>
  <c r="G108" i="5"/>
  <c r="F108" i="5"/>
  <c r="D108" i="5"/>
  <c r="G107" i="5"/>
  <c r="F107" i="5"/>
  <c r="D107" i="5"/>
  <c r="G106" i="5"/>
  <c r="F106" i="5"/>
  <c r="D106" i="5"/>
  <c r="G105" i="5"/>
  <c r="F105" i="5"/>
  <c r="D105" i="5"/>
  <c r="G104" i="5"/>
  <c r="F104" i="5"/>
  <c r="D104" i="5"/>
  <c r="G103" i="5"/>
  <c r="F103" i="5"/>
  <c r="D103" i="5"/>
  <c r="G102" i="5"/>
  <c r="F102" i="5"/>
  <c r="D102" i="5"/>
  <c r="G101" i="5"/>
  <c r="F101" i="5"/>
  <c r="D101" i="5"/>
  <c r="G100" i="5"/>
  <c r="F100" i="5"/>
  <c r="D100" i="5"/>
  <c r="G99" i="5"/>
  <c r="F99" i="5"/>
  <c r="D99" i="5"/>
  <c r="G98" i="5"/>
  <c r="F98" i="5"/>
  <c r="D98" i="5"/>
  <c r="G97" i="5"/>
  <c r="F97" i="5"/>
  <c r="D97" i="5"/>
  <c r="G96" i="5"/>
  <c r="F96" i="5"/>
  <c r="D96" i="5"/>
  <c r="G95" i="5"/>
  <c r="F95" i="5"/>
  <c r="D95" i="5"/>
  <c r="G94" i="5"/>
  <c r="F94" i="5"/>
  <c r="D94" i="5"/>
  <c r="G93" i="5"/>
  <c r="F93" i="5"/>
  <c r="D93" i="5"/>
  <c r="G92" i="5"/>
  <c r="F92" i="5"/>
  <c r="D92" i="5"/>
  <c r="G91" i="5"/>
  <c r="F91" i="5"/>
  <c r="D91" i="5"/>
  <c r="G90" i="5"/>
  <c r="F90" i="5"/>
  <c r="D90" i="5"/>
  <c r="G89" i="5"/>
  <c r="F89" i="5"/>
  <c r="D89" i="5"/>
  <c r="G88" i="5"/>
  <c r="F88" i="5"/>
  <c r="D88" i="5"/>
  <c r="G87" i="5"/>
  <c r="F87" i="5"/>
  <c r="D87" i="5"/>
  <c r="G86" i="5"/>
  <c r="F86" i="5"/>
  <c r="D86" i="5"/>
  <c r="G85" i="5"/>
  <c r="F85" i="5"/>
  <c r="D85" i="5"/>
  <c r="G84" i="5"/>
  <c r="F84" i="5"/>
  <c r="D84" i="5"/>
  <c r="G83" i="5"/>
  <c r="F83" i="5"/>
  <c r="D83" i="5"/>
  <c r="G82" i="5"/>
  <c r="F82" i="5"/>
  <c r="D82" i="5"/>
  <c r="G81" i="5"/>
  <c r="F81" i="5"/>
  <c r="D81" i="5"/>
  <c r="G80" i="5"/>
  <c r="F80" i="5"/>
  <c r="D80" i="5"/>
  <c r="G79" i="5"/>
  <c r="F79" i="5"/>
  <c r="D79" i="5"/>
  <c r="G78" i="5"/>
  <c r="F78" i="5"/>
  <c r="D78" i="5"/>
  <c r="G77" i="5"/>
  <c r="F77" i="5"/>
  <c r="D77" i="5"/>
  <c r="G76" i="5"/>
  <c r="F76" i="5"/>
  <c r="D76" i="5"/>
  <c r="G75" i="5"/>
  <c r="F75" i="5"/>
  <c r="D75" i="5"/>
  <c r="G74" i="5"/>
  <c r="F74" i="5"/>
  <c r="D74" i="5"/>
  <c r="G73" i="5"/>
  <c r="F73" i="5"/>
  <c r="D73" i="5"/>
  <c r="G72" i="5"/>
  <c r="F72" i="5"/>
  <c r="D72" i="5"/>
  <c r="G71" i="5"/>
  <c r="F71" i="5"/>
  <c r="D71" i="5"/>
  <c r="G70" i="5"/>
  <c r="F70" i="5"/>
  <c r="D70" i="5"/>
  <c r="G69" i="5"/>
  <c r="F69" i="5"/>
  <c r="D69" i="5"/>
  <c r="G68" i="5"/>
  <c r="F68" i="5"/>
  <c r="D68" i="5"/>
  <c r="G67" i="5"/>
  <c r="F67" i="5"/>
  <c r="D67" i="5"/>
  <c r="G66" i="5"/>
  <c r="F66" i="5"/>
  <c r="D66" i="5"/>
  <c r="G65" i="5"/>
  <c r="F65" i="5"/>
  <c r="D65" i="5"/>
  <c r="G64" i="5"/>
  <c r="F64" i="5"/>
  <c r="D64" i="5"/>
  <c r="G63" i="5"/>
  <c r="F63" i="5"/>
  <c r="D63" i="5"/>
  <c r="G62" i="5"/>
  <c r="F62" i="5"/>
  <c r="D62" i="5"/>
  <c r="G61" i="5"/>
  <c r="F61" i="5"/>
  <c r="D61" i="5"/>
  <c r="G60" i="5"/>
  <c r="F60" i="5"/>
  <c r="D60" i="5"/>
  <c r="G59" i="5"/>
  <c r="F59" i="5"/>
  <c r="D59" i="5"/>
  <c r="G58" i="5"/>
  <c r="F58" i="5"/>
  <c r="D58" i="5"/>
  <c r="G57" i="5"/>
  <c r="F57" i="5"/>
  <c r="D57" i="5"/>
  <c r="G56" i="5"/>
  <c r="F56" i="5"/>
  <c r="D56" i="5"/>
  <c r="G55" i="5"/>
  <c r="F55" i="5"/>
  <c r="D55" i="5"/>
  <c r="G54" i="5"/>
  <c r="F54" i="5"/>
  <c r="D54" i="5"/>
  <c r="G53" i="5"/>
  <c r="F53" i="5"/>
  <c r="D53" i="5"/>
  <c r="G52" i="5"/>
  <c r="F52" i="5"/>
  <c r="D52" i="5"/>
  <c r="G51" i="5"/>
  <c r="F51" i="5"/>
  <c r="D51" i="5"/>
  <c r="G50" i="5"/>
  <c r="F50" i="5"/>
  <c r="D50" i="5"/>
  <c r="G49" i="5"/>
  <c r="F49" i="5"/>
  <c r="D49" i="5"/>
  <c r="G48" i="5"/>
  <c r="F48" i="5"/>
  <c r="D48" i="5"/>
  <c r="G47" i="5"/>
  <c r="F47" i="5"/>
  <c r="D47" i="5"/>
  <c r="G46" i="5"/>
  <c r="F46" i="5"/>
  <c r="D46" i="5"/>
  <c r="G45" i="5"/>
  <c r="F45" i="5"/>
  <c r="D45" i="5"/>
  <c r="G44" i="5"/>
  <c r="F44" i="5"/>
  <c r="D44" i="5"/>
  <c r="G43" i="5"/>
  <c r="F43" i="5"/>
  <c r="D43" i="5"/>
  <c r="G42" i="5"/>
  <c r="F42" i="5"/>
  <c r="D42" i="5"/>
  <c r="G41" i="5"/>
  <c r="F41" i="5"/>
  <c r="D41" i="5"/>
  <c r="G40" i="5"/>
  <c r="F40" i="5"/>
  <c r="D40" i="5"/>
  <c r="G39" i="5"/>
  <c r="F39" i="5"/>
  <c r="D39" i="5"/>
  <c r="G38" i="5"/>
  <c r="F38" i="5"/>
  <c r="D38" i="5"/>
  <c r="G37" i="5"/>
  <c r="F37" i="5"/>
  <c r="D37" i="5"/>
  <c r="G36" i="5"/>
  <c r="F36" i="5"/>
  <c r="D36" i="5"/>
  <c r="G35" i="5"/>
  <c r="F35" i="5"/>
  <c r="D35" i="5"/>
  <c r="G34" i="5"/>
  <c r="F34" i="5"/>
  <c r="D34" i="5"/>
  <c r="G33" i="5"/>
  <c r="F33" i="5"/>
  <c r="D33" i="5"/>
  <c r="G32" i="5"/>
  <c r="F32" i="5"/>
  <c r="D32" i="5"/>
  <c r="G31" i="5"/>
  <c r="F31" i="5"/>
  <c r="D31" i="5"/>
  <c r="G30" i="5"/>
  <c r="F30" i="5"/>
  <c r="D30" i="5"/>
  <c r="G29" i="5"/>
  <c r="F29" i="5"/>
  <c r="D29" i="5"/>
  <c r="G28" i="5"/>
  <c r="F28" i="5"/>
  <c r="D28" i="5"/>
  <c r="G27" i="5"/>
  <c r="F27" i="5"/>
  <c r="D27" i="5"/>
  <c r="G26" i="5"/>
  <c r="F26" i="5"/>
  <c r="D26" i="5"/>
  <c r="G25" i="5"/>
  <c r="F25" i="5"/>
  <c r="D25" i="5"/>
  <c r="G24" i="5"/>
  <c r="F24" i="5"/>
  <c r="D24" i="5"/>
  <c r="G23" i="5"/>
  <c r="F23" i="5"/>
  <c r="D23" i="5"/>
  <c r="G22" i="5"/>
  <c r="F22" i="5"/>
  <c r="D22" i="5"/>
  <c r="G21" i="5"/>
  <c r="F21" i="5"/>
  <c r="G20" i="5"/>
  <c r="F20" i="5"/>
  <c r="D20" i="5"/>
  <c r="G19" i="5"/>
  <c r="F19" i="5"/>
  <c r="D19" i="5"/>
  <c r="G18" i="5"/>
  <c r="F18" i="5"/>
  <c r="D18" i="5"/>
  <c r="G17" i="5"/>
  <c r="F17" i="5"/>
  <c r="D17" i="5"/>
  <c r="G16" i="5"/>
  <c r="F16" i="5"/>
  <c r="D16" i="5"/>
  <c r="G15" i="5"/>
  <c r="F15" i="5"/>
  <c r="D15" i="5"/>
  <c r="G14" i="5"/>
  <c r="F14" i="5"/>
  <c r="G13" i="5"/>
  <c r="F13" i="5"/>
  <c r="D13" i="5"/>
  <c r="G12" i="5"/>
  <c r="F12" i="5"/>
  <c r="D12" i="5"/>
  <c r="G11" i="5"/>
  <c r="F11" i="5"/>
  <c r="D11" i="5"/>
  <c r="G10" i="5"/>
  <c r="F10" i="5"/>
  <c r="D10" i="5"/>
  <c r="G9" i="5"/>
  <c r="F9" i="5"/>
  <c r="D9" i="5"/>
  <c r="G8" i="5"/>
  <c r="F8" i="5"/>
  <c r="D8" i="5"/>
  <c r="G7" i="5"/>
  <c r="F7" i="5"/>
  <c r="D7" i="5"/>
  <c r="G6" i="5"/>
  <c r="F6" i="5"/>
  <c r="D6" i="5"/>
  <c r="G5" i="5"/>
  <c r="F5" i="5"/>
  <c r="D5" i="5"/>
  <c r="G4" i="5"/>
  <c r="F4" i="5"/>
  <c r="D4" i="5"/>
  <c r="G3" i="5"/>
  <c r="H3" i="5" s="1"/>
  <c r="F3" i="5"/>
  <c r="D3" i="5"/>
  <c r="G2" i="5"/>
  <c r="F2" i="5"/>
  <c r="D2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2" i="3"/>
  <c r="G366" i="4"/>
  <c r="H366" i="4" s="1"/>
  <c r="F366" i="4"/>
  <c r="D366" i="4"/>
  <c r="G365" i="4"/>
  <c r="F365" i="4"/>
  <c r="D365" i="4"/>
  <c r="F364" i="4"/>
  <c r="D364" i="4"/>
  <c r="G364" i="4" s="1"/>
  <c r="F363" i="4"/>
  <c r="D363" i="4"/>
  <c r="G363" i="4" s="1"/>
  <c r="F362" i="4"/>
  <c r="D362" i="4"/>
  <c r="G362" i="4" s="1"/>
  <c r="F361" i="4"/>
  <c r="D361" i="4"/>
  <c r="G361" i="4" s="1"/>
  <c r="H361" i="4" s="1"/>
  <c r="F360" i="4"/>
  <c r="D360" i="4"/>
  <c r="G360" i="4" s="1"/>
  <c r="G359" i="4"/>
  <c r="F359" i="4"/>
  <c r="D359" i="4"/>
  <c r="G358" i="4"/>
  <c r="F358" i="4"/>
  <c r="D358" i="4"/>
  <c r="G357" i="4"/>
  <c r="F357" i="4"/>
  <c r="D357" i="4"/>
  <c r="F356" i="4"/>
  <c r="D356" i="4"/>
  <c r="G356" i="4" s="1"/>
  <c r="F355" i="4"/>
  <c r="D355" i="4"/>
  <c r="G355" i="4" s="1"/>
  <c r="F354" i="4"/>
  <c r="D354" i="4"/>
  <c r="G354" i="4" s="1"/>
  <c r="F353" i="4"/>
  <c r="D353" i="4"/>
  <c r="G353" i="4" s="1"/>
  <c r="H353" i="4" s="1"/>
  <c r="G352" i="4"/>
  <c r="F352" i="4"/>
  <c r="D352" i="4"/>
  <c r="G351" i="4"/>
  <c r="F351" i="4"/>
  <c r="D351" i="4"/>
  <c r="F350" i="4"/>
  <c r="D350" i="4"/>
  <c r="G350" i="4" s="1"/>
  <c r="H350" i="4" s="1"/>
  <c r="F349" i="4"/>
  <c r="D349" i="4"/>
  <c r="G349" i="4" s="1"/>
  <c r="H349" i="4" s="1"/>
  <c r="F348" i="4"/>
  <c r="D348" i="4"/>
  <c r="G348" i="4" s="1"/>
  <c r="H348" i="4" s="1"/>
  <c r="F347" i="4"/>
  <c r="D347" i="4"/>
  <c r="G347" i="4" s="1"/>
  <c r="F346" i="4"/>
  <c r="D346" i="4"/>
  <c r="G346" i="4" s="1"/>
  <c r="H346" i="4" s="1"/>
  <c r="G345" i="4"/>
  <c r="F345" i="4"/>
  <c r="D345" i="4"/>
  <c r="G344" i="4"/>
  <c r="F344" i="4"/>
  <c r="D344" i="4"/>
  <c r="F343" i="4"/>
  <c r="D343" i="4"/>
  <c r="G343" i="4" s="1"/>
  <c r="F342" i="4"/>
  <c r="D342" i="4"/>
  <c r="G342" i="4" s="1"/>
  <c r="H342" i="4" s="1"/>
  <c r="F341" i="4"/>
  <c r="D341" i="4"/>
  <c r="G341" i="4" s="1"/>
  <c r="F340" i="4"/>
  <c r="D340" i="4"/>
  <c r="G340" i="4" s="1"/>
  <c r="G339" i="4"/>
  <c r="H339" i="4" s="1"/>
  <c r="F339" i="4"/>
  <c r="D339" i="4"/>
  <c r="G338" i="4"/>
  <c r="F338" i="4"/>
  <c r="D338" i="4"/>
  <c r="G337" i="4"/>
  <c r="H337" i="4" s="1"/>
  <c r="F337" i="4"/>
  <c r="D337" i="4"/>
  <c r="F336" i="4"/>
  <c r="D336" i="4"/>
  <c r="G336" i="4" s="1"/>
  <c r="H336" i="4" s="1"/>
  <c r="F335" i="4"/>
  <c r="D335" i="4"/>
  <c r="G335" i="4" s="1"/>
  <c r="F334" i="4"/>
  <c r="D334" i="4"/>
  <c r="G334" i="4" s="1"/>
  <c r="G333" i="4"/>
  <c r="H333" i="4" s="1"/>
  <c r="F333" i="4"/>
  <c r="D333" i="4"/>
  <c r="F332" i="4"/>
  <c r="D332" i="4"/>
  <c r="G332" i="4" s="1"/>
  <c r="G331" i="4"/>
  <c r="F331" i="4"/>
  <c r="D331" i="4"/>
  <c r="G330" i="4"/>
  <c r="H330" i="4" s="1"/>
  <c r="F330" i="4"/>
  <c r="D330" i="4"/>
  <c r="F329" i="4"/>
  <c r="D329" i="4"/>
  <c r="G329" i="4" s="1"/>
  <c r="F328" i="4"/>
  <c r="D328" i="4"/>
  <c r="G328" i="4" s="1"/>
  <c r="H328" i="4" s="1"/>
  <c r="F327" i="4"/>
  <c r="D327" i="4"/>
  <c r="G327" i="4" s="1"/>
  <c r="H327" i="4" s="1"/>
  <c r="F326" i="4"/>
  <c r="D326" i="4"/>
  <c r="G326" i="4" s="1"/>
  <c r="G325" i="4"/>
  <c r="H325" i="4" s="1"/>
  <c r="F325" i="4"/>
  <c r="D325" i="4"/>
  <c r="G324" i="4"/>
  <c r="F324" i="4"/>
  <c r="D324" i="4"/>
  <c r="G323" i="4"/>
  <c r="F323" i="4"/>
  <c r="D323" i="4"/>
  <c r="F322" i="4"/>
  <c r="D322" i="4"/>
  <c r="G322" i="4" s="1"/>
  <c r="H322" i="4" s="1"/>
  <c r="G321" i="4"/>
  <c r="H321" i="4" s="1"/>
  <c r="F321" i="4"/>
  <c r="D321" i="4"/>
  <c r="F320" i="4"/>
  <c r="D320" i="4"/>
  <c r="G320" i="4" s="1"/>
  <c r="F319" i="4"/>
  <c r="D319" i="4"/>
  <c r="G319" i="4" s="1"/>
  <c r="H319" i="4" s="1"/>
  <c r="F318" i="4"/>
  <c r="D318" i="4"/>
  <c r="G318" i="4" s="1"/>
  <c r="H318" i="4" s="1"/>
  <c r="G317" i="4"/>
  <c r="F317" i="4"/>
  <c r="D317" i="4"/>
  <c r="G316" i="4"/>
  <c r="H316" i="4" s="1"/>
  <c r="F316" i="4"/>
  <c r="D316" i="4"/>
  <c r="F315" i="4"/>
  <c r="D315" i="4"/>
  <c r="G315" i="4" s="1"/>
  <c r="H315" i="4" s="1"/>
  <c r="F314" i="4"/>
  <c r="D314" i="4"/>
  <c r="G314" i="4" s="1"/>
  <c r="F313" i="4"/>
  <c r="D313" i="4"/>
  <c r="G313" i="4" s="1"/>
  <c r="F312" i="4"/>
  <c r="D312" i="4"/>
  <c r="G312" i="4" s="1"/>
  <c r="F311" i="4"/>
  <c r="D311" i="4"/>
  <c r="G311" i="4" s="1"/>
  <c r="G310" i="4"/>
  <c r="F310" i="4"/>
  <c r="D310" i="4"/>
  <c r="G309" i="4"/>
  <c r="F309" i="4"/>
  <c r="D309" i="4"/>
  <c r="F308" i="4"/>
  <c r="D308" i="4"/>
  <c r="G308" i="4" s="1"/>
  <c r="F307" i="4"/>
  <c r="D307" i="4"/>
  <c r="G307" i="4" s="1"/>
  <c r="G306" i="4"/>
  <c r="H306" i="4" s="1"/>
  <c r="F306" i="4"/>
  <c r="D306" i="4"/>
  <c r="F305" i="4"/>
  <c r="D305" i="4"/>
  <c r="G305" i="4" s="1"/>
  <c r="F304" i="4"/>
  <c r="D304" i="4"/>
  <c r="G304" i="4" s="1"/>
  <c r="G303" i="4"/>
  <c r="F303" i="4"/>
  <c r="D303" i="4"/>
  <c r="G302" i="4"/>
  <c r="F302" i="4"/>
  <c r="D302" i="4"/>
  <c r="F301" i="4"/>
  <c r="D301" i="4"/>
  <c r="G301" i="4" s="1"/>
  <c r="F300" i="4"/>
  <c r="D300" i="4"/>
  <c r="G300" i="4" s="1"/>
  <c r="H300" i="4" s="1"/>
  <c r="F299" i="4"/>
  <c r="D299" i="4"/>
  <c r="G299" i="4" s="1"/>
  <c r="F298" i="4"/>
  <c r="D298" i="4"/>
  <c r="G298" i="4" s="1"/>
  <c r="H298" i="4" s="1"/>
  <c r="G297" i="4"/>
  <c r="H297" i="4" s="1"/>
  <c r="F297" i="4"/>
  <c r="D297" i="4"/>
  <c r="G296" i="4"/>
  <c r="H296" i="4" s="1"/>
  <c r="F296" i="4"/>
  <c r="D296" i="4"/>
  <c r="G295" i="4"/>
  <c r="F295" i="4"/>
  <c r="D295" i="4"/>
  <c r="F294" i="4"/>
  <c r="D294" i="4"/>
  <c r="G294" i="4" s="1"/>
  <c r="H294" i="4" s="1"/>
  <c r="G293" i="4"/>
  <c r="F293" i="4"/>
  <c r="D293" i="4"/>
  <c r="F292" i="4"/>
  <c r="D292" i="4"/>
  <c r="G292" i="4" s="1"/>
  <c r="F291" i="4"/>
  <c r="D291" i="4"/>
  <c r="G291" i="4" s="1"/>
  <c r="H291" i="4" s="1"/>
  <c r="F290" i="4"/>
  <c r="D290" i="4"/>
  <c r="G290" i="4" s="1"/>
  <c r="G289" i="4"/>
  <c r="F289" i="4"/>
  <c r="D289" i="4"/>
  <c r="G288" i="4"/>
  <c r="H288" i="4" s="1"/>
  <c r="F288" i="4"/>
  <c r="D288" i="4"/>
  <c r="G287" i="4"/>
  <c r="F287" i="4"/>
  <c r="D287" i="4"/>
  <c r="F286" i="4"/>
  <c r="D286" i="4"/>
  <c r="G286" i="4" s="1"/>
  <c r="F285" i="4"/>
  <c r="D285" i="4"/>
  <c r="G285" i="4" s="1"/>
  <c r="F284" i="4"/>
  <c r="D284" i="4"/>
  <c r="G284" i="4" s="1"/>
  <c r="F283" i="4"/>
  <c r="D283" i="4"/>
  <c r="G283" i="4" s="1"/>
  <c r="H283" i="4" s="1"/>
  <c r="G282" i="4"/>
  <c r="F282" i="4"/>
  <c r="D282" i="4"/>
  <c r="G281" i="4"/>
  <c r="F281" i="4"/>
  <c r="D281" i="4"/>
  <c r="F280" i="4"/>
  <c r="D280" i="4"/>
  <c r="G280" i="4" s="1"/>
  <c r="H280" i="4" s="1"/>
  <c r="F279" i="4"/>
  <c r="D279" i="4"/>
  <c r="G279" i="4" s="1"/>
  <c r="H279" i="4" s="1"/>
  <c r="F278" i="4"/>
  <c r="D278" i="4"/>
  <c r="G278" i="4" s="1"/>
  <c r="H278" i="4" s="1"/>
  <c r="F277" i="4"/>
  <c r="D277" i="4"/>
  <c r="G277" i="4" s="1"/>
  <c r="F276" i="4"/>
  <c r="D276" i="4"/>
  <c r="G276" i="4" s="1"/>
  <c r="H276" i="4" s="1"/>
  <c r="G275" i="4"/>
  <c r="F275" i="4"/>
  <c r="D275" i="4"/>
  <c r="G274" i="4"/>
  <c r="F274" i="4"/>
  <c r="D274" i="4"/>
  <c r="F273" i="4"/>
  <c r="D273" i="4"/>
  <c r="G273" i="4" s="1"/>
  <c r="H273" i="4" s="1"/>
  <c r="F272" i="4"/>
  <c r="D272" i="4"/>
  <c r="G272" i="4" s="1"/>
  <c r="H272" i="4" s="1"/>
  <c r="F271" i="4"/>
  <c r="D271" i="4"/>
  <c r="G271" i="4" s="1"/>
  <c r="H271" i="4" s="1"/>
  <c r="F270" i="4"/>
  <c r="D270" i="4"/>
  <c r="G270" i="4" s="1"/>
  <c r="F269" i="4"/>
  <c r="D269" i="4"/>
  <c r="G269" i="4" s="1"/>
  <c r="H269" i="4" s="1"/>
  <c r="G268" i="4"/>
  <c r="F268" i="4"/>
  <c r="D268" i="4"/>
  <c r="G267" i="4"/>
  <c r="F267" i="4"/>
  <c r="D267" i="4"/>
  <c r="F266" i="4"/>
  <c r="D266" i="4"/>
  <c r="G266" i="4" s="1"/>
  <c r="H266" i="4" s="1"/>
  <c r="F265" i="4"/>
  <c r="D265" i="4"/>
  <c r="G265" i="4" s="1"/>
  <c r="H265" i="4" s="1"/>
  <c r="F264" i="4"/>
  <c r="D264" i="4"/>
  <c r="G264" i="4" s="1"/>
  <c r="H264" i="4" s="1"/>
  <c r="F263" i="4"/>
  <c r="D263" i="4"/>
  <c r="G263" i="4" s="1"/>
  <c r="F262" i="4"/>
  <c r="D262" i="4"/>
  <c r="G262" i="4" s="1"/>
  <c r="H262" i="4" s="1"/>
  <c r="G261" i="4"/>
  <c r="F261" i="4"/>
  <c r="D261" i="4"/>
  <c r="G260" i="4"/>
  <c r="F260" i="4"/>
  <c r="D260" i="4"/>
  <c r="F259" i="4"/>
  <c r="D259" i="4"/>
  <c r="G259" i="4" s="1"/>
  <c r="H259" i="4" s="1"/>
  <c r="F258" i="4"/>
  <c r="D258" i="4"/>
  <c r="G258" i="4" s="1"/>
  <c r="H258" i="4" s="1"/>
  <c r="F257" i="4"/>
  <c r="D257" i="4"/>
  <c r="G257" i="4" s="1"/>
  <c r="H257" i="4" s="1"/>
  <c r="F256" i="4"/>
  <c r="D256" i="4"/>
  <c r="G256" i="4" s="1"/>
  <c r="F255" i="4"/>
  <c r="D255" i="4"/>
  <c r="G255" i="4" s="1"/>
  <c r="H255" i="4" s="1"/>
  <c r="G254" i="4"/>
  <c r="F254" i="4"/>
  <c r="D254" i="4"/>
  <c r="G253" i="4"/>
  <c r="F253" i="4"/>
  <c r="D253" i="4"/>
  <c r="F252" i="4"/>
  <c r="D252" i="4"/>
  <c r="G252" i="4" s="1"/>
  <c r="H252" i="4" s="1"/>
  <c r="F251" i="4"/>
  <c r="D251" i="4"/>
  <c r="G251" i="4" s="1"/>
  <c r="H251" i="4" s="1"/>
  <c r="F250" i="4"/>
  <c r="D250" i="4"/>
  <c r="G250" i="4" s="1"/>
  <c r="H250" i="4" s="1"/>
  <c r="F249" i="4"/>
  <c r="D249" i="4"/>
  <c r="G249" i="4" s="1"/>
  <c r="F248" i="4"/>
  <c r="D248" i="4"/>
  <c r="G248" i="4" s="1"/>
  <c r="H248" i="4" s="1"/>
  <c r="G247" i="4"/>
  <c r="F247" i="4"/>
  <c r="D247" i="4"/>
  <c r="G246" i="4"/>
  <c r="F246" i="4"/>
  <c r="D246" i="4"/>
  <c r="F245" i="4"/>
  <c r="D245" i="4"/>
  <c r="G245" i="4" s="1"/>
  <c r="H245" i="4" s="1"/>
  <c r="F244" i="4"/>
  <c r="D244" i="4"/>
  <c r="G244" i="4" s="1"/>
  <c r="H244" i="4" s="1"/>
  <c r="F243" i="4"/>
  <c r="D243" i="4"/>
  <c r="G243" i="4" s="1"/>
  <c r="H243" i="4" s="1"/>
  <c r="F242" i="4"/>
  <c r="D242" i="4"/>
  <c r="G242" i="4" s="1"/>
  <c r="F241" i="4"/>
  <c r="D241" i="4"/>
  <c r="G241" i="4" s="1"/>
  <c r="H241" i="4" s="1"/>
  <c r="G240" i="4"/>
  <c r="F240" i="4"/>
  <c r="D240" i="4"/>
  <c r="G239" i="4"/>
  <c r="F239" i="4"/>
  <c r="D239" i="4"/>
  <c r="F238" i="4"/>
  <c r="D238" i="4"/>
  <c r="G238" i="4" s="1"/>
  <c r="H238" i="4" s="1"/>
  <c r="F237" i="4"/>
  <c r="D237" i="4"/>
  <c r="G237" i="4" s="1"/>
  <c r="H237" i="4" s="1"/>
  <c r="F236" i="4"/>
  <c r="D236" i="4"/>
  <c r="G236" i="4" s="1"/>
  <c r="H236" i="4" s="1"/>
  <c r="F235" i="4"/>
  <c r="D235" i="4"/>
  <c r="G235" i="4" s="1"/>
  <c r="F234" i="4"/>
  <c r="D234" i="4"/>
  <c r="G234" i="4" s="1"/>
  <c r="H234" i="4" s="1"/>
  <c r="G233" i="4"/>
  <c r="F233" i="4"/>
  <c r="D233" i="4"/>
  <c r="G232" i="4"/>
  <c r="F232" i="4"/>
  <c r="D232" i="4"/>
  <c r="F231" i="4"/>
  <c r="D231" i="4"/>
  <c r="G231" i="4" s="1"/>
  <c r="H231" i="4" s="1"/>
  <c r="F230" i="4"/>
  <c r="D230" i="4"/>
  <c r="G230" i="4" s="1"/>
  <c r="H230" i="4" s="1"/>
  <c r="F229" i="4"/>
  <c r="D229" i="4"/>
  <c r="G229" i="4" s="1"/>
  <c r="H229" i="4" s="1"/>
  <c r="F228" i="4"/>
  <c r="D228" i="4"/>
  <c r="G228" i="4" s="1"/>
  <c r="F227" i="4"/>
  <c r="D227" i="4"/>
  <c r="G227" i="4" s="1"/>
  <c r="H227" i="4" s="1"/>
  <c r="G226" i="4"/>
  <c r="F226" i="4"/>
  <c r="H226" i="4" s="1"/>
  <c r="D226" i="4"/>
  <c r="G225" i="4"/>
  <c r="F225" i="4"/>
  <c r="D225" i="4"/>
  <c r="F224" i="4"/>
  <c r="D224" i="4"/>
  <c r="G224" i="4" s="1"/>
  <c r="H224" i="4" s="1"/>
  <c r="F223" i="4"/>
  <c r="D223" i="4"/>
  <c r="G223" i="4" s="1"/>
  <c r="H223" i="4" s="1"/>
  <c r="F222" i="4"/>
  <c r="D222" i="4"/>
  <c r="G222" i="4" s="1"/>
  <c r="H222" i="4" s="1"/>
  <c r="F221" i="4"/>
  <c r="D221" i="4"/>
  <c r="G221" i="4" s="1"/>
  <c r="F220" i="4"/>
  <c r="D220" i="4"/>
  <c r="G220" i="4" s="1"/>
  <c r="H220" i="4" s="1"/>
  <c r="G219" i="4"/>
  <c r="F219" i="4"/>
  <c r="D219" i="4"/>
  <c r="G218" i="4"/>
  <c r="F218" i="4"/>
  <c r="D218" i="4"/>
  <c r="F217" i="4"/>
  <c r="D217" i="4"/>
  <c r="G217" i="4" s="1"/>
  <c r="H217" i="4" s="1"/>
  <c r="F216" i="4"/>
  <c r="D216" i="4"/>
  <c r="G216" i="4" s="1"/>
  <c r="H216" i="4" s="1"/>
  <c r="F215" i="4"/>
  <c r="D215" i="4"/>
  <c r="G215" i="4" s="1"/>
  <c r="H215" i="4" s="1"/>
  <c r="F214" i="4"/>
  <c r="D214" i="4"/>
  <c r="G214" i="4" s="1"/>
  <c r="F213" i="4"/>
  <c r="D213" i="4"/>
  <c r="G213" i="4" s="1"/>
  <c r="H213" i="4" s="1"/>
  <c r="G212" i="4"/>
  <c r="F212" i="4"/>
  <c r="D212" i="4"/>
  <c r="G211" i="4"/>
  <c r="F211" i="4"/>
  <c r="D211" i="4"/>
  <c r="F210" i="4"/>
  <c r="D210" i="4"/>
  <c r="G210" i="4" s="1"/>
  <c r="H210" i="4" s="1"/>
  <c r="F209" i="4"/>
  <c r="D209" i="4"/>
  <c r="G209" i="4" s="1"/>
  <c r="F208" i="4"/>
  <c r="D208" i="4"/>
  <c r="G208" i="4" s="1"/>
  <c r="F207" i="4"/>
  <c r="D207" i="4"/>
  <c r="G207" i="4" s="1"/>
  <c r="F206" i="4"/>
  <c r="D206" i="4"/>
  <c r="G206" i="4" s="1"/>
  <c r="G205" i="4"/>
  <c r="H205" i="4" s="1"/>
  <c r="F205" i="4"/>
  <c r="D205" i="4"/>
  <c r="G204" i="4"/>
  <c r="F204" i="4"/>
  <c r="D204" i="4"/>
  <c r="F203" i="4"/>
  <c r="D203" i="4"/>
  <c r="G203" i="4" s="1"/>
  <c r="G202" i="4"/>
  <c r="H202" i="4" s="1"/>
  <c r="F202" i="4"/>
  <c r="D202" i="4"/>
  <c r="F201" i="4"/>
  <c r="D201" i="4"/>
  <c r="G201" i="4" s="1"/>
  <c r="F200" i="4"/>
  <c r="D200" i="4"/>
  <c r="G200" i="4" s="1"/>
  <c r="H200" i="4" s="1"/>
  <c r="F199" i="4"/>
  <c r="D199" i="4"/>
  <c r="G199" i="4" s="1"/>
  <c r="H199" i="4" s="1"/>
  <c r="G198" i="4"/>
  <c r="F198" i="4"/>
  <c r="D198" i="4"/>
  <c r="G197" i="4"/>
  <c r="H197" i="4" s="1"/>
  <c r="F197" i="4"/>
  <c r="D197" i="4"/>
  <c r="F196" i="4"/>
  <c r="D196" i="4"/>
  <c r="G196" i="4" s="1"/>
  <c r="H196" i="4" s="1"/>
  <c r="F195" i="4"/>
  <c r="D195" i="4"/>
  <c r="G195" i="4" s="1"/>
  <c r="H195" i="4" s="1"/>
  <c r="F194" i="4"/>
  <c r="D194" i="4"/>
  <c r="G194" i="4" s="1"/>
  <c r="F193" i="4"/>
  <c r="D193" i="4"/>
  <c r="G193" i="4" s="1"/>
  <c r="H193" i="4" s="1"/>
  <c r="F192" i="4"/>
  <c r="D192" i="4"/>
  <c r="G192" i="4" s="1"/>
  <c r="H192" i="4" s="1"/>
  <c r="G191" i="4"/>
  <c r="F191" i="4"/>
  <c r="D191" i="4"/>
  <c r="G190" i="4"/>
  <c r="H190" i="4" s="1"/>
  <c r="F190" i="4"/>
  <c r="D190" i="4"/>
  <c r="F189" i="4"/>
  <c r="D189" i="4"/>
  <c r="G189" i="4" s="1"/>
  <c r="F188" i="4"/>
  <c r="D188" i="4"/>
  <c r="G188" i="4" s="1"/>
  <c r="F187" i="4"/>
  <c r="D187" i="4"/>
  <c r="G187" i="4" s="1"/>
  <c r="F186" i="4"/>
  <c r="D186" i="4"/>
  <c r="G186" i="4" s="1"/>
  <c r="F185" i="4"/>
  <c r="D185" i="4"/>
  <c r="G185" i="4" s="1"/>
  <c r="G184" i="4"/>
  <c r="F184" i="4"/>
  <c r="D184" i="4"/>
  <c r="G183" i="4"/>
  <c r="F183" i="4"/>
  <c r="D183" i="4"/>
  <c r="F182" i="4"/>
  <c r="D182" i="4"/>
  <c r="G182" i="4" s="1"/>
  <c r="H182" i="4" s="1"/>
  <c r="F181" i="4"/>
  <c r="D181" i="4"/>
  <c r="G181" i="4" s="1"/>
  <c r="H181" i="4" s="1"/>
  <c r="F180" i="4"/>
  <c r="D180" i="4"/>
  <c r="G180" i="4" s="1"/>
  <c r="F179" i="4"/>
  <c r="D179" i="4"/>
  <c r="G179" i="4" s="1"/>
  <c r="F178" i="4"/>
  <c r="D178" i="4"/>
  <c r="G178" i="4" s="1"/>
  <c r="G177" i="4"/>
  <c r="F177" i="4"/>
  <c r="D177" i="4"/>
  <c r="G176" i="4"/>
  <c r="F176" i="4"/>
  <c r="D176" i="4"/>
  <c r="F175" i="4"/>
  <c r="D175" i="4"/>
  <c r="G175" i="4" s="1"/>
  <c r="G174" i="4"/>
  <c r="F174" i="4"/>
  <c r="D174" i="4"/>
  <c r="F173" i="4"/>
  <c r="D173" i="4"/>
  <c r="G173" i="4" s="1"/>
  <c r="F172" i="4"/>
  <c r="D172" i="4"/>
  <c r="G172" i="4" s="1"/>
  <c r="F171" i="4"/>
  <c r="D171" i="4"/>
  <c r="G171" i="4" s="1"/>
  <c r="H171" i="4" s="1"/>
  <c r="G170" i="4"/>
  <c r="F170" i="4"/>
  <c r="D170" i="4"/>
  <c r="G169" i="4"/>
  <c r="H169" i="4" s="1"/>
  <c r="F169" i="4"/>
  <c r="D169" i="4"/>
  <c r="F168" i="4"/>
  <c r="D168" i="4"/>
  <c r="G168" i="4" s="1"/>
  <c r="F167" i="4"/>
  <c r="D167" i="4"/>
  <c r="G167" i="4" s="1"/>
  <c r="F166" i="4"/>
  <c r="D166" i="4"/>
  <c r="G166" i="4" s="1"/>
  <c r="F165" i="4"/>
  <c r="D165" i="4"/>
  <c r="G165" i="4" s="1"/>
  <c r="G164" i="4"/>
  <c r="F164" i="4"/>
  <c r="D164" i="4"/>
  <c r="G163" i="4"/>
  <c r="F163" i="4"/>
  <c r="D163" i="4"/>
  <c r="G162" i="4"/>
  <c r="F162" i="4"/>
  <c r="D162" i="4"/>
  <c r="F161" i="4"/>
  <c r="D161" i="4"/>
  <c r="G161" i="4" s="1"/>
  <c r="F160" i="4"/>
  <c r="D160" i="4"/>
  <c r="G160" i="4" s="1"/>
  <c r="H160" i="4" s="1"/>
  <c r="G159" i="4"/>
  <c r="F159" i="4"/>
  <c r="D159" i="4"/>
  <c r="F158" i="4"/>
  <c r="D158" i="4"/>
  <c r="G158" i="4" s="1"/>
  <c r="F157" i="4"/>
  <c r="D157" i="4"/>
  <c r="G157" i="4" s="1"/>
  <c r="H157" i="4" s="1"/>
  <c r="G156" i="4"/>
  <c r="F156" i="4"/>
  <c r="D156" i="4"/>
  <c r="G155" i="4"/>
  <c r="F155" i="4"/>
  <c r="D155" i="4"/>
  <c r="F154" i="4"/>
  <c r="D154" i="4"/>
  <c r="G154" i="4" s="1"/>
  <c r="H154" i="4" s="1"/>
  <c r="F153" i="4"/>
  <c r="D153" i="4"/>
  <c r="G153" i="4" s="1"/>
  <c r="H153" i="4" s="1"/>
  <c r="G152" i="4"/>
  <c r="F152" i="4"/>
  <c r="D152" i="4"/>
  <c r="F151" i="4"/>
  <c r="D151" i="4"/>
  <c r="G151" i="4" s="1"/>
  <c r="H151" i="4" s="1"/>
  <c r="F150" i="4"/>
  <c r="D150" i="4"/>
  <c r="G150" i="4" s="1"/>
  <c r="G149" i="4"/>
  <c r="F149" i="4"/>
  <c r="D149" i="4"/>
  <c r="G148" i="4"/>
  <c r="F148" i="4"/>
  <c r="D148" i="4"/>
  <c r="F147" i="4"/>
  <c r="D147" i="4"/>
  <c r="G147" i="4" s="1"/>
  <c r="H147" i="4" s="1"/>
  <c r="F146" i="4"/>
  <c r="D146" i="4"/>
  <c r="G146" i="4" s="1"/>
  <c r="H146" i="4" s="1"/>
  <c r="F145" i="4"/>
  <c r="D145" i="4"/>
  <c r="G145" i="4" s="1"/>
  <c r="F144" i="4"/>
  <c r="D144" i="4"/>
  <c r="G144" i="4" s="1"/>
  <c r="H144" i="4" s="1"/>
  <c r="G143" i="4"/>
  <c r="F143" i="4"/>
  <c r="D143" i="4"/>
  <c r="G142" i="4"/>
  <c r="H142" i="4" s="1"/>
  <c r="F142" i="4"/>
  <c r="D142" i="4"/>
  <c r="G141" i="4"/>
  <c r="H141" i="4" s="1"/>
  <c r="F141" i="4"/>
  <c r="D141" i="4"/>
  <c r="F140" i="4"/>
  <c r="D140" i="4"/>
  <c r="G140" i="4" s="1"/>
  <c r="H140" i="4" s="1"/>
  <c r="G139" i="4"/>
  <c r="F139" i="4"/>
  <c r="D139" i="4"/>
  <c r="F138" i="4"/>
  <c r="D138" i="4"/>
  <c r="G138" i="4" s="1"/>
  <c r="F137" i="4"/>
  <c r="D137" i="4"/>
  <c r="G137" i="4" s="1"/>
  <c r="H137" i="4" s="1"/>
  <c r="G136" i="4"/>
  <c r="F136" i="4"/>
  <c r="D136" i="4"/>
  <c r="G135" i="4"/>
  <c r="H135" i="4" s="1"/>
  <c r="F135" i="4"/>
  <c r="D135" i="4"/>
  <c r="G134" i="4"/>
  <c r="F134" i="4"/>
  <c r="D134" i="4"/>
  <c r="F133" i="4"/>
  <c r="D133" i="4"/>
  <c r="G133" i="4" s="1"/>
  <c r="F132" i="4"/>
  <c r="D132" i="4"/>
  <c r="G132" i="4" s="1"/>
  <c r="F131" i="4"/>
  <c r="D131" i="4"/>
  <c r="G131" i="4" s="1"/>
  <c r="H131" i="4" s="1"/>
  <c r="F130" i="4"/>
  <c r="D130" i="4"/>
  <c r="G130" i="4" s="1"/>
  <c r="F129" i="4"/>
  <c r="D129" i="4"/>
  <c r="G129" i="4" s="1"/>
  <c r="H129" i="4" s="1"/>
  <c r="G128" i="4"/>
  <c r="F128" i="4"/>
  <c r="D128" i="4"/>
  <c r="G127" i="4"/>
  <c r="F127" i="4"/>
  <c r="D127" i="4"/>
  <c r="F126" i="4"/>
  <c r="D126" i="4"/>
  <c r="G126" i="4" s="1"/>
  <c r="F125" i="4"/>
  <c r="D125" i="4"/>
  <c r="G125" i="4" s="1"/>
  <c r="H125" i="4" s="1"/>
  <c r="G124" i="4"/>
  <c r="F124" i="4"/>
  <c r="D124" i="4"/>
  <c r="F123" i="4"/>
  <c r="D123" i="4"/>
  <c r="G123" i="4" s="1"/>
  <c r="H123" i="4" s="1"/>
  <c r="F122" i="4"/>
  <c r="D122" i="4"/>
  <c r="G122" i="4" s="1"/>
  <c r="H122" i="4" s="1"/>
  <c r="G121" i="4"/>
  <c r="H121" i="4" s="1"/>
  <c r="F121" i="4"/>
  <c r="D121" i="4"/>
  <c r="G120" i="4"/>
  <c r="H120" i="4" s="1"/>
  <c r="F120" i="4"/>
  <c r="D120" i="4"/>
  <c r="F119" i="4"/>
  <c r="D119" i="4"/>
  <c r="G119" i="4" s="1"/>
  <c r="F118" i="4"/>
  <c r="D118" i="4"/>
  <c r="G118" i="4" s="1"/>
  <c r="F117" i="4"/>
  <c r="D117" i="4"/>
  <c r="G117" i="4" s="1"/>
  <c r="G116" i="4"/>
  <c r="F116" i="4"/>
  <c r="D116" i="4"/>
  <c r="G115" i="4"/>
  <c r="H115" i="4" s="1"/>
  <c r="F115" i="4"/>
  <c r="D115" i="4"/>
  <c r="G114" i="4"/>
  <c r="F114" i="4"/>
  <c r="D114" i="4"/>
  <c r="G113" i="4"/>
  <c r="F113" i="4"/>
  <c r="D113" i="4"/>
  <c r="G112" i="4"/>
  <c r="F112" i="4"/>
  <c r="D112" i="4"/>
  <c r="F111" i="4"/>
  <c r="D111" i="4"/>
  <c r="G111" i="4" s="1"/>
  <c r="H111" i="4" s="1"/>
  <c r="F110" i="4"/>
  <c r="D110" i="4"/>
  <c r="G110" i="4" s="1"/>
  <c r="H110" i="4" s="1"/>
  <c r="F109" i="4"/>
  <c r="D109" i="4"/>
  <c r="G109" i="4" s="1"/>
  <c r="F108" i="4"/>
  <c r="D108" i="4"/>
  <c r="G108" i="4" s="1"/>
  <c r="G107" i="4"/>
  <c r="F107" i="4"/>
  <c r="D107" i="4"/>
  <c r="G106" i="4"/>
  <c r="F106" i="4"/>
  <c r="D106" i="4"/>
  <c r="F105" i="4"/>
  <c r="D105" i="4"/>
  <c r="G105" i="4" s="1"/>
  <c r="H105" i="4" s="1"/>
  <c r="G104" i="4"/>
  <c r="F104" i="4"/>
  <c r="D104" i="4"/>
  <c r="F103" i="4"/>
  <c r="D103" i="4"/>
  <c r="G103" i="4" s="1"/>
  <c r="H103" i="4" s="1"/>
  <c r="F102" i="4"/>
  <c r="D102" i="4"/>
  <c r="G102" i="4" s="1"/>
  <c r="F101" i="4"/>
  <c r="D101" i="4"/>
  <c r="G101" i="4" s="1"/>
  <c r="H101" i="4" s="1"/>
  <c r="G100" i="4"/>
  <c r="F100" i="4"/>
  <c r="D100" i="4"/>
  <c r="G99" i="4"/>
  <c r="F99" i="4"/>
  <c r="D99" i="4"/>
  <c r="F98" i="4"/>
  <c r="D98" i="4"/>
  <c r="G98" i="4" s="1"/>
  <c r="H98" i="4" s="1"/>
  <c r="G97" i="4"/>
  <c r="H97" i="4" s="1"/>
  <c r="F97" i="4"/>
  <c r="D97" i="4"/>
  <c r="F96" i="4"/>
  <c r="D96" i="4"/>
  <c r="G96" i="4" s="1"/>
  <c r="G95" i="4"/>
  <c r="F95" i="4"/>
  <c r="D95" i="4"/>
  <c r="F94" i="4"/>
  <c r="D94" i="4"/>
  <c r="G94" i="4" s="1"/>
  <c r="H94" i="4" s="1"/>
  <c r="G93" i="4"/>
  <c r="F93" i="4"/>
  <c r="D93" i="4"/>
  <c r="G92" i="4"/>
  <c r="F92" i="4"/>
  <c r="D92" i="4"/>
  <c r="F91" i="4"/>
  <c r="D91" i="4"/>
  <c r="G91" i="4" s="1"/>
  <c r="H91" i="4" s="1"/>
  <c r="F90" i="4"/>
  <c r="D90" i="4"/>
  <c r="G90" i="4" s="1"/>
  <c r="G89" i="4"/>
  <c r="F89" i="4"/>
  <c r="D89" i="4"/>
  <c r="F88" i="4"/>
  <c r="D88" i="4"/>
  <c r="G88" i="4" s="1"/>
  <c r="G87" i="4"/>
  <c r="H87" i="4" s="1"/>
  <c r="F87" i="4"/>
  <c r="D87" i="4"/>
  <c r="G86" i="4"/>
  <c r="F86" i="4"/>
  <c r="D86" i="4"/>
  <c r="G85" i="4"/>
  <c r="H85" i="4" s="1"/>
  <c r="F85" i="4"/>
  <c r="D85" i="4"/>
  <c r="F84" i="4"/>
  <c r="D84" i="4"/>
  <c r="G84" i="4" s="1"/>
  <c r="G83" i="4"/>
  <c r="H83" i="4" s="1"/>
  <c r="F83" i="4"/>
  <c r="D83" i="4"/>
  <c r="F82" i="4"/>
  <c r="D82" i="4"/>
  <c r="G82" i="4" s="1"/>
  <c r="H82" i="4" s="1"/>
  <c r="F81" i="4"/>
  <c r="D81" i="4"/>
  <c r="G81" i="4" s="1"/>
  <c r="H81" i="4" s="1"/>
  <c r="G80" i="4"/>
  <c r="F80" i="4"/>
  <c r="D80" i="4"/>
  <c r="G79" i="4"/>
  <c r="F79" i="4"/>
  <c r="D79" i="4"/>
  <c r="G78" i="4"/>
  <c r="F78" i="4"/>
  <c r="D78" i="4"/>
  <c r="F77" i="4"/>
  <c r="D77" i="4"/>
  <c r="G77" i="4" s="1"/>
  <c r="H77" i="4" s="1"/>
  <c r="F76" i="4"/>
  <c r="D76" i="4"/>
  <c r="G76" i="4" s="1"/>
  <c r="G75" i="4"/>
  <c r="F75" i="4"/>
  <c r="D75" i="4"/>
  <c r="F74" i="4"/>
  <c r="D74" i="4"/>
  <c r="G74" i="4" s="1"/>
  <c r="H74" i="4" s="1"/>
  <c r="F73" i="4"/>
  <c r="D73" i="4"/>
  <c r="G73" i="4" s="1"/>
  <c r="H73" i="4" s="1"/>
  <c r="G72" i="4"/>
  <c r="F72" i="4"/>
  <c r="D72" i="4"/>
  <c r="G71" i="4"/>
  <c r="F71" i="4"/>
  <c r="D71" i="4"/>
  <c r="F70" i="4"/>
  <c r="D70" i="4"/>
  <c r="G70" i="4" s="1"/>
  <c r="F69" i="4"/>
  <c r="D69" i="4"/>
  <c r="G69" i="4" s="1"/>
  <c r="H69" i="4" s="1"/>
  <c r="G68" i="4"/>
  <c r="F68" i="4"/>
  <c r="D68" i="4"/>
  <c r="F67" i="4"/>
  <c r="D67" i="4"/>
  <c r="G67" i="4" s="1"/>
  <c r="H67" i="4" s="1"/>
  <c r="F66" i="4"/>
  <c r="D66" i="4"/>
  <c r="G66" i="4" s="1"/>
  <c r="H66" i="4" s="1"/>
  <c r="G65" i="4"/>
  <c r="H65" i="4" s="1"/>
  <c r="F65" i="4"/>
  <c r="D65" i="4"/>
  <c r="G64" i="4"/>
  <c r="F64" i="4"/>
  <c r="D64" i="4"/>
  <c r="G63" i="4"/>
  <c r="F63" i="4"/>
  <c r="D63" i="4"/>
  <c r="F62" i="4"/>
  <c r="D62" i="4"/>
  <c r="G62" i="4" s="1"/>
  <c r="H62" i="4" s="1"/>
  <c r="F61" i="4"/>
  <c r="D61" i="4"/>
  <c r="G61" i="4" s="1"/>
  <c r="H61" i="4" s="1"/>
  <c r="F60" i="4"/>
  <c r="D60" i="4"/>
  <c r="G60" i="4" s="1"/>
  <c r="G59" i="4"/>
  <c r="H59" i="4" s="1"/>
  <c r="F59" i="4"/>
  <c r="D59" i="4"/>
  <c r="G58" i="4"/>
  <c r="F58" i="4"/>
  <c r="D58" i="4"/>
  <c r="G57" i="4"/>
  <c r="F57" i="4"/>
  <c r="D57" i="4"/>
  <c r="F56" i="4"/>
  <c r="D56" i="4"/>
  <c r="G56" i="4" s="1"/>
  <c r="G55" i="4"/>
  <c r="H55" i="4" s="1"/>
  <c r="F55" i="4"/>
  <c r="D55" i="4"/>
  <c r="F54" i="4"/>
  <c r="D54" i="4"/>
  <c r="G54" i="4" s="1"/>
  <c r="F53" i="4"/>
  <c r="D53" i="4"/>
  <c r="G53" i="4" s="1"/>
  <c r="H53" i="4" s="1"/>
  <c r="F52" i="4"/>
  <c r="D52" i="4"/>
  <c r="G52" i="4" s="1"/>
  <c r="G51" i="4"/>
  <c r="F51" i="4"/>
  <c r="D51" i="4"/>
  <c r="G50" i="4"/>
  <c r="F50" i="4"/>
  <c r="D50" i="4"/>
  <c r="G49" i="4"/>
  <c r="H49" i="4" s="1"/>
  <c r="F49" i="4"/>
  <c r="D49" i="4"/>
  <c r="G48" i="4"/>
  <c r="F48" i="4"/>
  <c r="D48" i="4"/>
  <c r="F47" i="4"/>
  <c r="D47" i="4"/>
  <c r="G47" i="4" s="1"/>
  <c r="H47" i="4" s="1"/>
  <c r="F46" i="4"/>
  <c r="D46" i="4"/>
  <c r="G46" i="4" s="1"/>
  <c r="H46" i="4" s="1"/>
  <c r="F45" i="4"/>
  <c r="D45" i="4"/>
  <c r="G45" i="4" s="1"/>
  <c r="G44" i="4"/>
  <c r="F44" i="4"/>
  <c r="D44" i="4"/>
  <c r="G43" i="4"/>
  <c r="H43" i="4" s="1"/>
  <c r="F43" i="4"/>
  <c r="D43" i="4"/>
  <c r="F42" i="4"/>
  <c r="D42" i="4"/>
  <c r="G42" i="4" s="1"/>
  <c r="F41" i="4"/>
  <c r="D41" i="4"/>
  <c r="G41" i="4" s="1"/>
  <c r="H41" i="4" s="1"/>
  <c r="G40" i="4"/>
  <c r="F40" i="4"/>
  <c r="D40" i="4"/>
  <c r="G39" i="4"/>
  <c r="H39" i="4" s="1"/>
  <c r="F39" i="4"/>
  <c r="D39" i="4"/>
  <c r="F38" i="4"/>
  <c r="D38" i="4"/>
  <c r="G38" i="4" s="1"/>
  <c r="G37" i="4"/>
  <c r="H37" i="4" s="1"/>
  <c r="F37" i="4"/>
  <c r="D37" i="4"/>
  <c r="G36" i="4"/>
  <c r="F36" i="4"/>
  <c r="D36" i="4"/>
  <c r="F35" i="4"/>
  <c r="D35" i="4"/>
  <c r="G35" i="4" s="1"/>
  <c r="H35" i="4" s="1"/>
  <c r="F34" i="4"/>
  <c r="D34" i="4"/>
  <c r="G34" i="4" s="1"/>
  <c r="H34" i="4" s="1"/>
  <c r="G33" i="4"/>
  <c r="H33" i="4" s="1"/>
  <c r="F33" i="4"/>
  <c r="D33" i="4"/>
  <c r="F32" i="4"/>
  <c r="D32" i="4"/>
  <c r="G32" i="4" s="1"/>
  <c r="F31" i="4"/>
  <c r="D31" i="4"/>
  <c r="G31" i="4" s="1"/>
  <c r="H31" i="4" s="1"/>
  <c r="G30" i="4"/>
  <c r="F30" i="4"/>
  <c r="D30" i="4"/>
  <c r="G29" i="4"/>
  <c r="F29" i="4"/>
  <c r="D29" i="4"/>
  <c r="G28" i="4"/>
  <c r="F28" i="4"/>
  <c r="D28" i="4"/>
  <c r="F27" i="4"/>
  <c r="D27" i="4"/>
  <c r="G27" i="4" s="1"/>
  <c r="H27" i="4" s="1"/>
  <c r="F26" i="4"/>
  <c r="D26" i="4"/>
  <c r="G26" i="4" s="1"/>
  <c r="G25" i="4"/>
  <c r="F25" i="4"/>
  <c r="D25" i="4"/>
  <c r="F24" i="4"/>
  <c r="D24" i="4"/>
  <c r="G24" i="4" s="1"/>
  <c r="G23" i="4"/>
  <c r="H23" i="4" s="1"/>
  <c r="F23" i="4"/>
  <c r="D23" i="4"/>
  <c r="G22" i="4"/>
  <c r="F22" i="4"/>
  <c r="D22" i="4"/>
  <c r="F21" i="4"/>
  <c r="D21" i="4"/>
  <c r="G21" i="4" s="1"/>
  <c r="G20" i="4"/>
  <c r="F20" i="4"/>
  <c r="D20" i="4"/>
  <c r="G19" i="4"/>
  <c r="H19" i="4" s="1"/>
  <c r="F19" i="4"/>
  <c r="D19" i="4"/>
  <c r="F18" i="4"/>
  <c r="D18" i="4"/>
  <c r="G18" i="4" s="1"/>
  <c r="G17" i="4"/>
  <c r="H17" i="4" s="1"/>
  <c r="F17" i="4"/>
  <c r="D17" i="4"/>
  <c r="G16" i="4"/>
  <c r="F16" i="4"/>
  <c r="D16" i="4"/>
  <c r="G15" i="4"/>
  <c r="H15" i="4" s="1"/>
  <c r="F15" i="4"/>
  <c r="D15" i="4"/>
  <c r="F14" i="4"/>
  <c r="D14" i="4"/>
  <c r="G14" i="4" s="1"/>
  <c r="H14" i="4" s="1"/>
  <c r="F13" i="4"/>
  <c r="D13" i="4"/>
  <c r="G13" i="4" s="1"/>
  <c r="F12" i="4"/>
  <c r="D12" i="4"/>
  <c r="G12" i="4" s="1"/>
  <c r="G11" i="4"/>
  <c r="H11" i="4" s="1"/>
  <c r="F11" i="4"/>
  <c r="D11" i="4"/>
  <c r="F10" i="4"/>
  <c r="D10" i="4"/>
  <c r="G10" i="4" s="1"/>
  <c r="G9" i="4"/>
  <c r="F9" i="4"/>
  <c r="D9" i="4"/>
  <c r="G8" i="4"/>
  <c r="F8" i="4"/>
  <c r="D8" i="4"/>
  <c r="G7" i="4"/>
  <c r="H7" i="4" s="1"/>
  <c r="F7" i="4"/>
  <c r="D7" i="4"/>
  <c r="F6" i="4"/>
  <c r="D6" i="4"/>
  <c r="G6" i="4" s="1"/>
  <c r="F5" i="4"/>
  <c r="D5" i="4"/>
  <c r="G5" i="4" s="1"/>
  <c r="G4" i="4"/>
  <c r="F4" i="4"/>
  <c r="D4" i="4"/>
  <c r="F3" i="4"/>
  <c r="D3" i="4"/>
  <c r="G3" i="4" s="1"/>
  <c r="H3" i="4" s="1"/>
  <c r="G2" i="4"/>
  <c r="F2" i="4"/>
  <c r="D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2" i="3"/>
  <c r="H366" i="3"/>
  <c r="F366" i="3"/>
  <c r="D366" i="3"/>
  <c r="H365" i="3"/>
  <c r="F365" i="3"/>
  <c r="D365" i="3"/>
  <c r="F364" i="3"/>
  <c r="D364" i="3"/>
  <c r="H364" i="3" s="1"/>
  <c r="F363" i="3"/>
  <c r="D363" i="3"/>
  <c r="H363" i="3" s="1"/>
  <c r="F362" i="3"/>
  <c r="D362" i="3"/>
  <c r="H362" i="3" s="1"/>
  <c r="F361" i="3"/>
  <c r="D361" i="3"/>
  <c r="H361" i="3" s="1"/>
  <c r="F360" i="3"/>
  <c r="D360" i="3"/>
  <c r="H360" i="3" s="1"/>
  <c r="H359" i="3"/>
  <c r="F359" i="3"/>
  <c r="D359" i="3"/>
  <c r="H358" i="3"/>
  <c r="F358" i="3"/>
  <c r="D358" i="3"/>
  <c r="F357" i="3"/>
  <c r="D357" i="3"/>
  <c r="H357" i="3" s="1"/>
  <c r="F356" i="3"/>
  <c r="D356" i="3"/>
  <c r="H356" i="3" s="1"/>
  <c r="F355" i="3"/>
  <c r="D355" i="3"/>
  <c r="H355" i="3" s="1"/>
  <c r="F354" i="3"/>
  <c r="D354" i="3"/>
  <c r="H354" i="3" s="1"/>
  <c r="F353" i="3"/>
  <c r="D353" i="3"/>
  <c r="H353" i="3" s="1"/>
  <c r="H352" i="3"/>
  <c r="F352" i="3"/>
  <c r="D352" i="3"/>
  <c r="H351" i="3"/>
  <c r="F351" i="3"/>
  <c r="D351" i="3"/>
  <c r="F350" i="3"/>
  <c r="D350" i="3"/>
  <c r="H350" i="3" s="1"/>
  <c r="F349" i="3"/>
  <c r="D349" i="3"/>
  <c r="H349" i="3" s="1"/>
  <c r="F348" i="3"/>
  <c r="D348" i="3"/>
  <c r="H348" i="3" s="1"/>
  <c r="F347" i="3"/>
  <c r="D347" i="3"/>
  <c r="H347" i="3" s="1"/>
  <c r="F346" i="3"/>
  <c r="D346" i="3"/>
  <c r="H346" i="3" s="1"/>
  <c r="H345" i="3"/>
  <c r="F345" i="3"/>
  <c r="D345" i="3"/>
  <c r="H344" i="3"/>
  <c r="F344" i="3"/>
  <c r="D344" i="3"/>
  <c r="F343" i="3"/>
  <c r="D343" i="3"/>
  <c r="H343" i="3" s="1"/>
  <c r="F342" i="3"/>
  <c r="D342" i="3"/>
  <c r="H342" i="3" s="1"/>
  <c r="F341" i="3"/>
  <c r="D341" i="3"/>
  <c r="H341" i="3" s="1"/>
  <c r="F340" i="3"/>
  <c r="D340" i="3"/>
  <c r="H340" i="3" s="1"/>
  <c r="F339" i="3"/>
  <c r="D339" i="3"/>
  <c r="H339" i="3" s="1"/>
  <c r="H338" i="3"/>
  <c r="F338" i="3"/>
  <c r="D338" i="3"/>
  <c r="H337" i="3"/>
  <c r="F337" i="3"/>
  <c r="D337" i="3"/>
  <c r="F336" i="3"/>
  <c r="D336" i="3"/>
  <c r="H336" i="3" s="1"/>
  <c r="F335" i="3"/>
  <c r="D335" i="3"/>
  <c r="H335" i="3" s="1"/>
  <c r="F334" i="3"/>
  <c r="D334" i="3"/>
  <c r="H334" i="3" s="1"/>
  <c r="F333" i="3"/>
  <c r="D333" i="3"/>
  <c r="H333" i="3" s="1"/>
  <c r="F332" i="3"/>
  <c r="D332" i="3"/>
  <c r="H332" i="3" s="1"/>
  <c r="H331" i="3"/>
  <c r="F331" i="3"/>
  <c r="D331" i="3"/>
  <c r="H330" i="3"/>
  <c r="F330" i="3"/>
  <c r="D330" i="3"/>
  <c r="F329" i="3"/>
  <c r="D329" i="3"/>
  <c r="H329" i="3" s="1"/>
  <c r="F328" i="3"/>
  <c r="D328" i="3"/>
  <c r="H328" i="3" s="1"/>
  <c r="F327" i="3"/>
  <c r="D327" i="3"/>
  <c r="H327" i="3" s="1"/>
  <c r="F326" i="3"/>
  <c r="D326" i="3"/>
  <c r="H326" i="3" s="1"/>
  <c r="F325" i="3"/>
  <c r="D325" i="3"/>
  <c r="H325" i="3" s="1"/>
  <c r="H324" i="3"/>
  <c r="F324" i="3"/>
  <c r="D324" i="3"/>
  <c r="H323" i="3"/>
  <c r="F323" i="3"/>
  <c r="D323" i="3"/>
  <c r="F322" i="3"/>
  <c r="D322" i="3"/>
  <c r="H322" i="3" s="1"/>
  <c r="F321" i="3"/>
  <c r="D321" i="3"/>
  <c r="H321" i="3" s="1"/>
  <c r="F320" i="3"/>
  <c r="D320" i="3"/>
  <c r="H320" i="3" s="1"/>
  <c r="F319" i="3"/>
  <c r="D319" i="3"/>
  <c r="H319" i="3" s="1"/>
  <c r="F318" i="3"/>
  <c r="D318" i="3"/>
  <c r="H318" i="3" s="1"/>
  <c r="H317" i="3"/>
  <c r="F317" i="3"/>
  <c r="D317" i="3"/>
  <c r="H316" i="3"/>
  <c r="F316" i="3"/>
  <c r="D316" i="3"/>
  <c r="F315" i="3"/>
  <c r="D315" i="3"/>
  <c r="H315" i="3" s="1"/>
  <c r="F314" i="3"/>
  <c r="D314" i="3"/>
  <c r="H314" i="3" s="1"/>
  <c r="F313" i="3"/>
  <c r="D313" i="3"/>
  <c r="H313" i="3" s="1"/>
  <c r="F312" i="3"/>
  <c r="D312" i="3"/>
  <c r="H312" i="3" s="1"/>
  <c r="F311" i="3"/>
  <c r="D311" i="3"/>
  <c r="H311" i="3" s="1"/>
  <c r="H310" i="3"/>
  <c r="F310" i="3"/>
  <c r="D310" i="3"/>
  <c r="H309" i="3"/>
  <c r="F309" i="3"/>
  <c r="D309" i="3"/>
  <c r="F308" i="3"/>
  <c r="D308" i="3"/>
  <c r="H308" i="3" s="1"/>
  <c r="F307" i="3"/>
  <c r="D307" i="3"/>
  <c r="H307" i="3" s="1"/>
  <c r="F306" i="3"/>
  <c r="D306" i="3"/>
  <c r="H306" i="3" s="1"/>
  <c r="F305" i="3"/>
  <c r="D305" i="3"/>
  <c r="H305" i="3" s="1"/>
  <c r="F304" i="3"/>
  <c r="D304" i="3"/>
  <c r="H304" i="3" s="1"/>
  <c r="H303" i="3"/>
  <c r="F303" i="3"/>
  <c r="D303" i="3"/>
  <c r="H302" i="3"/>
  <c r="F302" i="3"/>
  <c r="D302" i="3"/>
  <c r="F301" i="3"/>
  <c r="D301" i="3"/>
  <c r="H301" i="3" s="1"/>
  <c r="F300" i="3"/>
  <c r="D300" i="3"/>
  <c r="H300" i="3" s="1"/>
  <c r="F299" i="3"/>
  <c r="D299" i="3"/>
  <c r="H299" i="3" s="1"/>
  <c r="F298" i="3"/>
  <c r="D298" i="3"/>
  <c r="H298" i="3" s="1"/>
  <c r="F297" i="3"/>
  <c r="D297" i="3"/>
  <c r="H297" i="3" s="1"/>
  <c r="H296" i="3"/>
  <c r="F296" i="3"/>
  <c r="D296" i="3"/>
  <c r="H295" i="3"/>
  <c r="F295" i="3"/>
  <c r="D295" i="3"/>
  <c r="F294" i="3"/>
  <c r="D294" i="3"/>
  <c r="H294" i="3" s="1"/>
  <c r="F293" i="3"/>
  <c r="D293" i="3"/>
  <c r="H293" i="3" s="1"/>
  <c r="F292" i="3"/>
  <c r="D292" i="3"/>
  <c r="H292" i="3" s="1"/>
  <c r="F291" i="3"/>
  <c r="D291" i="3"/>
  <c r="H291" i="3" s="1"/>
  <c r="F290" i="3"/>
  <c r="D290" i="3"/>
  <c r="H290" i="3" s="1"/>
  <c r="H289" i="3"/>
  <c r="F289" i="3"/>
  <c r="D289" i="3"/>
  <c r="H288" i="3"/>
  <c r="F288" i="3"/>
  <c r="D288" i="3"/>
  <c r="F287" i="3"/>
  <c r="D287" i="3"/>
  <c r="H287" i="3" s="1"/>
  <c r="F286" i="3"/>
  <c r="D286" i="3"/>
  <c r="H286" i="3" s="1"/>
  <c r="F285" i="3"/>
  <c r="D285" i="3"/>
  <c r="H285" i="3" s="1"/>
  <c r="F284" i="3"/>
  <c r="D284" i="3"/>
  <c r="H284" i="3" s="1"/>
  <c r="F283" i="3"/>
  <c r="D283" i="3"/>
  <c r="H283" i="3" s="1"/>
  <c r="H282" i="3"/>
  <c r="F282" i="3"/>
  <c r="D282" i="3"/>
  <c r="H281" i="3"/>
  <c r="F281" i="3"/>
  <c r="D281" i="3"/>
  <c r="F280" i="3"/>
  <c r="D280" i="3"/>
  <c r="H280" i="3" s="1"/>
  <c r="F279" i="3"/>
  <c r="D279" i="3"/>
  <c r="H279" i="3" s="1"/>
  <c r="F278" i="3"/>
  <c r="D278" i="3"/>
  <c r="H278" i="3" s="1"/>
  <c r="F277" i="3"/>
  <c r="D277" i="3"/>
  <c r="H277" i="3" s="1"/>
  <c r="F276" i="3"/>
  <c r="D276" i="3"/>
  <c r="H276" i="3" s="1"/>
  <c r="H275" i="3"/>
  <c r="F275" i="3"/>
  <c r="D275" i="3"/>
  <c r="H274" i="3"/>
  <c r="F274" i="3"/>
  <c r="D274" i="3"/>
  <c r="F273" i="3"/>
  <c r="D273" i="3"/>
  <c r="H273" i="3" s="1"/>
  <c r="F272" i="3"/>
  <c r="D272" i="3"/>
  <c r="H272" i="3" s="1"/>
  <c r="F271" i="3"/>
  <c r="D271" i="3"/>
  <c r="H271" i="3" s="1"/>
  <c r="F270" i="3"/>
  <c r="D270" i="3"/>
  <c r="H270" i="3" s="1"/>
  <c r="F269" i="3"/>
  <c r="D269" i="3"/>
  <c r="H269" i="3" s="1"/>
  <c r="H268" i="3"/>
  <c r="F268" i="3"/>
  <c r="D268" i="3"/>
  <c r="H267" i="3"/>
  <c r="F267" i="3"/>
  <c r="D267" i="3"/>
  <c r="F266" i="3"/>
  <c r="D266" i="3"/>
  <c r="H266" i="3" s="1"/>
  <c r="F265" i="3"/>
  <c r="D265" i="3"/>
  <c r="H265" i="3" s="1"/>
  <c r="H264" i="3"/>
  <c r="F264" i="3"/>
  <c r="D264" i="3"/>
  <c r="F263" i="3"/>
  <c r="D263" i="3"/>
  <c r="H263" i="3" s="1"/>
  <c r="F262" i="3"/>
  <c r="D262" i="3"/>
  <c r="H262" i="3" s="1"/>
  <c r="H261" i="3"/>
  <c r="F261" i="3"/>
  <c r="D261" i="3"/>
  <c r="H260" i="3"/>
  <c r="F260" i="3"/>
  <c r="D260" i="3"/>
  <c r="F259" i="3"/>
  <c r="D259" i="3"/>
  <c r="H259" i="3" s="1"/>
  <c r="F258" i="3"/>
  <c r="D258" i="3"/>
  <c r="H258" i="3" s="1"/>
  <c r="F257" i="3"/>
  <c r="D257" i="3"/>
  <c r="H257" i="3" s="1"/>
  <c r="F256" i="3"/>
  <c r="D256" i="3"/>
  <c r="H256" i="3" s="1"/>
  <c r="F255" i="3"/>
  <c r="D255" i="3"/>
  <c r="H255" i="3" s="1"/>
  <c r="H254" i="3"/>
  <c r="F254" i="3"/>
  <c r="D254" i="3"/>
  <c r="H253" i="3"/>
  <c r="F253" i="3"/>
  <c r="D253" i="3"/>
  <c r="F252" i="3"/>
  <c r="D252" i="3"/>
  <c r="H252" i="3" s="1"/>
  <c r="F251" i="3"/>
  <c r="D251" i="3"/>
  <c r="H251" i="3" s="1"/>
  <c r="F250" i="3"/>
  <c r="D250" i="3"/>
  <c r="H250" i="3" s="1"/>
  <c r="F249" i="3"/>
  <c r="D249" i="3"/>
  <c r="H249" i="3" s="1"/>
  <c r="F248" i="3"/>
  <c r="D248" i="3"/>
  <c r="H248" i="3" s="1"/>
  <c r="H247" i="3"/>
  <c r="F247" i="3"/>
  <c r="D247" i="3"/>
  <c r="H246" i="3"/>
  <c r="F246" i="3"/>
  <c r="D246" i="3"/>
  <c r="F245" i="3"/>
  <c r="D245" i="3"/>
  <c r="H245" i="3" s="1"/>
  <c r="F244" i="3"/>
  <c r="D244" i="3"/>
  <c r="H244" i="3" s="1"/>
  <c r="F243" i="3"/>
  <c r="D243" i="3"/>
  <c r="H243" i="3" s="1"/>
  <c r="F242" i="3"/>
  <c r="D242" i="3"/>
  <c r="H242" i="3" s="1"/>
  <c r="F241" i="3"/>
  <c r="D241" i="3"/>
  <c r="H241" i="3" s="1"/>
  <c r="H240" i="3"/>
  <c r="F240" i="3"/>
  <c r="D240" i="3"/>
  <c r="H239" i="3"/>
  <c r="F239" i="3"/>
  <c r="D239" i="3"/>
  <c r="F238" i="3"/>
  <c r="D238" i="3"/>
  <c r="H238" i="3" s="1"/>
  <c r="F237" i="3"/>
  <c r="D237" i="3"/>
  <c r="H237" i="3" s="1"/>
  <c r="F236" i="3"/>
  <c r="D236" i="3"/>
  <c r="H236" i="3" s="1"/>
  <c r="F235" i="3"/>
  <c r="D235" i="3"/>
  <c r="H235" i="3" s="1"/>
  <c r="F234" i="3"/>
  <c r="D234" i="3"/>
  <c r="H234" i="3" s="1"/>
  <c r="H233" i="3"/>
  <c r="F233" i="3"/>
  <c r="D233" i="3"/>
  <c r="H232" i="3"/>
  <c r="F232" i="3"/>
  <c r="D232" i="3"/>
  <c r="F231" i="3"/>
  <c r="D231" i="3"/>
  <c r="H231" i="3" s="1"/>
  <c r="F230" i="3"/>
  <c r="D230" i="3"/>
  <c r="H230" i="3" s="1"/>
  <c r="F229" i="3"/>
  <c r="D229" i="3"/>
  <c r="H229" i="3" s="1"/>
  <c r="F228" i="3"/>
  <c r="D228" i="3"/>
  <c r="H228" i="3" s="1"/>
  <c r="F227" i="3"/>
  <c r="D227" i="3"/>
  <c r="H227" i="3" s="1"/>
  <c r="H226" i="3"/>
  <c r="F226" i="3"/>
  <c r="D226" i="3"/>
  <c r="H225" i="3"/>
  <c r="F225" i="3"/>
  <c r="D225" i="3"/>
  <c r="F224" i="3"/>
  <c r="D224" i="3"/>
  <c r="H224" i="3" s="1"/>
  <c r="F223" i="3"/>
  <c r="D223" i="3"/>
  <c r="H223" i="3" s="1"/>
  <c r="F222" i="3"/>
  <c r="D222" i="3"/>
  <c r="H222" i="3" s="1"/>
  <c r="H221" i="3"/>
  <c r="F221" i="3"/>
  <c r="D221" i="3"/>
  <c r="F220" i="3"/>
  <c r="D220" i="3"/>
  <c r="H220" i="3" s="1"/>
  <c r="H219" i="3"/>
  <c r="F219" i="3"/>
  <c r="D219" i="3"/>
  <c r="H218" i="3"/>
  <c r="F218" i="3"/>
  <c r="D218" i="3"/>
  <c r="F217" i="3"/>
  <c r="D217" i="3"/>
  <c r="H217" i="3" s="1"/>
  <c r="F216" i="3"/>
  <c r="D216" i="3"/>
  <c r="H216" i="3" s="1"/>
  <c r="F215" i="3"/>
  <c r="D215" i="3"/>
  <c r="H215" i="3" s="1"/>
  <c r="F214" i="3"/>
  <c r="D214" i="3"/>
  <c r="H214" i="3" s="1"/>
  <c r="F213" i="3"/>
  <c r="D213" i="3"/>
  <c r="H213" i="3" s="1"/>
  <c r="H212" i="3"/>
  <c r="F212" i="3"/>
  <c r="D212" i="3"/>
  <c r="H211" i="3"/>
  <c r="F211" i="3"/>
  <c r="D211" i="3"/>
  <c r="F210" i="3"/>
  <c r="D210" i="3"/>
  <c r="H210" i="3" s="1"/>
  <c r="F209" i="3"/>
  <c r="D209" i="3"/>
  <c r="H209" i="3" s="1"/>
  <c r="F208" i="3"/>
  <c r="D208" i="3"/>
  <c r="H208" i="3" s="1"/>
  <c r="F207" i="3"/>
  <c r="D207" i="3"/>
  <c r="H207" i="3" s="1"/>
  <c r="F206" i="3"/>
  <c r="D206" i="3"/>
  <c r="H206" i="3" s="1"/>
  <c r="H205" i="3"/>
  <c r="F205" i="3"/>
  <c r="D205" i="3"/>
  <c r="H204" i="3"/>
  <c r="F204" i="3"/>
  <c r="D204" i="3"/>
  <c r="F203" i="3"/>
  <c r="D203" i="3"/>
  <c r="H203" i="3" s="1"/>
  <c r="F202" i="3"/>
  <c r="D202" i="3"/>
  <c r="H202" i="3" s="1"/>
  <c r="F201" i="3"/>
  <c r="D201" i="3"/>
  <c r="H201" i="3" s="1"/>
  <c r="F200" i="3"/>
  <c r="D200" i="3"/>
  <c r="H200" i="3" s="1"/>
  <c r="F199" i="3"/>
  <c r="D199" i="3"/>
  <c r="H199" i="3" s="1"/>
  <c r="H198" i="3"/>
  <c r="F198" i="3"/>
  <c r="D198" i="3"/>
  <c r="H197" i="3"/>
  <c r="F197" i="3"/>
  <c r="D197" i="3"/>
  <c r="F196" i="3"/>
  <c r="D196" i="3"/>
  <c r="H196" i="3" s="1"/>
  <c r="F195" i="3"/>
  <c r="D195" i="3"/>
  <c r="H195" i="3" s="1"/>
  <c r="F194" i="3"/>
  <c r="D194" i="3"/>
  <c r="H194" i="3" s="1"/>
  <c r="F193" i="3"/>
  <c r="D193" i="3"/>
  <c r="H193" i="3" s="1"/>
  <c r="F192" i="3"/>
  <c r="D192" i="3"/>
  <c r="H192" i="3" s="1"/>
  <c r="H191" i="3"/>
  <c r="F191" i="3"/>
  <c r="D191" i="3"/>
  <c r="H190" i="3"/>
  <c r="F190" i="3"/>
  <c r="D190" i="3"/>
  <c r="F189" i="3"/>
  <c r="D189" i="3"/>
  <c r="H189" i="3" s="1"/>
  <c r="F188" i="3"/>
  <c r="D188" i="3"/>
  <c r="H188" i="3" s="1"/>
  <c r="F187" i="3"/>
  <c r="D187" i="3"/>
  <c r="H187" i="3" s="1"/>
  <c r="F186" i="3"/>
  <c r="D186" i="3"/>
  <c r="H186" i="3" s="1"/>
  <c r="F185" i="3"/>
  <c r="D185" i="3"/>
  <c r="H185" i="3" s="1"/>
  <c r="H184" i="3"/>
  <c r="F184" i="3"/>
  <c r="D184" i="3"/>
  <c r="H183" i="3"/>
  <c r="F183" i="3"/>
  <c r="D183" i="3"/>
  <c r="F182" i="3"/>
  <c r="D182" i="3"/>
  <c r="H182" i="3" s="1"/>
  <c r="F181" i="3"/>
  <c r="D181" i="3"/>
  <c r="H181" i="3" s="1"/>
  <c r="F180" i="3"/>
  <c r="D180" i="3"/>
  <c r="H180" i="3" s="1"/>
  <c r="F179" i="3"/>
  <c r="D179" i="3"/>
  <c r="H179" i="3" s="1"/>
  <c r="F178" i="3"/>
  <c r="D178" i="3"/>
  <c r="H178" i="3" s="1"/>
  <c r="H177" i="3"/>
  <c r="F177" i="3"/>
  <c r="D177" i="3"/>
  <c r="H176" i="3"/>
  <c r="F176" i="3"/>
  <c r="D176" i="3"/>
  <c r="F175" i="3"/>
  <c r="D175" i="3"/>
  <c r="H175" i="3" s="1"/>
  <c r="F174" i="3"/>
  <c r="D174" i="3"/>
  <c r="H174" i="3" s="1"/>
  <c r="F173" i="3"/>
  <c r="D173" i="3"/>
  <c r="H173" i="3" s="1"/>
  <c r="F172" i="3"/>
  <c r="D172" i="3"/>
  <c r="H172" i="3" s="1"/>
  <c r="F171" i="3"/>
  <c r="D171" i="3"/>
  <c r="H171" i="3" s="1"/>
  <c r="H170" i="3"/>
  <c r="F170" i="3"/>
  <c r="D170" i="3"/>
  <c r="H169" i="3"/>
  <c r="F169" i="3"/>
  <c r="D169" i="3"/>
  <c r="F168" i="3"/>
  <c r="D168" i="3"/>
  <c r="H168" i="3" s="1"/>
  <c r="F167" i="3"/>
  <c r="D167" i="3"/>
  <c r="H167" i="3" s="1"/>
  <c r="F166" i="3"/>
  <c r="D166" i="3"/>
  <c r="H166" i="3" s="1"/>
  <c r="F165" i="3"/>
  <c r="D165" i="3"/>
  <c r="H165" i="3" s="1"/>
  <c r="F164" i="3"/>
  <c r="D164" i="3"/>
  <c r="H164" i="3" s="1"/>
  <c r="H163" i="3"/>
  <c r="F163" i="3"/>
  <c r="D163" i="3"/>
  <c r="H162" i="3"/>
  <c r="F162" i="3"/>
  <c r="D162" i="3"/>
  <c r="F161" i="3"/>
  <c r="D161" i="3"/>
  <c r="H161" i="3" s="1"/>
  <c r="F160" i="3"/>
  <c r="D160" i="3"/>
  <c r="H160" i="3" s="1"/>
  <c r="F159" i="3"/>
  <c r="D159" i="3"/>
  <c r="H159" i="3" s="1"/>
  <c r="F158" i="3"/>
  <c r="D158" i="3"/>
  <c r="H158" i="3" s="1"/>
  <c r="F157" i="3"/>
  <c r="D157" i="3"/>
  <c r="H157" i="3" s="1"/>
  <c r="H156" i="3"/>
  <c r="F156" i="3"/>
  <c r="D156" i="3"/>
  <c r="H155" i="3"/>
  <c r="F155" i="3"/>
  <c r="D155" i="3"/>
  <c r="F154" i="3"/>
  <c r="D154" i="3"/>
  <c r="H154" i="3" s="1"/>
  <c r="F153" i="3"/>
  <c r="D153" i="3"/>
  <c r="H153" i="3" s="1"/>
  <c r="F152" i="3"/>
  <c r="D152" i="3"/>
  <c r="H152" i="3" s="1"/>
  <c r="F151" i="3"/>
  <c r="D151" i="3"/>
  <c r="H151" i="3" s="1"/>
  <c r="F150" i="3"/>
  <c r="D150" i="3"/>
  <c r="H150" i="3" s="1"/>
  <c r="H149" i="3"/>
  <c r="F149" i="3"/>
  <c r="D149" i="3"/>
  <c r="H148" i="3"/>
  <c r="F148" i="3"/>
  <c r="D148" i="3"/>
  <c r="F147" i="3"/>
  <c r="D147" i="3"/>
  <c r="H147" i="3" s="1"/>
  <c r="F146" i="3"/>
  <c r="D146" i="3"/>
  <c r="H146" i="3" s="1"/>
  <c r="F145" i="3"/>
  <c r="D145" i="3"/>
  <c r="H145" i="3" s="1"/>
  <c r="F144" i="3"/>
  <c r="D144" i="3"/>
  <c r="H144" i="3" s="1"/>
  <c r="F143" i="3"/>
  <c r="D143" i="3"/>
  <c r="H143" i="3" s="1"/>
  <c r="H142" i="3"/>
  <c r="F142" i="3"/>
  <c r="D142" i="3"/>
  <c r="H141" i="3"/>
  <c r="F141" i="3"/>
  <c r="D141" i="3"/>
  <c r="F140" i="3"/>
  <c r="D140" i="3"/>
  <c r="H140" i="3" s="1"/>
  <c r="F139" i="3"/>
  <c r="D139" i="3"/>
  <c r="H139" i="3" s="1"/>
  <c r="F138" i="3"/>
  <c r="D138" i="3"/>
  <c r="H138" i="3" s="1"/>
  <c r="F137" i="3"/>
  <c r="D137" i="3"/>
  <c r="H137" i="3" s="1"/>
  <c r="F136" i="3"/>
  <c r="D136" i="3"/>
  <c r="H136" i="3" s="1"/>
  <c r="H135" i="3"/>
  <c r="F135" i="3"/>
  <c r="D135" i="3"/>
  <c r="H134" i="3"/>
  <c r="F134" i="3"/>
  <c r="D134" i="3"/>
  <c r="F133" i="3"/>
  <c r="D133" i="3"/>
  <c r="H133" i="3" s="1"/>
  <c r="F132" i="3"/>
  <c r="D132" i="3"/>
  <c r="H132" i="3" s="1"/>
  <c r="F131" i="3"/>
  <c r="D131" i="3"/>
  <c r="H131" i="3" s="1"/>
  <c r="F130" i="3"/>
  <c r="D130" i="3"/>
  <c r="H130" i="3" s="1"/>
  <c r="F129" i="3"/>
  <c r="D129" i="3"/>
  <c r="H129" i="3" s="1"/>
  <c r="H128" i="3"/>
  <c r="F128" i="3"/>
  <c r="D128" i="3"/>
  <c r="H127" i="3"/>
  <c r="F127" i="3"/>
  <c r="D127" i="3"/>
  <c r="F126" i="3"/>
  <c r="D126" i="3"/>
  <c r="H126" i="3" s="1"/>
  <c r="F125" i="3"/>
  <c r="D125" i="3"/>
  <c r="H125" i="3" s="1"/>
  <c r="F124" i="3"/>
  <c r="D124" i="3"/>
  <c r="H124" i="3" s="1"/>
  <c r="F123" i="3"/>
  <c r="D123" i="3"/>
  <c r="H123" i="3" s="1"/>
  <c r="F122" i="3"/>
  <c r="D122" i="3"/>
  <c r="H122" i="3" s="1"/>
  <c r="H121" i="3"/>
  <c r="F121" i="3"/>
  <c r="D121" i="3"/>
  <c r="H120" i="3"/>
  <c r="F120" i="3"/>
  <c r="D120" i="3"/>
  <c r="F119" i="3"/>
  <c r="D119" i="3"/>
  <c r="H119" i="3" s="1"/>
  <c r="F118" i="3"/>
  <c r="D118" i="3"/>
  <c r="H118" i="3" s="1"/>
  <c r="F117" i="3"/>
  <c r="D117" i="3"/>
  <c r="H117" i="3" s="1"/>
  <c r="F116" i="3"/>
  <c r="D116" i="3"/>
  <c r="H116" i="3" s="1"/>
  <c r="F115" i="3"/>
  <c r="D115" i="3"/>
  <c r="H115" i="3" s="1"/>
  <c r="H114" i="3"/>
  <c r="F114" i="3"/>
  <c r="D114" i="3"/>
  <c r="H113" i="3"/>
  <c r="F113" i="3"/>
  <c r="D113" i="3"/>
  <c r="F112" i="3"/>
  <c r="D112" i="3"/>
  <c r="H112" i="3" s="1"/>
  <c r="F111" i="3"/>
  <c r="D111" i="3"/>
  <c r="H111" i="3" s="1"/>
  <c r="F110" i="3"/>
  <c r="D110" i="3"/>
  <c r="H110" i="3" s="1"/>
  <c r="F109" i="3"/>
  <c r="D109" i="3"/>
  <c r="H109" i="3" s="1"/>
  <c r="F108" i="3"/>
  <c r="D108" i="3"/>
  <c r="H108" i="3" s="1"/>
  <c r="H107" i="3"/>
  <c r="F107" i="3"/>
  <c r="D107" i="3"/>
  <c r="H106" i="3"/>
  <c r="F106" i="3"/>
  <c r="D106" i="3"/>
  <c r="F105" i="3"/>
  <c r="D105" i="3"/>
  <c r="H105" i="3" s="1"/>
  <c r="F104" i="3"/>
  <c r="D104" i="3"/>
  <c r="H104" i="3" s="1"/>
  <c r="F103" i="3"/>
  <c r="D103" i="3"/>
  <c r="H103" i="3" s="1"/>
  <c r="F102" i="3"/>
  <c r="D102" i="3"/>
  <c r="H102" i="3" s="1"/>
  <c r="F101" i="3"/>
  <c r="D101" i="3"/>
  <c r="H101" i="3" s="1"/>
  <c r="H100" i="3"/>
  <c r="F100" i="3"/>
  <c r="D100" i="3"/>
  <c r="H99" i="3"/>
  <c r="F99" i="3"/>
  <c r="D99" i="3"/>
  <c r="F98" i="3"/>
  <c r="D98" i="3"/>
  <c r="H98" i="3" s="1"/>
  <c r="F97" i="3"/>
  <c r="D97" i="3"/>
  <c r="H97" i="3" s="1"/>
  <c r="F96" i="3"/>
  <c r="D96" i="3"/>
  <c r="H96" i="3" s="1"/>
  <c r="F95" i="3"/>
  <c r="D95" i="3"/>
  <c r="H95" i="3" s="1"/>
  <c r="F94" i="3"/>
  <c r="D94" i="3"/>
  <c r="H94" i="3" s="1"/>
  <c r="H93" i="3"/>
  <c r="F93" i="3"/>
  <c r="D93" i="3"/>
  <c r="H92" i="3"/>
  <c r="F92" i="3"/>
  <c r="D92" i="3"/>
  <c r="F91" i="3"/>
  <c r="D91" i="3"/>
  <c r="H91" i="3" s="1"/>
  <c r="F90" i="3"/>
  <c r="D90" i="3"/>
  <c r="H90" i="3" s="1"/>
  <c r="F89" i="3"/>
  <c r="D89" i="3"/>
  <c r="H89" i="3" s="1"/>
  <c r="F88" i="3"/>
  <c r="D88" i="3"/>
  <c r="H88" i="3" s="1"/>
  <c r="F87" i="3"/>
  <c r="D87" i="3"/>
  <c r="H87" i="3" s="1"/>
  <c r="H86" i="3"/>
  <c r="F86" i="3"/>
  <c r="D86" i="3"/>
  <c r="H85" i="3"/>
  <c r="F85" i="3"/>
  <c r="D85" i="3"/>
  <c r="F84" i="3"/>
  <c r="D84" i="3"/>
  <c r="H84" i="3" s="1"/>
  <c r="F83" i="3"/>
  <c r="D83" i="3"/>
  <c r="H83" i="3" s="1"/>
  <c r="F82" i="3"/>
  <c r="D82" i="3"/>
  <c r="H82" i="3" s="1"/>
  <c r="F81" i="3"/>
  <c r="D81" i="3"/>
  <c r="H81" i="3" s="1"/>
  <c r="F80" i="3"/>
  <c r="D80" i="3"/>
  <c r="H80" i="3" s="1"/>
  <c r="H79" i="3"/>
  <c r="F79" i="3"/>
  <c r="D79" i="3"/>
  <c r="H78" i="3"/>
  <c r="F78" i="3"/>
  <c r="D78" i="3"/>
  <c r="F77" i="3"/>
  <c r="D77" i="3"/>
  <c r="H77" i="3" s="1"/>
  <c r="F76" i="3"/>
  <c r="D76" i="3"/>
  <c r="H76" i="3" s="1"/>
  <c r="F75" i="3"/>
  <c r="D75" i="3"/>
  <c r="H75" i="3" s="1"/>
  <c r="F74" i="3"/>
  <c r="D74" i="3"/>
  <c r="H74" i="3" s="1"/>
  <c r="F73" i="3"/>
  <c r="D73" i="3"/>
  <c r="H73" i="3" s="1"/>
  <c r="H72" i="3"/>
  <c r="F72" i="3"/>
  <c r="D72" i="3"/>
  <c r="H71" i="3"/>
  <c r="F71" i="3"/>
  <c r="D71" i="3"/>
  <c r="F70" i="3"/>
  <c r="D70" i="3"/>
  <c r="H70" i="3" s="1"/>
  <c r="F69" i="3"/>
  <c r="D69" i="3"/>
  <c r="H69" i="3" s="1"/>
  <c r="F68" i="3"/>
  <c r="D68" i="3"/>
  <c r="H68" i="3" s="1"/>
  <c r="F67" i="3"/>
  <c r="D67" i="3"/>
  <c r="H67" i="3" s="1"/>
  <c r="F66" i="3"/>
  <c r="D66" i="3"/>
  <c r="H66" i="3" s="1"/>
  <c r="H65" i="3"/>
  <c r="F65" i="3"/>
  <c r="D65" i="3"/>
  <c r="H64" i="3"/>
  <c r="F64" i="3"/>
  <c r="D64" i="3"/>
  <c r="F63" i="3"/>
  <c r="D63" i="3"/>
  <c r="H63" i="3" s="1"/>
  <c r="F62" i="3"/>
  <c r="D62" i="3"/>
  <c r="H62" i="3" s="1"/>
  <c r="F61" i="3"/>
  <c r="D61" i="3"/>
  <c r="H61" i="3" s="1"/>
  <c r="F60" i="3"/>
  <c r="D60" i="3"/>
  <c r="H60" i="3" s="1"/>
  <c r="F59" i="3"/>
  <c r="D59" i="3"/>
  <c r="H59" i="3" s="1"/>
  <c r="H58" i="3"/>
  <c r="F58" i="3"/>
  <c r="D58" i="3"/>
  <c r="H57" i="3"/>
  <c r="F57" i="3"/>
  <c r="D57" i="3"/>
  <c r="F56" i="3"/>
  <c r="D56" i="3"/>
  <c r="H56" i="3" s="1"/>
  <c r="F55" i="3"/>
  <c r="D55" i="3"/>
  <c r="H55" i="3" s="1"/>
  <c r="F54" i="3"/>
  <c r="D54" i="3"/>
  <c r="H54" i="3" s="1"/>
  <c r="F53" i="3"/>
  <c r="D53" i="3"/>
  <c r="H53" i="3" s="1"/>
  <c r="F52" i="3"/>
  <c r="D52" i="3"/>
  <c r="H52" i="3" s="1"/>
  <c r="H51" i="3"/>
  <c r="F51" i="3"/>
  <c r="D51" i="3"/>
  <c r="H50" i="3"/>
  <c r="F50" i="3"/>
  <c r="D50" i="3"/>
  <c r="F49" i="3"/>
  <c r="D49" i="3"/>
  <c r="H49" i="3" s="1"/>
  <c r="F48" i="3"/>
  <c r="D48" i="3"/>
  <c r="H48" i="3" s="1"/>
  <c r="F47" i="3"/>
  <c r="D47" i="3"/>
  <c r="H47" i="3" s="1"/>
  <c r="F46" i="3"/>
  <c r="D46" i="3"/>
  <c r="H46" i="3" s="1"/>
  <c r="F45" i="3"/>
  <c r="D45" i="3"/>
  <c r="H45" i="3" s="1"/>
  <c r="H44" i="3"/>
  <c r="F44" i="3"/>
  <c r="D44" i="3"/>
  <c r="H43" i="3"/>
  <c r="F43" i="3"/>
  <c r="D43" i="3"/>
  <c r="F42" i="3"/>
  <c r="D42" i="3"/>
  <c r="H42" i="3" s="1"/>
  <c r="F41" i="3"/>
  <c r="D41" i="3"/>
  <c r="H41" i="3" s="1"/>
  <c r="F40" i="3"/>
  <c r="D40" i="3"/>
  <c r="H40" i="3" s="1"/>
  <c r="F39" i="3"/>
  <c r="D39" i="3"/>
  <c r="H39" i="3" s="1"/>
  <c r="F38" i="3"/>
  <c r="D38" i="3"/>
  <c r="H38" i="3" s="1"/>
  <c r="H37" i="3"/>
  <c r="F37" i="3"/>
  <c r="D37" i="3"/>
  <c r="H36" i="3"/>
  <c r="F36" i="3"/>
  <c r="D36" i="3"/>
  <c r="F35" i="3"/>
  <c r="D35" i="3"/>
  <c r="H35" i="3" s="1"/>
  <c r="F34" i="3"/>
  <c r="D34" i="3"/>
  <c r="H34" i="3" s="1"/>
  <c r="F33" i="3"/>
  <c r="D33" i="3"/>
  <c r="H33" i="3" s="1"/>
  <c r="F32" i="3"/>
  <c r="D32" i="3"/>
  <c r="H32" i="3" s="1"/>
  <c r="F31" i="3"/>
  <c r="D31" i="3"/>
  <c r="H31" i="3" s="1"/>
  <c r="H30" i="3"/>
  <c r="F30" i="3"/>
  <c r="D30" i="3"/>
  <c r="H29" i="3"/>
  <c r="F29" i="3"/>
  <c r="D29" i="3"/>
  <c r="F28" i="3"/>
  <c r="D28" i="3"/>
  <c r="H28" i="3" s="1"/>
  <c r="F27" i="3"/>
  <c r="D27" i="3"/>
  <c r="H27" i="3" s="1"/>
  <c r="F26" i="3"/>
  <c r="D26" i="3"/>
  <c r="H26" i="3" s="1"/>
  <c r="F25" i="3"/>
  <c r="D25" i="3"/>
  <c r="H25" i="3" s="1"/>
  <c r="F24" i="3"/>
  <c r="D24" i="3"/>
  <c r="H24" i="3" s="1"/>
  <c r="H23" i="3"/>
  <c r="F23" i="3"/>
  <c r="D23" i="3"/>
  <c r="H22" i="3"/>
  <c r="F22" i="3"/>
  <c r="D22" i="3"/>
  <c r="F21" i="3"/>
  <c r="D21" i="3"/>
  <c r="H21" i="3" s="1"/>
  <c r="F20" i="3"/>
  <c r="D20" i="3"/>
  <c r="H20" i="3" s="1"/>
  <c r="F19" i="3"/>
  <c r="D19" i="3"/>
  <c r="H19" i="3" s="1"/>
  <c r="F18" i="3"/>
  <c r="D18" i="3"/>
  <c r="H18" i="3" s="1"/>
  <c r="F17" i="3"/>
  <c r="D17" i="3"/>
  <c r="H17" i="3" s="1"/>
  <c r="H16" i="3"/>
  <c r="F16" i="3"/>
  <c r="D16" i="3"/>
  <c r="H15" i="3"/>
  <c r="F15" i="3"/>
  <c r="D15" i="3"/>
  <c r="F14" i="3"/>
  <c r="D14" i="3"/>
  <c r="H14" i="3" s="1"/>
  <c r="F13" i="3"/>
  <c r="D13" i="3"/>
  <c r="H13" i="3" s="1"/>
  <c r="F12" i="3"/>
  <c r="D12" i="3"/>
  <c r="H12" i="3" s="1"/>
  <c r="F11" i="3"/>
  <c r="D11" i="3"/>
  <c r="H11" i="3" s="1"/>
  <c r="F10" i="3"/>
  <c r="D10" i="3"/>
  <c r="H10" i="3" s="1"/>
  <c r="H9" i="3"/>
  <c r="F9" i="3"/>
  <c r="D9" i="3"/>
  <c r="H8" i="3"/>
  <c r="F8" i="3"/>
  <c r="D8" i="3"/>
  <c r="F7" i="3"/>
  <c r="D7" i="3"/>
  <c r="H7" i="3" s="1"/>
  <c r="F6" i="3"/>
  <c r="D6" i="3"/>
  <c r="H6" i="3" s="1"/>
  <c r="F5" i="3"/>
  <c r="D5" i="3"/>
  <c r="H5" i="3" s="1"/>
  <c r="F4" i="3"/>
  <c r="D4" i="3"/>
  <c r="H4" i="3" s="1"/>
  <c r="F3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D3" i="3"/>
  <c r="H3" i="3" s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H2" i="3"/>
  <c r="F2" i="3"/>
  <c r="D2" i="3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K4" i="6" l="1"/>
  <c r="H4" i="6" s="1"/>
  <c r="J508" i="6"/>
  <c r="J500" i="6"/>
  <c r="J492" i="6"/>
  <c r="J484" i="6"/>
  <c r="J476" i="6"/>
  <c r="J468" i="6"/>
  <c r="J460" i="6"/>
  <c r="J452" i="6"/>
  <c r="J444" i="6"/>
  <c r="J657" i="6"/>
  <c r="J177" i="6"/>
  <c r="J169" i="6"/>
  <c r="J145" i="6"/>
  <c r="J137" i="6"/>
  <c r="J113" i="6"/>
  <c r="J105" i="6"/>
  <c r="J81" i="6"/>
  <c r="J73" i="6"/>
  <c r="J49" i="6"/>
  <c r="J41" i="6"/>
  <c r="J17" i="6"/>
  <c r="J9" i="6"/>
  <c r="J727" i="6"/>
  <c r="J711" i="6"/>
  <c r="J703" i="6"/>
  <c r="J695" i="6"/>
  <c r="J687" i="6"/>
  <c r="J621" i="6"/>
  <c r="J613" i="6"/>
  <c r="J605" i="6"/>
  <c r="J597" i="6"/>
  <c r="J589" i="6"/>
  <c r="J581" i="6"/>
  <c r="J573" i="6"/>
  <c r="J565" i="6"/>
  <c r="J557" i="6"/>
  <c r="J549" i="6"/>
  <c r="J541" i="6"/>
  <c r="J533" i="6"/>
  <c r="J525" i="6"/>
  <c r="J517" i="6"/>
  <c r="J509" i="6"/>
  <c r="J501" i="6"/>
  <c r="J493" i="6"/>
  <c r="J485" i="6"/>
  <c r="J477" i="6"/>
  <c r="J469" i="6"/>
  <c r="J461" i="6"/>
  <c r="J453" i="6"/>
  <c r="J445" i="6"/>
  <c r="J437" i="6"/>
  <c r="J429" i="6"/>
  <c r="J421" i="6"/>
  <c r="J413" i="6"/>
  <c r="J405" i="6"/>
  <c r="J397" i="6"/>
  <c r="J389" i="6"/>
  <c r="J381" i="6"/>
  <c r="J373" i="6"/>
  <c r="J365" i="6"/>
  <c r="J357" i="6"/>
  <c r="J349" i="6"/>
  <c r="J341" i="6"/>
  <c r="J333" i="6"/>
  <c r="J325" i="6"/>
  <c r="J317" i="6"/>
  <c r="J309" i="6"/>
  <c r="J301" i="6"/>
  <c r="J293" i="6"/>
  <c r="J285" i="6"/>
  <c r="J277" i="6"/>
  <c r="J269" i="6"/>
  <c r="J261" i="6"/>
  <c r="J253" i="6"/>
  <c r="J245" i="6"/>
  <c r="J237" i="6"/>
  <c r="J229" i="6"/>
  <c r="J221" i="6"/>
  <c r="J213" i="6"/>
  <c r="J205" i="6"/>
  <c r="J197" i="6"/>
  <c r="J189" i="6"/>
  <c r="J181" i="6"/>
  <c r="J173" i="6"/>
  <c r="J165" i="6"/>
  <c r="J157" i="6"/>
  <c r="J149" i="6"/>
  <c r="J141" i="6"/>
  <c r="J133" i="6"/>
  <c r="J125" i="6"/>
  <c r="J117" i="6"/>
  <c r="J109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J25" i="6"/>
  <c r="J731" i="6"/>
  <c r="J505" i="6"/>
  <c r="J417" i="6"/>
  <c r="J249" i="6"/>
  <c r="J161" i="6"/>
  <c r="J673" i="6"/>
  <c r="J649" i="6"/>
  <c r="J625" i="6"/>
  <c r="J617" i="6"/>
  <c r="J593" i="6"/>
  <c r="J585" i="6"/>
  <c r="J561" i="6"/>
  <c r="J553" i="6"/>
  <c r="J529" i="6"/>
  <c r="J521" i="6"/>
  <c r="J497" i="6"/>
  <c r="J489" i="6"/>
  <c r="J465" i="6"/>
  <c r="J457" i="6"/>
  <c r="J433" i="6"/>
  <c r="J425" i="6"/>
  <c r="J401" i="6"/>
  <c r="J393" i="6"/>
  <c r="J369" i="6"/>
  <c r="J361" i="6"/>
  <c r="J337" i="6"/>
  <c r="J329" i="6"/>
  <c r="J305" i="6"/>
  <c r="J297" i="6"/>
  <c r="J273" i="6"/>
  <c r="J265" i="6"/>
  <c r="J241" i="6"/>
  <c r="J233" i="6"/>
  <c r="J209" i="6"/>
  <c r="J201" i="6"/>
  <c r="J689" i="6"/>
  <c r="J569" i="6"/>
  <c r="J481" i="6"/>
  <c r="J313" i="6"/>
  <c r="J225" i="6"/>
  <c r="J2" i="6"/>
  <c r="J729" i="6"/>
  <c r="J641" i="6"/>
  <c r="J473" i="6"/>
  <c r="J385" i="6"/>
  <c r="J217" i="6"/>
  <c r="J129" i="6"/>
  <c r="J679" i="6"/>
  <c r="J671" i="6"/>
  <c r="J663" i="6"/>
  <c r="J655" i="6"/>
  <c r="J647" i="6"/>
  <c r="J639" i="6"/>
  <c r="J631" i="6"/>
  <c r="J623" i="6"/>
  <c r="J615" i="6"/>
  <c r="J607" i="6"/>
  <c r="J599" i="6"/>
  <c r="J591" i="6"/>
  <c r="J583" i="6"/>
  <c r="J575" i="6"/>
  <c r="J567" i="6"/>
  <c r="J559" i="6"/>
  <c r="J551" i="6"/>
  <c r="J543" i="6"/>
  <c r="J535" i="6"/>
  <c r="J527" i="6"/>
  <c r="J519" i="6"/>
  <c r="J511" i="6"/>
  <c r="J503" i="6"/>
  <c r="J495" i="6"/>
  <c r="J487" i="6"/>
  <c r="J479" i="6"/>
  <c r="J471" i="6"/>
  <c r="J463" i="6"/>
  <c r="J455" i="6"/>
  <c r="J705" i="6"/>
  <c r="J633" i="6"/>
  <c r="J545" i="6"/>
  <c r="J377" i="6"/>
  <c r="J289" i="6"/>
  <c r="J726" i="6"/>
  <c r="J718" i="6"/>
  <c r="J710" i="6"/>
  <c r="J702" i="6"/>
  <c r="J694" i="6"/>
  <c r="J686" i="6"/>
  <c r="J678" i="6"/>
  <c r="J670" i="6"/>
  <c r="J662" i="6"/>
  <c r="J654" i="6"/>
  <c r="J646" i="6"/>
  <c r="J638" i="6"/>
  <c r="J630" i="6"/>
  <c r="J622" i="6"/>
  <c r="J614" i="6"/>
  <c r="J606" i="6"/>
  <c r="J598" i="6"/>
  <c r="J590" i="6"/>
  <c r="J582" i="6"/>
  <c r="J574" i="6"/>
  <c r="J566" i="6"/>
  <c r="J558" i="6"/>
  <c r="J550" i="6"/>
  <c r="J542" i="6"/>
  <c r="J534" i="6"/>
  <c r="J526" i="6"/>
  <c r="J518" i="6"/>
  <c r="J510" i="6"/>
  <c r="J502" i="6"/>
  <c r="J494" i="6"/>
  <c r="J486" i="6"/>
  <c r="J478" i="6"/>
  <c r="J470" i="6"/>
  <c r="J462" i="6"/>
  <c r="J454" i="6"/>
  <c r="J446" i="6"/>
  <c r="J438" i="6"/>
  <c r="J430" i="6"/>
  <c r="J422" i="6"/>
  <c r="J414" i="6"/>
  <c r="J406" i="6"/>
  <c r="J398" i="6"/>
  <c r="J390" i="6"/>
  <c r="J382" i="6"/>
  <c r="J374" i="6"/>
  <c r="J366" i="6"/>
  <c r="J358" i="6"/>
  <c r="J350" i="6"/>
  <c r="J342" i="6"/>
  <c r="J334" i="6"/>
  <c r="J326" i="6"/>
  <c r="J318" i="6"/>
  <c r="J310" i="6"/>
  <c r="J302" i="6"/>
  <c r="J294" i="6"/>
  <c r="J286" i="6"/>
  <c r="J278" i="6"/>
  <c r="J270" i="6"/>
  <c r="J262" i="6"/>
  <c r="J254" i="6"/>
  <c r="J246" i="6"/>
  <c r="J238" i="6"/>
  <c r="J230" i="6"/>
  <c r="J222" i="6"/>
  <c r="J214" i="6"/>
  <c r="J206" i="6"/>
  <c r="J198" i="6"/>
  <c r="J190" i="6"/>
  <c r="J182" i="6"/>
  <c r="J174" i="6"/>
  <c r="J166" i="6"/>
  <c r="J158" i="6"/>
  <c r="J150" i="6"/>
  <c r="J142" i="6"/>
  <c r="J134" i="6"/>
  <c r="J126" i="6"/>
  <c r="J118" i="6"/>
  <c r="J110" i="6"/>
  <c r="J102" i="6"/>
  <c r="J94" i="6"/>
  <c r="J86" i="6"/>
  <c r="J78" i="6"/>
  <c r="J70" i="6"/>
  <c r="J62" i="6"/>
  <c r="J54" i="6"/>
  <c r="J46" i="6"/>
  <c r="J38" i="6"/>
  <c r="J30" i="6"/>
  <c r="J22" i="6"/>
  <c r="J14" i="6"/>
  <c r="J6" i="6"/>
  <c r="J681" i="6"/>
  <c r="J537" i="6"/>
  <c r="J449" i="6"/>
  <c r="J281" i="6"/>
  <c r="J193" i="6"/>
  <c r="J436" i="6"/>
  <c r="J428" i="6"/>
  <c r="J420" i="6"/>
  <c r="J412" i="6"/>
  <c r="J404" i="6"/>
  <c r="J396" i="6"/>
  <c r="J388" i="6"/>
  <c r="J380" i="6"/>
  <c r="J372" i="6"/>
  <c r="J364" i="6"/>
  <c r="J356" i="6"/>
  <c r="J348" i="6"/>
  <c r="J340" i="6"/>
  <c r="J332" i="6"/>
  <c r="J324" i="6"/>
  <c r="J316" i="6"/>
  <c r="J308" i="6"/>
  <c r="J300" i="6"/>
  <c r="J292" i="6"/>
  <c r="J284" i="6"/>
  <c r="J276" i="6"/>
  <c r="J268" i="6"/>
  <c r="J260" i="6"/>
  <c r="J252" i="6"/>
  <c r="J244" i="6"/>
  <c r="J236" i="6"/>
  <c r="J228" i="6"/>
  <c r="J220" i="6"/>
  <c r="J212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J447" i="6"/>
  <c r="J439" i="6"/>
  <c r="J431" i="6"/>
  <c r="J423" i="6"/>
  <c r="J415" i="6"/>
  <c r="J407" i="6"/>
  <c r="J399" i="6"/>
  <c r="J391" i="6"/>
  <c r="J383" i="6"/>
  <c r="J375" i="6"/>
  <c r="J367" i="6"/>
  <c r="J359" i="6"/>
  <c r="J351" i="6"/>
  <c r="J343" i="6"/>
  <c r="J335" i="6"/>
  <c r="J327" i="6"/>
  <c r="J319" i="6"/>
  <c r="J311" i="6"/>
  <c r="J303" i="6"/>
  <c r="J295" i="6"/>
  <c r="J287" i="6"/>
  <c r="J279" i="6"/>
  <c r="J271" i="6"/>
  <c r="J263" i="6"/>
  <c r="J255" i="6"/>
  <c r="J247" i="6"/>
  <c r="J239" i="6"/>
  <c r="J231" i="6"/>
  <c r="J223" i="6"/>
  <c r="J215" i="6"/>
  <c r="J207" i="6"/>
  <c r="J199" i="6"/>
  <c r="J191" i="6"/>
  <c r="J183" i="6"/>
  <c r="J175" i="6"/>
  <c r="J167" i="6"/>
  <c r="J159" i="6"/>
  <c r="J151" i="6"/>
  <c r="J143" i="6"/>
  <c r="J135" i="6"/>
  <c r="J127" i="6"/>
  <c r="J119" i="6"/>
  <c r="J111" i="6"/>
  <c r="J103" i="6"/>
  <c r="J95" i="6"/>
  <c r="J87" i="6"/>
  <c r="J79" i="6"/>
  <c r="J71" i="6"/>
  <c r="J63" i="6"/>
  <c r="J55" i="6"/>
  <c r="J47" i="6"/>
  <c r="J39" i="6"/>
  <c r="J31" i="6"/>
  <c r="J23" i="6"/>
  <c r="J15" i="6"/>
  <c r="J7" i="6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M9" i="5" s="1"/>
  <c r="H25" i="4"/>
  <c r="H51" i="4"/>
  <c r="H63" i="4"/>
  <c r="H89" i="4"/>
  <c r="H95" i="4"/>
  <c r="H155" i="4"/>
  <c r="H164" i="4"/>
  <c r="H211" i="4"/>
  <c r="H218" i="4"/>
  <c r="H225" i="4"/>
  <c r="H232" i="4"/>
  <c r="H239" i="4"/>
  <c r="H246" i="4"/>
  <c r="H253" i="4"/>
  <c r="H260" i="4"/>
  <c r="H267" i="4"/>
  <c r="H274" i="4"/>
  <c r="H281" i="4"/>
  <c r="H323" i="4"/>
  <c r="H351" i="4"/>
  <c r="H57" i="4"/>
  <c r="H75" i="4"/>
  <c r="H152" i="4"/>
  <c r="H5" i="4"/>
  <c r="H26" i="4"/>
  <c r="H70" i="4"/>
  <c r="H90" i="4"/>
  <c r="H102" i="4"/>
  <c r="H107" i="4"/>
  <c r="H113" i="4"/>
  <c r="H128" i="4"/>
  <c r="H149" i="4"/>
  <c r="H162" i="4"/>
  <c r="H165" i="4"/>
  <c r="H175" i="4"/>
  <c r="H178" i="4"/>
  <c r="H184" i="4"/>
  <c r="H301" i="4"/>
  <c r="H304" i="4"/>
  <c r="H310" i="4"/>
  <c r="H317" i="4"/>
  <c r="H345" i="4"/>
  <c r="H358" i="4"/>
  <c r="H362" i="4"/>
  <c r="H6" i="4"/>
  <c r="H18" i="4"/>
  <c r="H21" i="4"/>
  <c r="H29" i="4"/>
  <c r="H38" i="4"/>
  <c r="H79" i="4"/>
  <c r="H93" i="4"/>
  <c r="H99" i="4"/>
  <c r="H117" i="4"/>
  <c r="H166" i="4"/>
  <c r="H179" i="4"/>
  <c r="H305" i="4"/>
  <c r="H9" i="4"/>
  <c r="H71" i="4"/>
  <c r="H109" i="4"/>
  <c r="H130" i="4"/>
  <c r="H133" i="4"/>
  <c r="H167" i="4"/>
  <c r="H176" i="4"/>
  <c r="H180" i="4"/>
  <c r="H289" i="4"/>
  <c r="H302" i="4"/>
  <c r="H347" i="4"/>
  <c r="H360" i="4"/>
  <c r="H10" i="4"/>
  <c r="H13" i="4"/>
  <c r="H42" i="4"/>
  <c r="H45" i="4"/>
  <c r="H54" i="4"/>
  <c r="H145" i="4"/>
  <c r="H161" i="4"/>
  <c r="H194" i="4"/>
  <c r="H201" i="4"/>
  <c r="H214" i="4"/>
  <c r="H221" i="4"/>
  <c r="H228" i="4"/>
  <c r="H235" i="4"/>
  <c r="H242" i="4"/>
  <c r="H249" i="4"/>
  <c r="H256" i="4"/>
  <c r="H263" i="4"/>
  <c r="H270" i="4"/>
  <c r="H277" i="4"/>
  <c r="H284" i="4"/>
  <c r="H290" i="4"/>
  <c r="H320" i="4"/>
  <c r="H329" i="4"/>
  <c r="H332" i="4"/>
  <c r="H335" i="4"/>
  <c r="H338" i="4"/>
  <c r="H354" i="4"/>
  <c r="H50" i="4"/>
  <c r="H58" i="4"/>
  <c r="H106" i="4"/>
  <c r="H114" i="4"/>
  <c r="H126" i="4"/>
  <c r="H134" i="4"/>
  <c r="H148" i="4"/>
  <c r="H168" i="4"/>
  <c r="H174" i="4"/>
  <c r="H177" i="4"/>
  <c r="H188" i="4"/>
  <c r="H204" i="4"/>
  <c r="H324" i="4"/>
  <c r="H340" i="4"/>
  <c r="H352" i="4"/>
  <c r="H356" i="4"/>
  <c r="H365" i="4"/>
  <c r="H8" i="4"/>
  <c r="H16" i="4"/>
  <c r="H24" i="4"/>
  <c r="H32" i="4"/>
  <c r="H40" i="4"/>
  <c r="H48" i="4"/>
  <c r="H56" i="4"/>
  <c r="H64" i="4"/>
  <c r="H72" i="4"/>
  <c r="H80" i="4"/>
  <c r="H88" i="4"/>
  <c r="H96" i="4"/>
  <c r="H104" i="4"/>
  <c r="H112" i="4"/>
  <c r="H118" i="4"/>
  <c r="H132" i="4"/>
  <c r="H138" i="4"/>
  <c r="H143" i="4"/>
  <c r="H158" i="4"/>
  <c r="H163" i="4"/>
  <c r="H172" i="4"/>
  <c r="H185" i="4"/>
  <c r="H189" i="4"/>
  <c r="H198" i="4"/>
  <c r="H209" i="4"/>
  <c r="H285" i="4"/>
  <c r="H313" i="4"/>
  <c r="H331" i="4"/>
  <c r="H334" i="4"/>
  <c r="H341" i="4"/>
  <c r="H359" i="4"/>
  <c r="H22" i="4"/>
  <c r="H30" i="4"/>
  <c r="H78" i="4"/>
  <c r="H86" i="4"/>
  <c r="H124" i="4"/>
  <c r="H127" i="4"/>
  <c r="H150" i="4"/>
  <c r="H173" i="4"/>
  <c r="H186" i="4"/>
  <c r="H206" i="4"/>
  <c r="H212" i="4"/>
  <c r="H233" i="4"/>
  <c r="H254" i="4"/>
  <c r="H268" i="4"/>
  <c r="H282" i="4"/>
  <c r="H303" i="4"/>
  <c r="H307" i="4"/>
  <c r="H314" i="4"/>
  <c r="H364" i="4"/>
  <c r="H4" i="4"/>
  <c r="H12" i="4"/>
  <c r="H20" i="4"/>
  <c r="H28" i="4"/>
  <c r="H36" i="4"/>
  <c r="H44" i="4"/>
  <c r="H52" i="4"/>
  <c r="H60" i="4"/>
  <c r="H68" i="4"/>
  <c r="H76" i="4"/>
  <c r="H84" i="4"/>
  <c r="H92" i="4"/>
  <c r="H100" i="4"/>
  <c r="H108" i="4"/>
  <c r="H116" i="4"/>
  <c r="H119" i="4"/>
  <c r="H136" i="4"/>
  <c r="H139" i="4"/>
  <c r="H156" i="4"/>
  <c r="H159" i="4"/>
  <c r="H170" i="4"/>
  <c r="H207" i="4"/>
  <c r="H286" i="4"/>
  <c r="H292" i="4"/>
  <c r="H308" i="4"/>
  <c r="H326" i="4"/>
  <c r="H191" i="4"/>
  <c r="H208" i="4"/>
  <c r="H295" i="4"/>
  <c r="H311" i="4"/>
  <c r="H344" i="4"/>
  <c r="H363" i="4"/>
  <c r="H287" i="4"/>
  <c r="H293" i="4"/>
  <c r="H299" i="4"/>
  <c r="H312" i="4"/>
  <c r="H357" i="4"/>
  <c r="H183" i="4"/>
  <c r="H187" i="4"/>
  <c r="H203" i="4"/>
  <c r="H219" i="4"/>
  <c r="H240" i="4"/>
  <c r="H247" i="4"/>
  <c r="H261" i="4"/>
  <c r="H275" i="4"/>
  <c r="H309" i="4"/>
  <c r="H343" i="4"/>
  <c r="H355" i="4"/>
  <c r="N11" i="3"/>
  <c r="P11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K5" i="6" l="1"/>
  <c r="F5" i="6" s="1"/>
  <c r="E5" i="6"/>
  <c r="G5" i="6" s="1"/>
  <c r="H5" i="6" l="1"/>
  <c r="K6" i="6" s="1"/>
  <c r="F6" i="6" s="1"/>
  <c r="E6" i="6"/>
  <c r="E7" i="6" l="1"/>
  <c r="G6" i="6"/>
  <c r="H6" i="6" l="1"/>
  <c r="K7" i="6" s="1"/>
  <c r="F7" i="6" s="1"/>
  <c r="G7" i="6"/>
  <c r="E8" i="6" l="1"/>
  <c r="H7" i="6"/>
  <c r="K8" i="6" s="1"/>
  <c r="F8" i="6" s="1"/>
  <c r="E9" i="6" l="1"/>
  <c r="F9" i="6" l="1"/>
  <c r="H8" i="6"/>
  <c r="K9" i="6" s="1"/>
  <c r="E10" i="6" l="1"/>
  <c r="G10" i="6" l="1"/>
  <c r="H9" i="6"/>
  <c r="K10" i="6" s="1"/>
  <c r="F10" i="6" s="1"/>
  <c r="H10" i="6" l="1"/>
  <c r="K11" i="6" s="1"/>
  <c r="F11" i="6" s="1"/>
  <c r="E11" i="6"/>
  <c r="G11" i="6" l="1"/>
  <c r="E12" i="6"/>
  <c r="G12" i="6" l="1"/>
  <c r="H11" i="6"/>
  <c r="K12" i="6" s="1"/>
  <c r="F12" i="6" s="1"/>
  <c r="H12" i="6" l="1"/>
  <c r="K13" i="6" s="1"/>
  <c r="F13" i="6" s="1"/>
  <c r="E13" i="6"/>
  <c r="G13" i="6" l="1"/>
  <c r="E14" i="6"/>
  <c r="G14" i="6" l="1"/>
  <c r="H13" i="6"/>
  <c r="K14" i="6" s="1"/>
  <c r="F14" i="6" s="1"/>
  <c r="H14" i="6" l="1"/>
  <c r="K15" i="6" s="1"/>
  <c r="F15" i="6" s="1"/>
  <c r="E15" i="6"/>
  <c r="H15" i="6" l="1"/>
  <c r="K16" i="6" s="1"/>
  <c r="E16" i="6"/>
  <c r="F16" i="6" s="1"/>
  <c r="E17" i="6" l="1"/>
  <c r="H16" i="6" l="1"/>
  <c r="K17" i="6" s="1"/>
  <c r="F17" i="6" s="1"/>
  <c r="G17" i="6"/>
  <c r="H17" i="6" l="1"/>
  <c r="K18" i="6" s="1"/>
  <c r="F18" i="6" s="1"/>
  <c r="E18" i="6"/>
  <c r="E19" i="6" l="1"/>
  <c r="G18" i="6"/>
  <c r="H18" i="6" l="1"/>
  <c r="K19" i="6" s="1"/>
  <c r="F19" i="6" s="1"/>
  <c r="G19" i="6"/>
  <c r="H19" i="6" l="1"/>
  <c r="K20" i="6" s="1"/>
  <c r="F20" i="6" s="1"/>
  <c r="E20" i="6"/>
  <c r="E21" i="6" l="1"/>
  <c r="G20" i="6"/>
  <c r="G21" i="6" l="1"/>
  <c r="H20" i="6"/>
  <c r="K21" i="6" s="1"/>
  <c r="F21" i="6" s="1"/>
  <c r="E22" i="6" l="1"/>
  <c r="H21" i="6"/>
  <c r="K22" i="6" s="1"/>
  <c r="F22" i="6" s="1"/>
  <c r="H22" i="6" l="1"/>
  <c r="K23" i="6" s="1"/>
  <c r="E23" i="6"/>
  <c r="F23" i="6" s="1"/>
  <c r="E24" i="6" l="1"/>
  <c r="H23" i="6" l="1"/>
  <c r="K24" i="6" s="1"/>
  <c r="F24" i="6" s="1"/>
  <c r="G24" i="6"/>
  <c r="H24" i="6" l="1"/>
  <c r="K25" i="6" s="1"/>
  <c r="F25" i="6" s="1"/>
  <c r="E25" i="6"/>
  <c r="E26" i="6" l="1"/>
  <c r="G25" i="6"/>
  <c r="H25" i="6" l="1"/>
  <c r="K26" i="6" s="1"/>
  <c r="F26" i="6" s="1"/>
  <c r="G26" i="6"/>
  <c r="H26" i="6" l="1"/>
  <c r="K27" i="6" s="1"/>
  <c r="F27" i="6" s="1"/>
  <c r="E27" i="6"/>
  <c r="E28" i="6" l="1"/>
  <c r="G27" i="6"/>
  <c r="H27" i="6" l="1"/>
  <c r="K28" i="6" s="1"/>
  <c r="F28" i="6" s="1"/>
  <c r="G28" i="6"/>
  <c r="E29" i="6" l="1"/>
  <c r="H28" i="6"/>
  <c r="K29" i="6" s="1"/>
  <c r="F29" i="6" s="1"/>
  <c r="H29" i="6" l="1"/>
  <c r="K30" i="6" s="1"/>
  <c r="E30" i="6"/>
  <c r="F30" i="6" s="1"/>
  <c r="E31" i="6" l="1"/>
  <c r="G31" i="6" l="1"/>
  <c r="H30" i="6"/>
  <c r="K31" i="6" s="1"/>
  <c r="F31" i="6" s="1"/>
  <c r="E32" i="6" l="1"/>
  <c r="H31" i="6"/>
  <c r="K32" i="6" s="1"/>
  <c r="F32" i="6" s="1"/>
  <c r="E33" i="6" l="1"/>
  <c r="G32" i="6"/>
  <c r="H32" i="6" l="1"/>
  <c r="K33" i="6" s="1"/>
  <c r="F33" i="6" s="1"/>
  <c r="G33" i="6"/>
  <c r="E34" i="6" l="1"/>
  <c r="H33" i="6"/>
  <c r="K34" i="6" s="1"/>
  <c r="F34" i="6" s="1"/>
  <c r="E35" i="6" l="1"/>
  <c r="G34" i="6"/>
  <c r="H34" i="6" l="1"/>
  <c r="K35" i="6" s="1"/>
  <c r="F35" i="6" s="1"/>
  <c r="G35" i="6"/>
  <c r="H35" i="6" l="1"/>
  <c r="K36" i="6" s="1"/>
  <c r="F36" i="6" s="1"/>
  <c r="E36" i="6"/>
  <c r="H36" i="6" l="1"/>
  <c r="K37" i="6" s="1"/>
  <c r="E37" i="6"/>
  <c r="F37" i="6" s="1"/>
  <c r="H37" i="6" l="1"/>
  <c r="K38" i="6" s="1"/>
  <c r="F38" i="6" s="1"/>
  <c r="E38" i="6"/>
  <c r="G38" i="6" l="1"/>
  <c r="E39" i="6"/>
  <c r="G39" i="6" l="1"/>
  <c r="H38" i="6"/>
  <c r="K39" i="6" s="1"/>
  <c r="F39" i="6" s="1"/>
  <c r="E40" i="6" l="1"/>
  <c r="H39" i="6"/>
  <c r="K40" i="6" s="1"/>
  <c r="F40" i="6" s="1"/>
  <c r="E41" i="6" l="1"/>
  <c r="G40" i="6"/>
  <c r="H40" i="6" l="1"/>
  <c r="K41" i="6" s="1"/>
  <c r="F41" i="6" s="1"/>
  <c r="G41" i="6"/>
  <c r="E42" i="6" l="1"/>
  <c r="H41" i="6"/>
  <c r="K42" i="6" s="1"/>
  <c r="F42" i="6" s="1"/>
  <c r="E43" i="6" l="1"/>
  <c r="G42" i="6"/>
  <c r="H42" i="6" l="1"/>
  <c r="K43" i="6" s="1"/>
  <c r="F43" i="6" s="1"/>
  <c r="E44" i="6" l="1"/>
  <c r="H43" i="6" l="1"/>
  <c r="K44" i="6" s="1"/>
  <c r="F44" i="6" s="1"/>
  <c r="E45" i="6" l="1"/>
  <c r="G45" i="6" l="1"/>
  <c r="H44" i="6"/>
  <c r="K45" i="6" s="1"/>
  <c r="F45" i="6" s="1"/>
  <c r="E46" i="6" l="1"/>
  <c r="H45" i="6"/>
  <c r="K46" i="6" s="1"/>
  <c r="F46" i="6" s="1"/>
  <c r="G46" i="6" l="1"/>
  <c r="E47" i="6"/>
  <c r="G47" i="6" l="1"/>
  <c r="H46" i="6"/>
  <c r="K47" i="6" s="1"/>
  <c r="F47" i="6" s="1"/>
  <c r="E48" i="6" l="1"/>
  <c r="H47" i="6"/>
  <c r="K48" i="6" s="1"/>
  <c r="F48" i="6" s="1"/>
  <c r="G48" i="6" l="1"/>
  <c r="E49" i="6"/>
  <c r="G49" i="6" l="1"/>
  <c r="H48" i="6"/>
  <c r="K49" i="6" s="1"/>
  <c r="F49" i="6" s="1"/>
  <c r="E50" i="6" l="1"/>
  <c r="H49" i="6"/>
  <c r="K50" i="6" s="1"/>
  <c r="F50" i="6" s="1"/>
  <c r="H50" i="6" l="1"/>
  <c r="K51" i="6" s="1"/>
  <c r="E51" i="6"/>
  <c r="F51" i="6" s="1"/>
  <c r="E52" i="6" l="1"/>
  <c r="G52" i="6" l="1"/>
  <c r="H51" i="6"/>
  <c r="K52" i="6" s="1"/>
  <c r="F52" i="6" s="1"/>
  <c r="E53" i="6" l="1"/>
  <c r="H52" i="6"/>
  <c r="K53" i="6" s="1"/>
  <c r="F53" i="6" s="1"/>
  <c r="E54" i="6" l="1"/>
  <c r="G53" i="6"/>
  <c r="H53" i="6" l="1"/>
  <c r="K54" i="6" s="1"/>
  <c r="F54" i="6" s="1"/>
  <c r="G54" i="6"/>
  <c r="E55" i="6" l="1"/>
  <c r="H54" i="6"/>
  <c r="K55" i="6" s="1"/>
  <c r="F55" i="6" s="1"/>
  <c r="E56" i="6" l="1"/>
  <c r="G55" i="6"/>
  <c r="H55" i="6" l="1"/>
  <c r="K56" i="6" s="1"/>
  <c r="F56" i="6" s="1"/>
  <c r="G56" i="6"/>
  <c r="E57" i="6" l="1"/>
  <c r="H56" i="6"/>
  <c r="K57" i="6" s="1"/>
  <c r="F57" i="6" s="1"/>
  <c r="H57" i="6" l="1"/>
  <c r="K58" i="6" s="1"/>
  <c r="E58" i="6"/>
  <c r="F58" i="6" s="1"/>
  <c r="E59" i="6" l="1"/>
  <c r="H58" i="6" l="1"/>
  <c r="K59" i="6" s="1"/>
  <c r="F59" i="6" s="1"/>
  <c r="G59" i="6"/>
  <c r="E60" i="6" l="1"/>
  <c r="H59" i="6"/>
  <c r="K60" i="6" s="1"/>
  <c r="F60" i="6" s="1"/>
  <c r="G60" i="6" l="1"/>
  <c r="E61" i="6"/>
  <c r="G61" i="6" l="1"/>
  <c r="H60" i="6"/>
  <c r="K61" i="6" s="1"/>
  <c r="F61" i="6" s="1"/>
  <c r="E62" i="6" l="1"/>
  <c r="H61" i="6"/>
  <c r="K62" i="6" s="1"/>
  <c r="F62" i="6" s="1"/>
  <c r="E63" i="6" l="1"/>
  <c r="G62" i="6"/>
  <c r="H62" i="6" l="1"/>
  <c r="K63" i="6" s="1"/>
  <c r="F63" i="6" s="1"/>
  <c r="G63" i="6"/>
  <c r="H63" i="6" l="1"/>
  <c r="K64" i="6" s="1"/>
  <c r="F64" i="6" s="1"/>
  <c r="E64" i="6"/>
  <c r="H64" i="6" l="1"/>
  <c r="K65" i="6" s="1"/>
  <c r="E65" i="6"/>
  <c r="F65" i="6" s="1"/>
  <c r="E66" i="6" l="1"/>
  <c r="H65" i="6"/>
  <c r="K66" i="6" s="1"/>
  <c r="F66" i="6" s="1"/>
  <c r="E67" i="6" l="1"/>
  <c r="G66" i="6"/>
  <c r="H66" i="6" l="1"/>
  <c r="K67" i="6" s="1"/>
  <c r="F67" i="6" s="1"/>
  <c r="G67" i="6"/>
  <c r="E68" i="6" l="1"/>
  <c r="H67" i="6"/>
  <c r="K68" i="6" s="1"/>
  <c r="F68" i="6" s="1"/>
  <c r="G68" i="6" l="1"/>
  <c r="E69" i="6"/>
  <c r="G69" i="6" l="1"/>
  <c r="H68" i="6"/>
  <c r="K69" i="6" s="1"/>
  <c r="F69" i="6" s="1"/>
  <c r="H69" i="6" l="1"/>
  <c r="K70" i="6" s="1"/>
  <c r="F70" i="6" s="1"/>
  <c r="E70" i="6"/>
  <c r="E71" i="6" l="1"/>
  <c r="G70" i="6"/>
  <c r="H70" i="6" l="1"/>
  <c r="K71" i="6" s="1"/>
  <c r="F71" i="6" s="1"/>
  <c r="E72" i="6" l="1"/>
  <c r="H71" i="6" l="1"/>
  <c r="K72" i="6" s="1"/>
  <c r="F72" i="6" s="1"/>
  <c r="H72" i="6" l="1"/>
  <c r="K73" i="6" s="1"/>
  <c r="F73" i="6" s="1"/>
  <c r="E73" i="6"/>
  <c r="E74" i="6" l="1"/>
  <c r="G73" i="6"/>
  <c r="H73" i="6" l="1"/>
  <c r="K74" i="6" s="1"/>
  <c r="F74" i="6" s="1"/>
  <c r="G74" i="6"/>
  <c r="E75" i="6" l="1"/>
  <c r="H74" i="6"/>
  <c r="K75" i="6" s="1"/>
  <c r="F75" i="6" s="1"/>
  <c r="E76" i="6" l="1"/>
  <c r="G75" i="6"/>
  <c r="H75" i="6" l="1"/>
  <c r="K76" i="6" s="1"/>
  <c r="F76" i="6" s="1"/>
  <c r="G76" i="6"/>
  <c r="E77" i="6" l="1"/>
  <c r="H76" i="6"/>
  <c r="K77" i="6" s="1"/>
  <c r="F77" i="6" s="1"/>
  <c r="E78" i="6" l="1"/>
  <c r="G77" i="6"/>
  <c r="H77" i="6" l="1"/>
  <c r="K78" i="6" s="1"/>
  <c r="F78" i="6" s="1"/>
  <c r="E79" i="6" l="1"/>
  <c r="H78" i="6" l="1"/>
  <c r="K79" i="6" s="1"/>
  <c r="F79" i="6" s="1"/>
  <c r="H79" i="6" l="1"/>
  <c r="K80" i="6" s="1"/>
  <c r="F80" i="6" s="1"/>
  <c r="E80" i="6"/>
  <c r="G80" i="6" l="1"/>
  <c r="E81" i="6"/>
  <c r="G81" i="6" l="1"/>
  <c r="H80" i="6"/>
  <c r="K81" i="6" s="1"/>
  <c r="F81" i="6" s="1"/>
  <c r="E82" i="6" l="1"/>
  <c r="H81" i="6"/>
  <c r="K82" i="6" s="1"/>
  <c r="F82" i="6" s="1"/>
  <c r="G82" i="6" l="1"/>
  <c r="E83" i="6"/>
  <c r="G83" i="6" l="1"/>
  <c r="H82" i="6"/>
  <c r="K83" i="6" s="1"/>
  <c r="F83" i="6" s="1"/>
  <c r="E84" i="6" l="1"/>
  <c r="H83" i="6"/>
  <c r="K84" i="6" s="1"/>
  <c r="F84" i="6" s="1"/>
  <c r="E85" i="6" l="1"/>
  <c r="G84" i="6"/>
  <c r="H84" i="6" l="1"/>
  <c r="K85" i="6" s="1"/>
  <c r="F85" i="6" s="1"/>
  <c r="E86" i="6" l="1"/>
  <c r="H85" i="6" l="1"/>
  <c r="K86" i="6" s="1"/>
  <c r="F86" i="6" s="1"/>
  <c r="E87" i="6" l="1"/>
  <c r="H86" i="6" l="1"/>
  <c r="K87" i="6" s="1"/>
  <c r="F87" i="6" s="1"/>
  <c r="G87" i="6"/>
  <c r="E88" i="6" l="1"/>
  <c r="H87" i="6"/>
  <c r="K88" i="6" s="1"/>
  <c r="F88" i="6" s="1"/>
  <c r="G88" i="6" l="1"/>
  <c r="E89" i="6"/>
  <c r="G89" i="6" l="1"/>
  <c r="H88" i="6"/>
  <c r="K89" i="6" s="1"/>
  <c r="F89" i="6" s="1"/>
  <c r="E90" i="6" l="1"/>
  <c r="H89" i="6"/>
  <c r="K90" i="6" s="1"/>
  <c r="F90" i="6" s="1"/>
  <c r="E91" i="6" l="1"/>
  <c r="G90" i="6"/>
  <c r="H90" i="6" l="1"/>
  <c r="K91" i="6" s="1"/>
  <c r="F91" i="6" s="1"/>
  <c r="G91" i="6"/>
  <c r="E92" i="6" l="1"/>
  <c r="H91" i="6"/>
  <c r="K92" i="6" s="1"/>
  <c r="F92" i="6" s="1"/>
  <c r="H92" i="6" l="1"/>
  <c r="K93" i="6" s="1"/>
  <c r="E93" i="6"/>
  <c r="F93" i="6" l="1"/>
  <c r="E94" i="6"/>
  <c r="H93" i="6" l="1"/>
  <c r="K94" i="6" s="1"/>
  <c r="F94" i="6" s="1"/>
  <c r="G94" i="6"/>
  <c r="E95" i="6" l="1"/>
  <c r="H94" i="6"/>
  <c r="K95" i="6" s="1"/>
  <c r="F95" i="6" s="1"/>
  <c r="E96" i="6" l="1"/>
  <c r="G95" i="6"/>
  <c r="H95" i="6" l="1"/>
  <c r="K96" i="6" s="1"/>
  <c r="F96" i="6" s="1"/>
  <c r="G96" i="6"/>
  <c r="E97" i="6" l="1"/>
  <c r="H96" i="6"/>
  <c r="K97" i="6" s="1"/>
  <c r="F97" i="6" s="1"/>
  <c r="G97" i="6" l="1"/>
  <c r="E98" i="6"/>
  <c r="G98" i="6" l="1"/>
  <c r="H97" i="6"/>
  <c r="K98" i="6" s="1"/>
  <c r="F98" i="6" s="1"/>
  <c r="E99" i="6" l="1"/>
  <c r="H98" i="6"/>
  <c r="K99" i="6" s="1"/>
  <c r="F99" i="6" s="1"/>
  <c r="H99" i="6" l="1"/>
  <c r="K100" i="6" s="1"/>
  <c r="E100" i="6"/>
  <c r="F100" i="6" s="1"/>
  <c r="H100" i="6" l="1"/>
  <c r="K101" i="6" s="1"/>
  <c r="F101" i="6" s="1"/>
  <c r="E101" i="6"/>
  <c r="E102" i="6" l="1"/>
  <c r="G101" i="6"/>
  <c r="H101" i="6" l="1"/>
  <c r="K102" i="6" s="1"/>
  <c r="F102" i="6" s="1"/>
  <c r="G102" i="6"/>
  <c r="E103" i="6" l="1"/>
  <c r="H102" i="6"/>
  <c r="K103" i="6" s="1"/>
  <c r="F103" i="6" s="1"/>
  <c r="E104" i="6" l="1"/>
  <c r="G103" i="6"/>
  <c r="H103" i="6" l="1"/>
  <c r="K104" i="6" s="1"/>
  <c r="F104" i="6" s="1"/>
  <c r="G104" i="6"/>
  <c r="E105" i="6" l="1"/>
  <c r="H104" i="6"/>
  <c r="K105" i="6" s="1"/>
  <c r="F105" i="6" s="1"/>
  <c r="E106" i="6" l="1"/>
  <c r="G105" i="6"/>
  <c r="H105" i="6" l="1"/>
  <c r="K106" i="6" s="1"/>
  <c r="F106" i="6" s="1"/>
  <c r="E107" i="6" l="1"/>
  <c r="H106" i="6" l="1"/>
  <c r="K107" i="6" s="1"/>
  <c r="F107" i="6" s="1"/>
  <c r="H107" i="6" l="1"/>
  <c r="K108" i="6" s="1"/>
  <c r="F108" i="6" s="1"/>
  <c r="E108" i="6"/>
  <c r="E109" i="6" l="1"/>
  <c r="G108" i="6"/>
  <c r="H108" i="6" l="1"/>
  <c r="K109" i="6" s="1"/>
  <c r="F109" i="6" s="1"/>
  <c r="G109" i="6"/>
  <c r="E110" i="6" l="1"/>
  <c r="H109" i="6"/>
  <c r="K110" i="6" s="1"/>
  <c r="F110" i="6" s="1"/>
  <c r="E111" i="6" l="1"/>
  <c r="G110" i="6"/>
  <c r="H110" i="6" l="1"/>
  <c r="K111" i="6" s="1"/>
  <c r="F111" i="6" s="1"/>
  <c r="G111" i="6"/>
  <c r="E112" i="6" l="1"/>
  <c r="H111" i="6"/>
  <c r="K112" i="6" s="1"/>
  <c r="F112" i="6" s="1"/>
  <c r="E113" i="6" l="1"/>
  <c r="G112" i="6"/>
  <c r="H112" i="6" l="1"/>
  <c r="K113" i="6" s="1"/>
  <c r="F113" i="6" s="1"/>
  <c r="E114" i="6" l="1"/>
  <c r="H113" i="6" l="1"/>
  <c r="K114" i="6" s="1"/>
  <c r="F114" i="6" s="1"/>
  <c r="H114" i="6" l="1"/>
  <c r="K115" i="6" s="1"/>
  <c r="F115" i="6" s="1"/>
  <c r="E115" i="6"/>
  <c r="E116" i="6" l="1"/>
  <c r="G115" i="6"/>
  <c r="H115" i="6" l="1"/>
  <c r="K116" i="6" s="1"/>
  <c r="F116" i="6" s="1"/>
  <c r="G116" i="6"/>
  <c r="E117" i="6" l="1"/>
  <c r="H116" i="6"/>
  <c r="K117" i="6" s="1"/>
  <c r="F117" i="6" s="1"/>
  <c r="G117" i="6" l="1"/>
  <c r="E118" i="6"/>
  <c r="G118" i="6" l="1"/>
  <c r="H117" i="6"/>
  <c r="K118" i="6" s="1"/>
  <c r="F118" i="6" s="1"/>
  <c r="E119" i="6" l="1"/>
  <c r="H118" i="6"/>
  <c r="K119" i="6" s="1"/>
  <c r="F119" i="6" s="1"/>
  <c r="E120" i="6" l="1"/>
  <c r="G119" i="6"/>
  <c r="H119" i="6" l="1"/>
  <c r="K120" i="6" s="1"/>
  <c r="F120" i="6" s="1"/>
  <c r="E121" i="6" l="1"/>
  <c r="H120" i="6" l="1"/>
  <c r="K121" i="6" s="1"/>
  <c r="F121" i="6" s="1"/>
  <c r="H121" i="6" l="1"/>
  <c r="K122" i="6" s="1"/>
  <c r="F122" i="6" s="1"/>
  <c r="E122" i="6"/>
  <c r="E123" i="6" l="1"/>
  <c r="G122" i="6"/>
  <c r="H122" i="6" l="1"/>
  <c r="K123" i="6" s="1"/>
  <c r="F123" i="6" s="1"/>
  <c r="G123" i="6"/>
  <c r="E124" i="6" l="1"/>
  <c r="H123" i="6"/>
  <c r="K124" i="6" s="1"/>
  <c r="F124" i="6" s="1"/>
  <c r="E125" i="6" l="1"/>
  <c r="G124" i="6"/>
  <c r="H124" i="6" l="1"/>
  <c r="K125" i="6" s="1"/>
  <c r="F125" i="6" s="1"/>
  <c r="G125" i="6"/>
  <c r="E126" i="6" l="1"/>
  <c r="H125" i="6"/>
  <c r="K126" i="6" s="1"/>
  <c r="F126" i="6" s="1"/>
  <c r="E127" i="6" l="1"/>
  <c r="G126" i="6"/>
  <c r="H126" i="6" l="1"/>
  <c r="K127" i="6" s="1"/>
  <c r="F127" i="6" s="1"/>
  <c r="E128" i="6" l="1"/>
  <c r="H127" i="6" l="1"/>
  <c r="K128" i="6" s="1"/>
  <c r="F128" i="6" s="1"/>
  <c r="H128" i="6" l="1"/>
  <c r="K129" i="6" s="1"/>
  <c r="F129" i="6" s="1"/>
  <c r="E129" i="6"/>
  <c r="E130" i="6" l="1"/>
  <c r="G129" i="6"/>
  <c r="H129" i="6" l="1"/>
  <c r="K130" i="6" s="1"/>
  <c r="F130" i="6" s="1"/>
  <c r="G130" i="6"/>
  <c r="E131" i="6" l="1"/>
  <c r="H130" i="6"/>
  <c r="K131" i="6" s="1"/>
  <c r="F131" i="6" s="1"/>
  <c r="G131" i="6" l="1"/>
  <c r="E132" i="6"/>
  <c r="G132" i="6" l="1"/>
  <c r="H131" i="6"/>
  <c r="K132" i="6" s="1"/>
  <c r="F132" i="6" s="1"/>
  <c r="E133" i="6" l="1"/>
  <c r="H132" i="6"/>
  <c r="K133" i="6" s="1"/>
  <c r="F133" i="6" s="1"/>
  <c r="E134" i="6" l="1"/>
  <c r="G133" i="6"/>
  <c r="H133" i="6" l="1"/>
  <c r="K134" i="6" s="1"/>
  <c r="F134" i="6" s="1"/>
  <c r="E135" i="6" l="1"/>
  <c r="H134" i="6" l="1"/>
  <c r="K135" i="6" s="1"/>
  <c r="F135" i="6" s="1"/>
  <c r="H135" i="6" l="1"/>
  <c r="K136" i="6" s="1"/>
  <c r="F136" i="6" s="1"/>
  <c r="E136" i="6"/>
  <c r="E137" i="6" l="1"/>
  <c r="G136" i="6"/>
  <c r="H136" i="6" l="1"/>
  <c r="K137" i="6" s="1"/>
  <c r="F137" i="6" s="1"/>
  <c r="G137" i="6"/>
  <c r="E138" i="6" l="1"/>
  <c r="H137" i="6"/>
  <c r="K138" i="6" s="1"/>
  <c r="F138" i="6" s="1"/>
  <c r="E139" i="6" l="1"/>
  <c r="G138" i="6"/>
  <c r="H138" i="6" l="1"/>
  <c r="K139" i="6" s="1"/>
  <c r="F139" i="6" s="1"/>
  <c r="G139" i="6"/>
  <c r="E140" i="6" l="1"/>
  <c r="H139" i="6"/>
  <c r="K140" i="6" s="1"/>
  <c r="F140" i="6" s="1"/>
  <c r="G140" i="6" l="1"/>
  <c r="E141" i="6"/>
  <c r="H140" i="6" l="1"/>
  <c r="K141" i="6" s="1"/>
  <c r="F141" i="6" s="1"/>
  <c r="E142" i="6" l="1"/>
  <c r="H141" i="6" l="1"/>
  <c r="K142" i="6" s="1"/>
  <c r="F142" i="6" s="1"/>
  <c r="H142" i="6" l="1"/>
  <c r="K143" i="6" s="1"/>
  <c r="F143" i="6" s="1"/>
  <c r="E143" i="6"/>
  <c r="E144" i="6" l="1"/>
  <c r="G143" i="6"/>
  <c r="H143" i="6" l="1"/>
  <c r="K144" i="6" s="1"/>
  <c r="F144" i="6" s="1"/>
  <c r="G144" i="6"/>
  <c r="E145" i="6" l="1"/>
  <c r="H144" i="6"/>
  <c r="K145" i="6" s="1"/>
  <c r="F145" i="6" s="1"/>
  <c r="E146" i="6" l="1"/>
  <c r="G145" i="6"/>
  <c r="H145" i="6" l="1"/>
  <c r="K146" i="6" s="1"/>
  <c r="F146" i="6" s="1"/>
  <c r="G146" i="6"/>
  <c r="E147" i="6" l="1"/>
  <c r="H146" i="6"/>
  <c r="K147" i="6" s="1"/>
  <c r="F147" i="6" s="1"/>
  <c r="E148" i="6" l="1"/>
  <c r="G147" i="6"/>
  <c r="H147" i="6" l="1"/>
  <c r="K148" i="6" s="1"/>
  <c r="F148" i="6" s="1"/>
  <c r="E149" i="6" l="1"/>
  <c r="H148" i="6" l="1"/>
  <c r="K149" i="6" s="1"/>
  <c r="F149" i="6" s="1"/>
  <c r="H149" i="6" l="1"/>
  <c r="K150" i="6" s="1"/>
  <c r="F150" i="6" s="1"/>
  <c r="E150" i="6"/>
  <c r="E151" i="6" l="1"/>
  <c r="G150" i="6"/>
  <c r="H150" i="6" l="1"/>
  <c r="K151" i="6" s="1"/>
  <c r="F151" i="6" s="1"/>
  <c r="G151" i="6"/>
  <c r="E152" i="6" l="1"/>
  <c r="H151" i="6"/>
  <c r="K152" i="6" s="1"/>
  <c r="F152" i="6" s="1"/>
  <c r="E153" i="6" l="1"/>
  <c r="G152" i="6"/>
  <c r="H152" i="6" l="1"/>
  <c r="K153" i="6" s="1"/>
  <c r="F153" i="6" s="1"/>
  <c r="G153" i="6"/>
  <c r="E154" i="6" l="1"/>
  <c r="H153" i="6"/>
  <c r="K154" i="6" s="1"/>
  <c r="F154" i="6" s="1"/>
  <c r="E155" i="6" l="1"/>
  <c r="G154" i="6"/>
  <c r="H154" i="6" l="1"/>
  <c r="K155" i="6" s="1"/>
  <c r="F155" i="6" s="1"/>
  <c r="E156" i="6" l="1"/>
  <c r="H155" i="6" l="1"/>
  <c r="K156" i="6" s="1"/>
  <c r="F156" i="6" s="1"/>
  <c r="E157" i="6" l="1"/>
  <c r="G157" i="6" l="1"/>
  <c r="H156" i="6"/>
  <c r="K157" i="6" s="1"/>
  <c r="F157" i="6" s="1"/>
  <c r="E158" i="6" l="1"/>
  <c r="H157" i="6"/>
  <c r="K158" i="6" s="1"/>
  <c r="F158" i="6" s="1"/>
  <c r="E159" i="6" l="1"/>
  <c r="G158" i="6"/>
  <c r="H158" i="6" l="1"/>
  <c r="K159" i="6" s="1"/>
  <c r="F159" i="6" s="1"/>
  <c r="G159" i="6"/>
  <c r="E160" i="6" l="1"/>
  <c r="H159" i="6"/>
  <c r="K160" i="6" s="1"/>
  <c r="F160" i="6" s="1"/>
  <c r="E161" i="6" l="1"/>
  <c r="G160" i="6"/>
  <c r="H160" i="6" l="1"/>
  <c r="K161" i="6" s="1"/>
  <c r="F161" i="6" s="1"/>
  <c r="G161" i="6"/>
  <c r="E162" i="6" l="1"/>
  <c r="H161" i="6"/>
  <c r="K162" i="6" s="1"/>
  <c r="F162" i="6" s="1"/>
  <c r="H162" i="6" l="1"/>
  <c r="K163" i="6" s="1"/>
  <c r="E163" i="6"/>
  <c r="F163" i="6" s="1"/>
  <c r="E164" i="6" l="1"/>
  <c r="G164" i="6" l="1"/>
  <c r="H163" i="6"/>
  <c r="K164" i="6" s="1"/>
  <c r="F164" i="6" s="1"/>
  <c r="E165" i="6" l="1"/>
  <c r="H164" i="6"/>
  <c r="K165" i="6" s="1"/>
  <c r="F165" i="6" s="1"/>
  <c r="E166" i="6" l="1"/>
  <c r="G165" i="6"/>
  <c r="H165" i="6" l="1"/>
  <c r="K166" i="6" s="1"/>
  <c r="F166" i="6" s="1"/>
  <c r="G166" i="6"/>
  <c r="E167" i="6" l="1"/>
  <c r="H166" i="6"/>
  <c r="K167" i="6" s="1"/>
  <c r="F167" i="6" s="1"/>
  <c r="E168" i="6" l="1"/>
  <c r="G167" i="6"/>
  <c r="H167" i="6" l="1"/>
  <c r="K168" i="6" s="1"/>
  <c r="F168" i="6" s="1"/>
  <c r="G168" i="6"/>
  <c r="E169" i="6" l="1"/>
  <c r="H168" i="6"/>
  <c r="K169" i="6" s="1"/>
  <c r="F169" i="6" s="1"/>
  <c r="H169" i="6" l="1"/>
  <c r="K170" i="6" s="1"/>
  <c r="E170" i="6"/>
  <c r="F170" i="6" s="1"/>
  <c r="H170" i="6" l="1"/>
  <c r="K171" i="6" s="1"/>
  <c r="F171" i="6" s="1"/>
  <c r="E171" i="6"/>
  <c r="E172" i="6" l="1"/>
  <c r="G171" i="6"/>
  <c r="H171" i="6" l="1"/>
  <c r="K172" i="6" s="1"/>
  <c r="F172" i="6" s="1"/>
  <c r="G172" i="6"/>
  <c r="E173" i="6" l="1"/>
  <c r="H172" i="6"/>
  <c r="K173" i="6" s="1"/>
  <c r="F173" i="6" s="1"/>
  <c r="E174" i="6" l="1"/>
  <c r="G173" i="6"/>
  <c r="H173" i="6" l="1"/>
  <c r="K174" i="6" s="1"/>
  <c r="F174" i="6" s="1"/>
  <c r="G174" i="6"/>
  <c r="H174" i="6" l="1"/>
  <c r="K175" i="6" s="1"/>
  <c r="F175" i="6" s="1"/>
  <c r="E175" i="6"/>
  <c r="E176" i="6" l="1"/>
  <c r="G175" i="6"/>
  <c r="H175" i="6" l="1"/>
  <c r="K176" i="6" s="1"/>
  <c r="F176" i="6" s="1"/>
  <c r="E177" i="6" l="1"/>
  <c r="H176" i="6" l="1"/>
  <c r="K177" i="6" s="1"/>
  <c r="F177" i="6" s="1"/>
  <c r="E178" i="6" l="1"/>
  <c r="H177" i="6" l="1"/>
  <c r="K178" i="6" s="1"/>
  <c r="F178" i="6" s="1"/>
  <c r="G178" i="6"/>
  <c r="H178" i="6" l="1"/>
  <c r="K179" i="6" s="1"/>
  <c r="F179" i="6" s="1"/>
  <c r="E179" i="6"/>
  <c r="E180" i="6" l="1"/>
  <c r="G179" i="6"/>
  <c r="H179" i="6" l="1"/>
  <c r="K180" i="6" s="1"/>
  <c r="F180" i="6" s="1"/>
  <c r="G180" i="6"/>
  <c r="E181" i="6" l="1"/>
  <c r="H180" i="6"/>
  <c r="K181" i="6" s="1"/>
  <c r="F181" i="6" s="1"/>
  <c r="E182" i="6" l="1"/>
  <c r="G181" i="6"/>
  <c r="H181" i="6" l="1"/>
  <c r="K182" i="6" s="1"/>
  <c r="F182" i="6" s="1"/>
  <c r="G182" i="6"/>
  <c r="E183" i="6" l="1"/>
  <c r="H182" i="6"/>
  <c r="K183" i="6" s="1"/>
  <c r="F183" i="6" s="1"/>
  <c r="H183" i="6" l="1"/>
  <c r="K184" i="6" s="1"/>
  <c r="E184" i="6"/>
  <c r="F184" i="6" s="1"/>
  <c r="E185" i="6" l="1"/>
  <c r="H184" i="6"/>
  <c r="K185" i="6" s="1"/>
  <c r="F185" i="6" s="1"/>
  <c r="G185" i="6" l="1"/>
  <c r="E186" i="6"/>
  <c r="G186" i="6" l="1"/>
  <c r="H185" i="6"/>
  <c r="K186" i="6" s="1"/>
  <c r="F186" i="6" s="1"/>
  <c r="E187" i="6" l="1"/>
  <c r="H186" i="6"/>
  <c r="K187" i="6" s="1"/>
  <c r="F187" i="6" s="1"/>
  <c r="E188" i="6" l="1"/>
  <c r="G187" i="6"/>
  <c r="H187" i="6" l="1"/>
  <c r="K188" i="6" s="1"/>
  <c r="F188" i="6" s="1"/>
  <c r="G188" i="6"/>
  <c r="E189" i="6" l="1"/>
  <c r="H188" i="6"/>
  <c r="K189" i="6" s="1"/>
  <c r="F189" i="6" s="1"/>
  <c r="E190" i="6" l="1"/>
  <c r="G189" i="6"/>
  <c r="H189" i="6" l="1"/>
  <c r="K190" i="6" s="1"/>
  <c r="F190" i="6" s="1"/>
  <c r="E191" i="6" l="1"/>
  <c r="H190" i="6" l="1"/>
  <c r="K191" i="6" s="1"/>
  <c r="F191" i="6" s="1"/>
  <c r="E192" i="6" l="1"/>
  <c r="G192" i="6" l="1"/>
  <c r="H191" i="6"/>
  <c r="K192" i="6" s="1"/>
  <c r="F192" i="6" s="1"/>
  <c r="E193" i="6" l="1"/>
  <c r="H192" i="6"/>
  <c r="K193" i="6" s="1"/>
  <c r="F193" i="6" s="1"/>
  <c r="E194" i="6" l="1"/>
  <c r="G193" i="6"/>
  <c r="H193" i="6" l="1"/>
  <c r="K194" i="6" s="1"/>
  <c r="F194" i="6" s="1"/>
  <c r="G194" i="6"/>
  <c r="E195" i="6" l="1"/>
  <c r="H194" i="6"/>
  <c r="K195" i="6" s="1"/>
  <c r="F195" i="6" s="1"/>
  <c r="E196" i="6" l="1"/>
  <c r="G195" i="6"/>
  <c r="H195" i="6" l="1"/>
  <c r="K196" i="6" s="1"/>
  <c r="F196" i="6" s="1"/>
  <c r="G196" i="6"/>
  <c r="E197" i="6" l="1"/>
  <c r="H196" i="6"/>
  <c r="K197" i="6" s="1"/>
  <c r="F197" i="6" s="1"/>
  <c r="H197" i="6" l="1"/>
  <c r="K198" i="6" s="1"/>
  <c r="E198" i="6"/>
  <c r="F198" i="6" s="1"/>
  <c r="E199" i="6" l="1"/>
  <c r="H198" i="6" l="1"/>
  <c r="K199" i="6" s="1"/>
  <c r="F199" i="6" s="1"/>
  <c r="G199" i="6"/>
  <c r="E200" i="6" l="1"/>
  <c r="H199" i="6"/>
  <c r="K200" i="6" s="1"/>
  <c r="F200" i="6" s="1"/>
  <c r="E201" i="6" l="1"/>
  <c r="G200" i="6"/>
  <c r="H200" i="6" l="1"/>
  <c r="K201" i="6" s="1"/>
  <c r="F201" i="6" s="1"/>
  <c r="G201" i="6"/>
  <c r="E202" i="6" l="1"/>
  <c r="H201" i="6"/>
  <c r="K202" i="6" s="1"/>
  <c r="F202" i="6" s="1"/>
  <c r="E203" i="6" l="1"/>
  <c r="G202" i="6"/>
  <c r="H202" i="6" l="1"/>
  <c r="K203" i="6" s="1"/>
  <c r="F203" i="6" s="1"/>
  <c r="G203" i="6"/>
  <c r="E204" i="6" l="1"/>
  <c r="H203" i="6"/>
  <c r="K204" i="6" s="1"/>
  <c r="F204" i="6" s="1"/>
  <c r="H204" i="6" l="1"/>
  <c r="K205" i="6" s="1"/>
  <c r="E205" i="6"/>
  <c r="F205" i="6" s="1"/>
  <c r="H205" i="6" l="1"/>
  <c r="K206" i="6" s="1"/>
  <c r="F206" i="6" s="1"/>
  <c r="E206" i="6"/>
  <c r="E207" i="6" l="1"/>
  <c r="G206" i="6"/>
  <c r="H206" i="6" l="1"/>
  <c r="K207" i="6" s="1"/>
  <c r="F207" i="6" s="1"/>
  <c r="G207" i="6"/>
  <c r="E208" i="6" l="1"/>
  <c r="H207" i="6"/>
  <c r="K208" i="6" s="1"/>
  <c r="F208" i="6" s="1"/>
  <c r="G208" i="6" l="1"/>
  <c r="E209" i="6"/>
  <c r="G209" i="6" l="1"/>
  <c r="H208" i="6"/>
  <c r="K209" i="6" s="1"/>
  <c r="F209" i="6" s="1"/>
  <c r="E210" i="6" l="1"/>
  <c r="H209" i="6"/>
  <c r="K210" i="6" s="1"/>
  <c r="F210" i="6" s="1"/>
  <c r="E211" i="6" l="1"/>
  <c r="G210" i="6"/>
  <c r="H210" i="6" l="1"/>
  <c r="K211" i="6" s="1"/>
  <c r="F211" i="6" s="1"/>
  <c r="E212" i="6" l="1"/>
  <c r="H211" i="6" l="1"/>
  <c r="K212" i="6" s="1"/>
  <c r="F212" i="6" s="1"/>
  <c r="E213" i="6" l="1"/>
  <c r="H212" i="6"/>
  <c r="K213" i="6" s="1"/>
  <c r="F213" i="6" s="1"/>
  <c r="E214" i="6" l="1"/>
  <c r="G213" i="6"/>
  <c r="H213" i="6" l="1"/>
  <c r="K214" i="6" s="1"/>
  <c r="F214" i="6" s="1"/>
  <c r="G214" i="6"/>
  <c r="E215" i="6" l="1"/>
  <c r="H214" i="6"/>
  <c r="K215" i="6" s="1"/>
  <c r="F215" i="6" s="1"/>
  <c r="E216" i="6" l="1"/>
  <c r="G215" i="6"/>
  <c r="H215" i="6" l="1"/>
  <c r="K216" i="6" s="1"/>
  <c r="F216" i="6" s="1"/>
  <c r="G216" i="6"/>
  <c r="E217" i="6" l="1"/>
  <c r="H216" i="6"/>
  <c r="K217" i="6" s="1"/>
  <c r="F217" i="6" s="1"/>
  <c r="E218" i="6" l="1"/>
  <c r="G217" i="6"/>
  <c r="H217" i="6" l="1"/>
  <c r="K218" i="6" s="1"/>
  <c r="F218" i="6" s="1"/>
  <c r="E219" i="6" l="1"/>
  <c r="H218" i="6" l="1"/>
  <c r="K219" i="6" s="1"/>
  <c r="F219" i="6" s="1"/>
  <c r="E220" i="6" l="1"/>
  <c r="G220" i="6" l="1"/>
  <c r="H219" i="6"/>
  <c r="K220" i="6" s="1"/>
  <c r="F220" i="6" s="1"/>
  <c r="E221" i="6" l="1"/>
  <c r="H220" i="6"/>
  <c r="K221" i="6" s="1"/>
  <c r="F221" i="6" s="1"/>
  <c r="E222" i="6" l="1"/>
  <c r="G221" i="6"/>
  <c r="H221" i="6" l="1"/>
  <c r="K222" i="6" s="1"/>
  <c r="F222" i="6" s="1"/>
  <c r="G222" i="6"/>
  <c r="E223" i="6" l="1"/>
  <c r="H222" i="6"/>
  <c r="K223" i="6" s="1"/>
  <c r="F223" i="6" s="1"/>
  <c r="E224" i="6" l="1"/>
  <c r="G223" i="6"/>
  <c r="H223" i="6" l="1"/>
  <c r="K224" i="6" s="1"/>
  <c r="F224" i="6" s="1"/>
  <c r="G224" i="6"/>
  <c r="E225" i="6" l="1"/>
  <c r="H224" i="6"/>
  <c r="K225" i="6" s="1"/>
  <c r="F225" i="6" s="1"/>
  <c r="H225" i="6" l="1"/>
  <c r="K226" i="6" s="1"/>
  <c r="E226" i="6"/>
  <c r="F226" i="6" l="1"/>
  <c r="E227" i="6"/>
  <c r="H226" i="6" l="1"/>
  <c r="K227" i="6" s="1"/>
  <c r="F227" i="6" s="1"/>
  <c r="G227" i="6"/>
  <c r="E228" i="6" l="1"/>
  <c r="H227" i="6"/>
  <c r="K228" i="6" s="1"/>
  <c r="F228" i="6" s="1"/>
  <c r="E229" i="6" l="1"/>
  <c r="G228" i="6"/>
  <c r="H228" i="6" l="1"/>
  <c r="K229" i="6" s="1"/>
  <c r="F229" i="6" s="1"/>
  <c r="G229" i="6"/>
  <c r="E230" i="6" l="1"/>
  <c r="H229" i="6"/>
  <c r="K230" i="6" s="1"/>
  <c r="F230" i="6" s="1"/>
  <c r="G230" i="6" l="1"/>
  <c r="E231" i="6"/>
  <c r="G231" i="6" l="1"/>
  <c r="H230" i="6"/>
  <c r="K231" i="6" s="1"/>
  <c r="F231" i="6" s="1"/>
  <c r="E232" i="6" l="1"/>
  <c r="H231" i="6"/>
  <c r="K232" i="6" s="1"/>
  <c r="F232" i="6" s="1"/>
  <c r="H232" i="6" l="1"/>
  <c r="K233" i="6" s="1"/>
  <c r="E233" i="6"/>
  <c r="F233" i="6" s="1"/>
  <c r="H233" i="6" l="1"/>
  <c r="K234" i="6" s="1"/>
  <c r="F234" i="6" s="1"/>
  <c r="E234" i="6"/>
  <c r="E235" i="6" l="1"/>
  <c r="G234" i="6"/>
  <c r="H234" i="6" l="1"/>
  <c r="K235" i="6" s="1"/>
  <c r="F235" i="6" s="1"/>
  <c r="G235" i="6"/>
  <c r="E236" i="6" l="1"/>
  <c r="H235" i="6"/>
  <c r="K236" i="6" s="1"/>
  <c r="F236" i="6" s="1"/>
  <c r="G236" i="6" l="1"/>
  <c r="E237" i="6"/>
  <c r="G237" i="6" l="1"/>
  <c r="H236" i="6"/>
  <c r="K237" i="6" s="1"/>
  <c r="F237" i="6" s="1"/>
  <c r="E238" i="6" l="1"/>
  <c r="H237" i="6"/>
  <c r="K238" i="6" s="1"/>
  <c r="F238" i="6" s="1"/>
  <c r="E239" i="6" l="1"/>
  <c r="G238" i="6"/>
  <c r="H238" i="6" l="1"/>
  <c r="K239" i="6" s="1"/>
  <c r="F239" i="6" s="1"/>
  <c r="E240" i="6" l="1"/>
  <c r="H239" i="6" l="1"/>
  <c r="K240" i="6" s="1"/>
  <c r="F240" i="6" s="1"/>
  <c r="H240" i="6" l="1"/>
  <c r="K241" i="6" s="1"/>
  <c r="F241" i="6" s="1"/>
  <c r="E241" i="6"/>
  <c r="E242" i="6" l="1"/>
  <c r="G241" i="6"/>
  <c r="H241" i="6" l="1"/>
  <c r="K242" i="6" s="1"/>
  <c r="F242" i="6" s="1"/>
  <c r="G242" i="6"/>
  <c r="E243" i="6" l="1"/>
  <c r="H242" i="6"/>
  <c r="K243" i="6" s="1"/>
  <c r="F243" i="6" s="1"/>
  <c r="G243" i="6" l="1"/>
  <c r="E244" i="6"/>
  <c r="G244" i="6" l="1"/>
  <c r="H243" i="6"/>
  <c r="K244" i="6" s="1"/>
  <c r="F244" i="6" s="1"/>
  <c r="E245" i="6" l="1"/>
  <c r="H244" i="6"/>
  <c r="K245" i="6" s="1"/>
  <c r="F245" i="6" s="1"/>
  <c r="G245" i="6" l="1"/>
  <c r="E246" i="6"/>
  <c r="H245" i="6" l="1"/>
  <c r="K246" i="6" s="1"/>
  <c r="F246" i="6" s="1"/>
  <c r="E247" i="6" l="1"/>
  <c r="H246" i="6" l="1"/>
  <c r="K247" i="6" s="1"/>
  <c r="F247" i="6" s="1"/>
  <c r="H247" i="6" l="1"/>
  <c r="K248" i="6" s="1"/>
  <c r="F248" i="6" s="1"/>
  <c r="E248" i="6"/>
  <c r="G248" i="6" l="1"/>
  <c r="E249" i="6"/>
  <c r="G249" i="6" l="1"/>
  <c r="H248" i="6"/>
  <c r="K249" i="6" s="1"/>
  <c r="F249" i="6" s="1"/>
  <c r="E250" i="6" l="1"/>
  <c r="H249" i="6"/>
  <c r="K250" i="6" s="1"/>
  <c r="F250" i="6" s="1"/>
  <c r="E251" i="6" l="1"/>
  <c r="G250" i="6"/>
  <c r="H250" i="6" l="1"/>
  <c r="K251" i="6" s="1"/>
  <c r="F251" i="6" s="1"/>
  <c r="G251" i="6"/>
  <c r="E252" i="6" l="1"/>
  <c r="H251" i="6"/>
  <c r="K252" i="6" s="1"/>
  <c r="F252" i="6" s="1"/>
  <c r="E253" i="6" l="1"/>
  <c r="G252" i="6"/>
  <c r="H252" i="6" l="1"/>
  <c r="K253" i="6" s="1"/>
  <c r="F253" i="6" s="1"/>
  <c r="E254" i="6" l="1"/>
  <c r="H253" i="6" l="1"/>
  <c r="K254" i="6" s="1"/>
  <c r="F254" i="6" s="1"/>
  <c r="E255" i="6" l="1"/>
  <c r="H254" i="6"/>
  <c r="K255" i="6" s="1"/>
  <c r="F255" i="6" s="1"/>
  <c r="E256" i="6" l="1"/>
  <c r="G255" i="6"/>
  <c r="H255" i="6" l="1"/>
  <c r="K256" i="6" s="1"/>
  <c r="F256" i="6" s="1"/>
  <c r="G256" i="6"/>
  <c r="E257" i="6" l="1"/>
  <c r="H256" i="6"/>
  <c r="K257" i="6" s="1"/>
  <c r="F257" i="6" s="1"/>
  <c r="E258" i="6" l="1"/>
  <c r="G257" i="6"/>
  <c r="H257" i="6" l="1"/>
  <c r="K258" i="6" s="1"/>
  <c r="F258" i="6" s="1"/>
  <c r="G258" i="6"/>
  <c r="E259" i="6" l="1"/>
  <c r="H258" i="6"/>
  <c r="K259" i="6" s="1"/>
  <c r="F259" i="6" s="1"/>
  <c r="E260" i="6" l="1"/>
  <c r="G259" i="6"/>
  <c r="H259" i="6" l="1"/>
  <c r="K260" i="6" s="1"/>
  <c r="F260" i="6" s="1"/>
  <c r="E261" i="6" l="1"/>
  <c r="H260" i="6" l="1"/>
  <c r="K261" i="6" s="1"/>
  <c r="F261" i="6" s="1"/>
  <c r="H261" i="6" l="1"/>
  <c r="K262" i="6" s="1"/>
  <c r="F262" i="6" s="1"/>
  <c r="E262" i="6"/>
  <c r="E263" i="6" l="1"/>
  <c r="G262" i="6"/>
  <c r="H262" i="6" l="1"/>
  <c r="K263" i="6" s="1"/>
  <c r="F263" i="6" s="1"/>
  <c r="G263" i="6"/>
  <c r="E264" i="6" l="1"/>
  <c r="H263" i="6"/>
  <c r="K264" i="6" s="1"/>
  <c r="F264" i="6" s="1"/>
  <c r="G264" i="6" l="1"/>
  <c r="E265" i="6"/>
  <c r="G265" i="6" l="1"/>
  <c r="H264" i="6"/>
  <c r="K265" i="6" s="1"/>
  <c r="F265" i="6" s="1"/>
  <c r="E266" i="6" l="1"/>
  <c r="H265" i="6"/>
  <c r="K266" i="6" s="1"/>
  <c r="F266" i="6" s="1"/>
  <c r="E267" i="6" l="1"/>
  <c r="G266" i="6"/>
  <c r="H266" i="6" l="1"/>
  <c r="K267" i="6" s="1"/>
  <c r="F267" i="6" s="1"/>
  <c r="E268" i="6" l="1"/>
  <c r="H267" i="6" l="1"/>
  <c r="K268" i="6" s="1"/>
  <c r="F268" i="6" s="1"/>
  <c r="H268" i="6" l="1"/>
  <c r="K269" i="6" s="1"/>
  <c r="F269" i="6" s="1"/>
  <c r="E269" i="6"/>
  <c r="G269" i="6" l="1"/>
  <c r="E270" i="6"/>
  <c r="G270" i="6" l="1"/>
  <c r="H269" i="6"/>
  <c r="K270" i="6" s="1"/>
  <c r="F270" i="6" s="1"/>
  <c r="E271" i="6" l="1"/>
  <c r="H270" i="6"/>
  <c r="K271" i="6" s="1"/>
  <c r="F271" i="6" s="1"/>
  <c r="E272" i="6" l="1"/>
  <c r="G271" i="6"/>
  <c r="H271" i="6" l="1"/>
  <c r="K272" i="6" s="1"/>
  <c r="F272" i="6" s="1"/>
  <c r="G272" i="6"/>
  <c r="E273" i="6" l="1"/>
  <c r="H272" i="6"/>
  <c r="K273" i="6" s="1"/>
  <c r="F273" i="6" s="1"/>
  <c r="E274" i="6" l="1"/>
  <c r="G273" i="6"/>
  <c r="H273" i="6" l="1"/>
  <c r="K274" i="6" s="1"/>
  <c r="F274" i="6" s="1"/>
  <c r="E275" i="6" l="1"/>
  <c r="H274" i="6" l="1"/>
  <c r="K275" i="6" s="1"/>
  <c r="F275" i="6" s="1"/>
  <c r="H275" i="6" l="1"/>
  <c r="K276" i="6" s="1"/>
  <c r="F276" i="6" s="1"/>
  <c r="E276" i="6"/>
  <c r="E277" i="6" l="1"/>
  <c r="G276" i="6"/>
  <c r="H276" i="6" l="1"/>
  <c r="K277" i="6" s="1"/>
  <c r="F277" i="6" s="1"/>
  <c r="G277" i="6"/>
  <c r="E278" i="6" l="1"/>
  <c r="H277" i="6"/>
  <c r="K278" i="6" s="1"/>
  <c r="F278" i="6" s="1"/>
  <c r="E279" i="6" l="1"/>
  <c r="G278" i="6"/>
  <c r="H278" i="6" l="1"/>
  <c r="K279" i="6" s="1"/>
  <c r="F279" i="6" s="1"/>
  <c r="G279" i="6"/>
  <c r="E280" i="6" l="1"/>
  <c r="H279" i="6"/>
  <c r="K280" i="6" s="1"/>
  <c r="F280" i="6" s="1"/>
  <c r="G280" i="6" l="1"/>
  <c r="E281" i="6"/>
  <c r="H280" i="6" l="1"/>
  <c r="K281" i="6" s="1"/>
  <c r="F281" i="6" s="1"/>
  <c r="E282" i="6" l="1"/>
  <c r="H281" i="6" l="1"/>
  <c r="K282" i="6" s="1"/>
  <c r="F282" i="6" s="1"/>
  <c r="H282" i="6" l="1"/>
  <c r="K283" i="6" s="1"/>
  <c r="F283" i="6" s="1"/>
  <c r="E283" i="6"/>
  <c r="G283" i="6" l="1"/>
  <c r="E284" i="6"/>
  <c r="G284" i="6" l="1"/>
  <c r="H283" i="6"/>
  <c r="K284" i="6" s="1"/>
  <c r="F284" i="6" s="1"/>
  <c r="H284" i="6" l="1"/>
  <c r="K285" i="6" s="1"/>
  <c r="F285" i="6" s="1"/>
  <c r="E285" i="6"/>
  <c r="G285" i="6" l="1"/>
  <c r="E286" i="6"/>
  <c r="G286" i="6" l="1"/>
  <c r="H285" i="6"/>
  <c r="K286" i="6" s="1"/>
  <c r="F286" i="6" s="1"/>
  <c r="E287" i="6" l="1"/>
  <c r="H286" i="6"/>
  <c r="K287" i="6" s="1"/>
  <c r="F287" i="6" s="1"/>
  <c r="E288" i="6" l="1"/>
  <c r="G287" i="6"/>
  <c r="H287" i="6" l="1"/>
  <c r="K288" i="6" s="1"/>
  <c r="F288" i="6" s="1"/>
  <c r="E289" i="6" l="1"/>
  <c r="H288" i="6" l="1"/>
  <c r="K289" i="6" s="1"/>
  <c r="F289" i="6" s="1"/>
  <c r="H289" i="6" l="1"/>
  <c r="K290" i="6" s="1"/>
  <c r="F290" i="6" s="1"/>
  <c r="E290" i="6"/>
  <c r="G290" i="6" l="1"/>
  <c r="E291" i="6"/>
  <c r="G291" i="6" l="1"/>
  <c r="H290" i="6"/>
  <c r="K291" i="6" s="1"/>
  <c r="F291" i="6" s="1"/>
  <c r="E292" i="6" l="1"/>
  <c r="H291" i="6"/>
  <c r="K292" i="6" s="1"/>
  <c r="F292" i="6" s="1"/>
  <c r="E293" i="6" l="1"/>
  <c r="G292" i="6"/>
  <c r="H292" i="6" l="1"/>
  <c r="K293" i="6" s="1"/>
  <c r="F293" i="6" s="1"/>
  <c r="G293" i="6"/>
  <c r="E294" i="6" l="1"/>
  <c r="H293" i="6"/>
  <c r="K294" i="6" s="1"/>
  <c r="F294" i="6" s="1"/>
  <c r="E295" i="6" l="1"/>
  <c r="G294" i="6"/>
  <c r="H294" i="6" l="1"/>
  <c r="K295" i="6" s="1"/>
  <c r="F295" i="6" s="1"/>
  <c r="E296" i="6" l="1"/>
  <c r="H295" i="6" l="1"/>
  <c r="K296" i="6" s="1"/>
  <c r="F296" i="6" s="1"/>
  <c r="H296" i="6" l="1"/>
  <c r="K297" i="6" s="1"/>
  <c r="F297" i="6" s="1"/>
  <c r="E297" i="6"/>
  <c r="E298" i="6" l="1"/>
  <c r="G297" i="6"/>
  <c r="H297" i="6" l="1"/>
  <c r="K298" i="6" s="1"/>
  <c r="F298" i="6" s="1"/>
  <c r="G298" i="6"/>
  <c r="E299" i="6" l="1"/>
  <c r="H298" i="6"/>
  <c r="K299" i="6" s="1"/>
  <c r="F299" i="6" s="1"/>
  <c r="E300" i="6" l="1"/>
  <c r="G299" i="6"/>
  <c r="H299" i="6" l="1"/>
  <c r="K300" i="6" s="1"/>
  <c r="F300" i="6" s="1"/>
  <c r="G300" i="6"/>
  <c r="E301" i="6" l="1"/>
  <c r="H300" i="6"/>
  <c r="K301" i="6" s="1"/>
  <c r="F301" i="6" s="1"/>
  <c r="E302" i="6" l="1"/>
  <c r="G301" i="6"/>
  <c r="H301" i="6" l="1"/>
  <c r="K302" i="6" s="1"/>
  <c r="F302" i="6" s="1"/>
  <c r="E303" i="6" l="1"/>
  <c r="H302" i="6" l="1"/>
  <c r="K303" i="6" s="1"/>
  <c r="F303" i="6" s="1"/>
  <c r="E304" i="6" l="1"/>
  <c r="H303" i="6"/>
  <c r="K304" i="6" s="1"/>
  <c r="F304" i="6" s="1"/>
  <c r="E305" i="6" l="1"/>
  <c r="G304" i="6"/>
  <c r="H304" i="6" l="1"/>
  <c r="K305" i="6" s="1"/>
  <c r="F305" i="6" s="1"/>
  <c r="G305" i="6"/>
  <c r="E306" i="6" l="1"/>
  <c r="H305" i="6"/>
  <c r="K306" i="6" s="1"/>
  <c r="F306" i="6" s="1"/>
  <c r="E307" i="6" l="1"/>
  <c r="G306" i="6"/>
  <c r="H306" i="6" l="1"/>
  <c r="K307" i="6" s="1"/>
  <c r="F307" i="6" s="1"/>
  <c r="G307" i="6"/>
  <c r="E308" i="6" l="1"/>
  <c r="H307" i="6"/>
  <c r="K308" i="6" s="1"/>
  <c r="F308" i="6" s="1"/>
  <c r="E309" i="6" l="1"/>
  <c r="G308" i="6"/>
  <c r="H308" i="6" l="1"/>
  <c r="K309" i="6" s="1"/>
  <c r="F309" i="6" s="1"/>
  <c r="E310" i="6" l="1"/>
  <c r="H309" i="6" l="1"/>
  <c r="K310" i="6" s="1"/>
  <c r="F310" i="6" s="1"/>
  <c r="E311" i="6" l="1"/>
  <c r="G311" i="6" l="1"/>
  <c r="H310" i="6"/>
  <c r="K311" i="6" s="1"/>
  <c r="F311" i="6" s="1"/>
  <c r="E312" i="6" l="1"/>
  <c r="H311" i="6"/>
  <c r="K312" i="6" s="1"/>
  <c r="F312" i="6" s="1"/>
  <c r="E313" i="6" l="1"/>
  <c r="G312" i="6"/>
  <c r="H312" i="6" l="1"/>
  <c r="K313" i="6" s="1"/>
  <c r="F313" i="6" s="1"/>
  <c r="G313" i="6"/>
  <c r="E314" i="6" l="1"/>
  <c r="H313" i="6"/>
  <c r="K314" i="6" s="1"/>
  <c r="F314" i="6" s="1"/>
  <c r="E315" i="6" l="1"/>
  <c r="G314" i="6"/>
  <c r="H314" i="6" l="1"/>
  <c r="K315" i="6" s="1"/>
  <c r="F315" i="6" s="1"/>
  <c r="G315" i="6"/>
  <c r="E316" i="6" l="1"/>
  <c r="H315" i="6"/>
  <c r="K316" i="6" s="1"/>
  <c r="F316" i="6" s="1"/>
  <c r="H316" i="6" l="1"/>
  <c r="K317" i="6" s="1"/>
  <c r="E317" i="6"/>
  <c r="F317" i="6" s="1"/>
  <c r="E318" i="6" l="1"/>
  <c r="G318" i="6" l="1"/>
  <c r="H317" i="6"/>
  <c r="K318" i="6" s="1"/>
  <c r="F318" i="6" s="1"/>
  <c r="E319" i="6" l="1"/>
  <c r="H318" i="6"/>
  <c r="K319" i="6" s="1"/>
  <c r="F319" i="6" s="1"/>
  <c r="E320" i="6" l="1"/>
  <c r="G319" i="6"/>
  <c r="H319" i="6" l="1"/>
  <c r="K320" i="6" s="1"/>
  <c r="F320" i="6" s="1"/>
  <c r="G320" i="6"/>
  <c r="E321" i="6" l="1"/>
  <c r="H320" i="6"/>
  <c r="K321" i="6" s="1"/>
  <c r="F321" i="6" s="1"/>
  <c r="E322" i="6" l="1"/>
  <c r="G321" i="6"/>
  <c r="H321" i="6" l="1"/>
  <c r="K322" i="6" s="1"/>
  <c r="F322" i="6" s="1"/>
  <c r="G322" i="6"/>
  <c r="E323" i="6" l="1"/>
  <c r="H322" i="6"/>
  <c r="K323" i="6" s="1"/>
  <c r="F323" i="6" s="1"/>
  <c r="H323" i="6" l="1"/>
  <c r="K324" i="6" s="1"/>
  <c r="E324" i="6"/>
  <c r="F324" i="6" s="1"/>
  <c r="H324" i="6" l="1"/>
  <c r="K325" i="6" s="1"/>
  <c r="F325" i="6" s="1"/>
  <c r="E325" i="6"/>
  <c r="E326" i="6" l="1"/>
  <c r="G325" i="6"/>
  <c r="H325" i="6" l="1"/>
  <c r="K326" i="6" s="1"/>
  <c r="F326" i="6" s="1"/>
  <c r="G326" i="6"/>
  <c r="E327" i="6" l="1"/>
  <c r="H326" i="6"/>
  <c r="K327" i="6" s="1"/>
  <c r="F327" i="6" s="1"/>
  <c r="E328" i="6" l="1"/>
  <c r="G327" i="6"/>
  <c r="H327" i="6" l="1"/>
  <c r="K328" i="6" s="1"/>
  <c r="F328" i="6" s="1"/>
  <c r="G328" i="6"/>
  <c r="E329" i="6" l="1"/>
  <c r="H328" i="6"/>
  <c r="K329" i="6" s="1"/>
  <c r="F329" i="6" s="1"/>
  <c r="E330" i="6" l="1"/>
  <c r="G329" i="6"/>
  <c r="H329" i="6" l="1"/>
  <c r="K330" i="6" s="1"/>
  <c r="F330" i="6" s="1"/>
  <c r="E331" i="6" l="1"/>
  <c r="H330" i="6" l="1"/>
  <c r="K331" i="6" s="1"/>
  <c r="F331" i="6" s="1"/>
  <c r="H331" i="6" l="1"/>
  <c r="K332" i="6" s="1"/>
  <c r="F332" i="6" s="1"/>
  <c r="E332" i="6"/>
  <c r="E333" i="6" l="1"/>
  <c r="G332" i="6"/>
  <c r="H332" i="6" l="1"/>
  <c r="K333" i="6" s="1"/>
  <c r="F333" i="6" s="1"/>
  <c r="G333" i="6"/>
  <c r="E334" i="6" l="1"/>
  <c r="H333" i="6"/>
  <c r="K334" i="6" s="1"/>
  <c r="F334" i="6" s="1"/>
  <c r="E335" i="6" l="1"/>
  <c r="G334" i="6"/>
  <c r="H334" i="6" l="1"/>
  <c r="K335" i="6" s="1"/>
  <c r="F335" i="6" s="1"/>
  <c r="G335" i="6"/>
  <c r="E336" i="6" l="1"/>
  <c r="H335" i="6"/>
  <c r="K336" i="6" s="1"/>
  <c r="F336" i="6" s="1"/>
  <c r="E337" i="6" l="1"/>
  <c r="G336" i="6"/>
  <c r="H336" i="6" l="1"/>
  <c r="K337" i="6" s="1"/>
  <c r="F337" i="6" s="1"/>
  <c r="E338" i="6" l="1"/>
  <c r="H337" i="6" l="1"/>
  <c r="K338" i="6" s="1"/>
  <c r="F338" i="6" s="1"/>
  <c r="H338" i="6" l="1"/>
  <c r="K339" i="6" s="1"/>
  <c r="F339" i="6" s="1"/>
  <c r="E339" i="6"/>
  <c r="E340" i="6" l="1"/>
  <c r="G339" i="6"/>
  <c r="H339" i="6" l="1"/>
  <c r="K340" i="6" s="1"/>
  <c r="F340" i="6" s="1"/>
  <c r="G340" i="6"/>
  <c r="E341" i="6" l="1"/>
  <c r="H340" i="6"/>
  <c r="K341" i="6" s="1"/>
  <c r="F341" i="6" s="1"/>
  <c r="E342" i="6" l="1"/>
  <c r="G341" i="6"/>
  <c r="H341" i="6" l="1"/>
  <c r="K342" i="6" s="1"/>
  <c r="F342" i="6" s="1"/>
  <c r="G342" i="6"/>
  <c r="E343" i="6" l="1"/>
  <c r="H342" i="6"/>
  <c r="K343" i="6" s="1"/>
  <c r="F343" i="6" s="1"/>
  <c r="G343" i="6" l="1"/>
  <c r="E344" i="6"/>
  <c r="H343" i="6" l="1"/>
  <c r="K344" i="6" s="1"/>
  <c r="F344" i="6" s="1"/>
  <c r="E345" i="6" l="1"/>
  <c r="H344" i="6" l="1"/>
  <c r="K345" i="6" s="1"/>
  <c r="F345" i="6" s="1"/>
  <c r="E346" i="6" l="1"/>
  <c r="H345" i="6"/>
  <c r="K346" i="6" s="1"/>
  <c r="F346" i="6" s="1"/>
  <c r="E347" i="6" l="1"/>
  <c r="G346" i="6"/>
  <c r="H346" i="6" l="1"/>
  <c r="K347" i="6" s="1"/>
  <c r="F347" i="6" s="1"/>
  <c r="G347" i="6"/>
  <c r="E348" i="6" l="1"/>
  <c r="H347" i="6"/>
  <c r="K348" i="6" s="1"/>
  <c r="F348" i="6" s="1"/>
  <c r="E349" i="6" l="1"/>
  <c r="G348" i="6"/>
  <c r="H348" i="6" l="1"/>
  <c r="K349" i="6" s="1"/>
  <c r="F349" i="6" s="1"/>
  <c r="G349" i="6"/>
  <c r="E350" i="6" l="1"/>
  <c r="H349" i="6"/>
  <c r="K350" i="6" s="1"/>
  <c r="F350" i="6" s="1"/>
  <c r="E351" i="6" l="1"/>
  <c r="G350" i="6"/>
  <c r="H350" i="6" l="1"/>
  <c r="K351" i="6" s="1"/>
  <c r="F351" i="6" s="1"/>
  <c r="E352" i="6" l="1"/>
  <c r="H351" i="6" l="1"/>
  <c r="K352" i="6" s="1"/>
  <c r="F352" i="6" s="1"/>
  <c r="H352" i="6" l="1"/>
  <c r="K353" i="6" s="1"/>
  <c r="F353" i="6" s="1"/>
  <c r="E353" i="6"/>
  <c r="E354" i="6" l="1"/>
  <c r="G353" i="6"/>
  <c r="H353" i="6" l="1"/>
  <c r="K354" i="6" s="1"/>
  <c r="F354" i="6" s="1"/>
  <c r="G354" i="6"/>
  <c r="E355" i="6" l="1"/>
  <c r="H354" i="6"/>
  <c r="K355" i="6" s="1"/>
  <c r="F355" i="6" s="1"/>
  <c r="E356" i="6" l="1"/>
  <c r="G355" i="6"/>
  <c r="H355" i="6" l="1"/>
  <c r="K356" i="6" s="1"/>
  <c r="F356" i="6" s="1"/>
  <c r="G356" i="6"/>
  <c r="E357" i="6" l="1"/>
  <c r="H356" i="6"/>
  <c r="K357" i="6" s="1"/>
  <c r="F357" i="6" s="1"/>
  <c r="G357" i="6" l="1"/>
  <c r="E358" i="6"/>
  <c r="H357" i="6" l="1"/>
  <c r="K358" i="6" s="1"/>
  <c r="F358" i="6" s="1"/>
  <c r="E359" i="6" l="1"/>
  <c r="H358" i="6" l="1"/>
  <c r="K359" i="6" s="1"/>
  <c r="F359" i="6" s="1"/>
  <c r="H359" i="6" l="1"/>
  <c r="K360" i="6" s="1"/>
  <c r="F360" i="6" s="1"/>
  <c r="E360" i="6"/>
  <c r="E361" i="6" l="1"/>
  <c r="G360" i="6"/>
  <c r="H360" i="6" l="1"/>
  <c r="K361" i="6" s="1"/>
  <c r="F361" i="6" s="1"/>
  <c r="G361" i="6"/>
  <c r="E362" i="6" l="1"/>
  <c r="H361" i="6"/>
  <c r="K362" i="6" s="1"/>
  <c r="F362" i="6" s="1"/>
  <c r="G362" i="6" l="1"/>
  <c r="E363" i="6"/>
  <c r="G363" i="6" l="1"/>
  <c r="H362" i="6"/>
  <c r="K363" i="6" s="1"/>
  <c r="F363" i="6" s="1"/>
  <c r="E364" i="6" l="1"/>
  <c r="H363" i="6"/>
  <c r="K364" i="6" s="1"/>
  <c r="F364" i="6" s="1"/>
  <c r="E365" i="6" l="1"/>
  <c r="G364" i="6"/>
  <c r="H364" i="6" l="1"/>
  <c r="K365" i="6" s="1"/>
  <c r="F365" i="6" s="1"/>
  <c r="E366" i="6" l="1"/>
  <c r="H365" i="6" l="1"/>
  <c r="K366" i="6" s="1"/>
  <c r="F366" i="6" s="1"/>
  <c r="E367" i="6" l="1"/>
  <c r="H366" i="6" l="1"/>
  <c r="K367" i="6" s="1"/>
  <c r="F367" i="6" s="1"/>
  <c r="G367" i="6"/>
  <c r="E368" i="6" l="1"/>
  <c r="H367" i="6"/>
  <c r="K368" i="6" s="1"/>
  <c r="F368" i="6" s="1"/>
  <c r="E369" i="6" l="1"/>
  <c r="G368" i="6"/>
  <c r="H368" i="6" l="1"/>
  <c r="K369" i="6" s="1"/>
  <c r="F369" i="6" s="1"/>
  <c r="G369" i="6"/>
  <c r="E370" i="6" l="1"/>
  <c r="H369" i="6"/>
  <c r="K370" i="6" s="1"/>
  <c r="F370" i="6" s="1"/>
  <c r="G370" i="6" l="1"/>
  <c r="E371" i="6"/>
  <c r="G371" i="6" l="1"/>
  <c r="H370" i="6"/>
  <c r="K371" i="6" s="1"/>
  <c r="F371" i="6" s="1"/>
  <c r="E372" i="6" l="1"/>
  <c r="H371" i="6"/>
  <c r="K372" i="6" s="1"/>
  <c r="F372" i="6" s="1"/>
  <c r="H372" i="6" l="1"/>
  <c r="K373" i="6" s="1"/>
  <c r="E373" i="6"/>
  <c r="F373" i="6" s="1"/>
  <c r="E374" i="6" l="1"/>
  <c r="G374" i="6" l="1"/>
  <c r="H373" i="6"/>
  <c r="K374" i="6" s="1"/>
  <c r="F374" i="6" s="1"/>
  <c r="E375" i="6" l="1"/>
  <c r="H374" i="6"/>
  <c r="K375" i="6" s="1"/>
  <c r="F375" i="6" s="1"/>
  <c r="E376" i="6" l="1"/>
  <c r="G375" i="6"/>
  <c r="H375" i="6" l="1"/>
  <c r="K376" i="6" s="1"/>
  <c r="F376" i="6" s="1"/>
  <c r="G376" i="6"/>
  <c r="E377" i="6" l="1"/>
  <c r="H376" i="6"/>
  <c r="K377" i="6" s="1"/>
  <c r="F377" i="6" s="1"/>
  <c r="G377" i="6" l="1"/>
  <c r="E378" i="6"/>
  <c r="G378" i="6" l="1"/>
  <c r="H377" i="6"/>
  <c r="K378" i="6" s="1"/>
  <c r="F378" i="6" s="1"/>
  <c r="E379" i="6" l="1"/>
  <c r="H378" i="6"/>
  <c r="K379" i="6" s="1"/>
  <c r="F379" i="6" s="1"/>
  <c r="H379" i="6" l="1"/>
  <c r="K380" i="6" s="1"/>
  <c r="E380" i="6"/>
  <c r="F380" i="6" s="1"/>
  <c r="H380" i="6" l="1"/>
  <c r="K381" i="6" s="1"/>
  <c r="F381" i="6" s="1"/>
  <c r="E381" i="6"/>
  <c r="E382" i="6" l="1"/>
  <c r="G381" i="6"/>
  <c r="H381" i="6" l="1"/>
  <c r="K382" i="6" s="1"/>
  <c r="F382" i="6" s="1"/>
  <c r="G382" i="6"/>
  <c r="E383" i="6" l="1"/>
  <c r="H382" i="6"/>
  <c r="K383" i="6" s="1"/>
  <c r="F383" i="6" s="1"/>
  <c r="E384" i="6" l="1"/>
  <c r="G383" i="6"/>
  <c r="H383" i="6" l="1"/>
  <c r="K384" i="6" s="1"/>
  <c r="F384" i="6" s="1"/>
  <c r="G384" i="6"/>
  <c r="H384" i="6" l="1"/>
  <c r="K385" i="6" s="1"/>
  <c r="F385" i="6" s="1"/>
  <c r="E385" i="6"/>
  <c r="E386" i="6" l="1"/>
  <c r="G385" i="6"/>
  <c r="H385" i="6" l="1"/>
  <c r="K386" i="6" s="1"/>
  <c r="F386" i="6" s="1"/>
  <c r="E387" i="6" l="1"/>
  <c r="H386" i="6" l="1"/>
  <c r="K387" i="6" s="1"/>
  <c r="F387" i="6" s="1"/>
  <c r="H387" i="6" l="1"/>
  <c r="K388" i="6" s="1"/>
  <c r="F388" i="6" s="1"/>
  <c r="E388" i="6"/>
  <c r="G388" i="6" l="1"/>
  <c r="E389" i="6"/>
  <c r="G389" i="6" l="1"/>
  <c r="H388" i="6"/>
  <c r="K389" i="6" s="1"/>
  <c r="F389" i="6" s="1"/>
  <c r="E390" i="6" l="1"/>
  <c r="H389" i="6"/>
  <c r="K390" i="6" s="1"/>
  <c r="F390" i="6" s="1"/>
  <c r="E391" i="6" l="1"/>
  <c r="G390" i="6"/>
  <c r="H390" i="6" l="1"/>
  <c r="K391" i="6" s="1"/>
  <c r="F391" i="6" s="1"/>
  <c r="G391" i="6"/>
  <c r="E392" i="6" l="1"/>
  <c r="H391" i="6"/>
  <c r="K392" i="6" s="1"/>
  <c r="F392" i="6" s="1"/>
  <c r="E393" i="6" l="1"/>
  <c r="G392" i="6"/>
  <c r="H392" i="6" l="1"/>
  <c r="K393" i="6" s="1"/>
  <c r="F393" i="6" s="1"/>
  <c r="E394" i="6" l="1"/>
  <c r="H393" i="6" l="1"/>
  <c r="K394" i="6" s="1"/>
  <c r="F394" i="6" s="1"/>
  <c r="H394" i="6" l="1"/>
  <c r="K395" i="6" s="1"/>
  <c r="F395" i="6" s="1"/>
  <c r="E395" i="6"/>
  <c r="E396" i="6" l="1"/>
  <c r="G395" i="6"/>
  <c r="H395" i="6" l="1"/>
  <c r="K396" i="6" s="1"/>
  <c r="F396" i="6" s="1"/>
  <c r="G396" i="6"/>
  <c r="E397" i="6" l="1"/>
  <c r="H396" i="6"/>
  <c r="K397" i="6" s="1"/>
  <c r="F397" i="6" s="1"/>
  <c r="G397" i="6" l="1"/>
  <c r="E398" i="6"/>
  <c r="G398" i="6" l="1"/>
  <c r="H397" i="6"/>
  <c r="K398" i="6" s="1"/>
  <c r="F398" i="6" s="1"/>
  <c r="E399" i="6" l="1"/>
  <c r="H398" i="6"/>
  <c r="K399" i="6" s="1"/>
  <c r="F399" i="6" s="1"/>
  <c r="G399" i="6" l="1"/>
  <c r="E400" i="6"/>
  <c r="H399" i="6" l="1"/>
  <c r="K400" i="6" s="1"/>
  <c r="F400" i="6" s="1"/>
  <c r="E401" i="6" l="1"/>
  <c r="H400" i="6" l="1"/>
  <c r="K401" i="6" s="1"/>
  <c r="F401" i="6" s="1"/>
  <c r="E402" i="6" l="1"/>
  <c r="H401" i="6"/>
  <c r="K402" i="6" s="1"/>
  <c r="F402" i="6" s="1"/>
  <c r="E403" i="6" l="1"/>
  <c r="G402" i="6"/>
  <c r="H402" i="6" l="1"/>
  <c r="K403" i="6" s="1"/>
  <c r="F403" i="6" s="1"/>
  <c r="G403" i="6"/>
  <c r="E404" i="6" l="1"/>
  <c r="H403" i="6"/>
  <c r="K404" i="6" s="1"/>
  <c r="F404" i="6" s="1"/>
  <c r="G404" i="6" l="1"/>
  <c r="E405" i="6"/>
  <c r="G405" i="6" l="1"/>
  <c r="H404" i="6"/>
  <c r="K405" i="6" s="1"/>
  <c r="F405" i="6" s="1"/>
  <c r="E406" i="6" l="1"/>
  <c r="H405" i="6"/>
  <c r="K406" i="6" s="1"/>
  <c r="F406" i="6" s="1"/>
  <c r="E407" i="6" l="1"/>
  <c r="G406" i="6"/>
  <c r="H406" i="6" l="1"/>
  <c r="K407" i="6" s="1"/>
  <c r="F407" i="6" s="1"/>
  <c r="E408" i="6" l="1"/>
  <c r="H407" i="6" l="1"/>
  <c r="K408" i="6" s="1"/>
  <c r="F408" i="6" s="1"/>
  <c r="E409" i="6" l="1"/>
  <c r="H408" i="6"/>
  <c r="K409" i="6" s="1"/>
  <c r="F409" i="6" s="1"/>
  <c r="E410" i="6" l="1"/>
  <c r="G409" i="6"/>
  <c r="H409" i="6" l="1"/>
  <c r="K410" i="6" s="1"/>
  <c r="F410" i="6" s="1"/>
  <c r="G410" i="6"/>
  <c r="E411" i="6" l="1"/>
  <c r="H410" i="6"/>
  <c r="K411" i="6" s="1"/>
  <c r="F411" i="6" s="1"/>
  <c r="E412" i="6" l="1"/>
  <c r="G411" i="6"/>
  <c r="H411" i="6" l="1"/>
  <c r="K412" i="6" s="1"/>
  <c r="F412" i="6" s="1"/>
  <c r="G412" i="6"/>
  <c r="E413" i="6" l="1"/>
  <c r="H412" i="6"/>
  <c r="K413" i="6" s="1"/>
  <c r="F413" i="6" s="1"/>
  <c r="E414" i="6" l="1"/>
  <c r="G413" i="6"/>
  <c r="H413" i="6" l="1"/>
  <c r="K414" i="6" s="1"/>
  <c r="F414" i="6" s="1"/>
  <c r="E415" i="6" l="1"/>
  <c r="H414" i="6" l="1"/>
  <c r="K415" i="6" s="1"/>
  <c r="F415" i="6" s="1"/>
  <c r="H415" i="6" l="1"/>
  <c r="K416" i="6" s="1"/>
  <c r="F416" i="6" s="1"/>
  <c r="E416" i="6"/>
  <c r="E417" i="6" l="1"/>
  <c r="G416" i="6"/>
  <c r="H416" i="6" l="1"/>
  <c r="K417" i="6" s="1"/>
  <c r="F417" i="6" s="1"/>
  <c r="G417" i="6"/>
  <c r="E418" i="6" l="1"/>
  <c r="H417" i="6"/>
  <c r="K418" i="6" s="1"/>
  <c r="F418" i="6" s="1"/>
  <c r="E419" i="6" l="1"/>
  <c r="G418" i="6"/>
  <c r="H418" i="6" l="1"/>
  <c r="K419" i="6" s="1"/>
  <c r="F419" i="6" s="1"/>
  <c r="G419" i="6"/>
  <c r="E420" i="6" l="1"/>
  <c r="H419" i="6"/>
  <c r="K420" i="6" s="1"/>
  <c r="F420" i="6" s="1"/>
  <c r="E421" i="6" l="1"/>
  <c r="G420" i="6"/>
  <c r="H420" i="6" l="1"/>
  <c r="K421" i="6" s="1"/>
  <c r="F421" i="6" s="1"/>
  <c r="E422" i="6" l="1"/>
  <c r="H421" i="6" l="1"/>
  <c r="K422" i="6" s="1"/>
  <c r="F422" i="6" s="1"/>
  <c r="H422" i="6" l="1"/>
  <c r="K423" i="6" s="1"/>
  <c r="F423" i="6" s="1"/>
  <c r="E423" i="6"/>
  <c r="E424" i="6" l="1"/>
  <c r="G423" i="6"/>
  <c r="H423" i="6" l="1"/>
  <c r="K424" i="6" s="1"/>
  <c r="F424" i="6" s="1"/>
  <c r="G424" i="6"/>
  <c r="E425" i="6" l="1"/>
  <c r="H424" i="6"/>
  <c r="K425" i="6" s="1"/>
  <c r="F425" i="6" s="1"/>
  <c r="E426" i="6" l="1"/>
  <c r="G425" i="6"/>
  <c r="H425" i="6" l="1"/>
  <c r="K426" i="6" s="1"/>
  <c r="F426" i="6" s="1"/>
  <c r="G426" i="6"/>
  <c r="E427" i="6" l="1"/>
  <c r="H426" i="6"/>
  <c r="K427" i="6" s="1"/>
  <c r="F427" i="6" s="1"/>
  <c r="E428" i="6" l="1"/>
  <c r="G427" i="6"/>
  <c r="H427" i="6" l="1"/>
  <c r="K428" i="6" s="1"/>
  <c r="F428" i="6" s="1"/>
  <c r="E429" i="6" l="1"/>
  <c r="H428" i="6" l="1"/>
  <c r="K429" i="6" s="1"/>
  <c r="F429" i="6" s="1"/>
  <c r="E430" i="6" l="1"/>
  <c r="G430" i="6" l="1"/>
  <c r="H429" i="6"/>
  <c r="K430" i="6" s="1"/>
  <c r="F430" i="6" s="1"/>
  <c r="E431" i="6" l="1"/>
  <c r="H430" i="6"/>
  <c r="K431" i="6" s="1"/>
  <c r="F431" i="6" s="1"/>
  <c r="E432" i="6" l="1"/>
  <c r="G431" i="6"/>
  <c r="H431" i="6" l="1"/>
  <c r="K432" i="6" s="1"/>
  <c r="F432" i="6" s="1"/>
  <c r="G432" i="6"/>
  <c r="E433" i="6" l="1"/>
  <c r="H432" i="6"/>
  <c r="K433" i="6" s="1"/>
  <c r="F433" i="6" s="1"/>
  <c r="G433" i="6" l="1"/>
  <c r="E434" i="6"/>
  <c r="G434" i="6" l="1"/>
  <c r="H433" i="6"/>
  <c r="K434" i="6" s="1"/>
  <c r="F434" i="6" s="1"/>
  <c r="E435" i="6" l="1"/>
  <c r="H434" i="6"/>
  <c r="K435" i="6" s="1"/>
  <c r="F435" i="6" s="1"/>
  <c r="H435" i="6" l="1"/>
  <c r="K436" i="6" s="1"/>
  <c r="E436" i="6"/>
  <c r="F436" i="6" s="1"/>
  <c r="H436" i="6" l="1"/>
  <c r="K437" i="6" s="1"/>
  <c r="F437" i="6" s="1"/>
  <c r="E437" i="6"/>
  <c r="E438" i="6" l="1"/>
  <c r="G437" i="6"/>
  <c r="H437" i="6" l="1"/>
  <c r="K438" i="6" s="1"/>
  <c r="F438" i="6" s="1"/>
  <c r="G438" i="6"/>
  <c r="E439" i="6" l="1"/>
  <c r="H438" i="6"/>
  <c r="K439" i="6" s="1"/>
  <c r="F439" i="6" s="1"/>
  <c r="E440" i="6" l="1"/>
  <c r="G439" i="6"/>
  <c r="H439" i="6" l="1"/>
  <c r="K440" i="6" s="1"/>
  <c r="F440" i="6" s="1"/>
  <c r="G440" i="6"/>
  <c r="E441" i="6" l="1"/>
  <c r="H440" i="6"/>
  <c r="K441" i="6" s="1"/>
  <c r="F441" i="6" s="1"/>
  <c r="G441" i="6" l="1"/>
  <c r="E442" i="6"/>
  <c r="H441" i="6" l="1"/>
  <c r="K442" i="6" s="1"/>
  <c r="F442" i="6" s="1"/>
  <c r="E443" i="6" l="1"/>
  <c r="H442" i="6" l="1"/>
  <c r="K443" i="6" s="1"/>
  <c r="F443" i="6" s="1"/>
  <c r="E444" i="6" l="1"/>
  <c r="H443" i="6" l="1"/>
  <c r="K444" i="6" s="1"/>
  <c r="F444" i="6" s="1"/>
  <c r="G444" i="6"/>
  <c r="E445" i="6" l="1"/>
  <c r="H444" i="6"/>
  <c r="K445" i="6" s="1"/>
  <c r="F445" i="6" s="1"/>
  <c r="G445" i="6" l="1"/>
  <c r="E446" i="6"/>
  <c r="G446" i="6" l="1"/>
  <c r="H445" i="6"/>
  <c r="K446" i="6" s="1"/>
  <c r="F446" i="6" s="1"/>
  <c r="H446" i="6" l="1"/>
  <c r="K447" i="6" s="1"/>
  <c r="F447" i="6" s="1"/>
  <c r="E447" i="6"/>
  <c r="E448" i="6" l="1"/>
  <c r="G447" i="6"/>
  <c r="H447" i="6" l="1"/>
  <c r="K448" i="6" s="1"/>
  <c r="F448" i="6" s="1"/>
  <c r="G448" i="6"/>
  <c r="E449" i="6" l="1"/>
  <c r="H448" i="6"/>
  <c r="K449" i="6" s="1"/>
  <c r="F449" i="6" s="1"/>
  <c r="H449" i="6" l="1"/>
  <c r="K450" i="6" s="1"/>
  <c r="E450" i="6"/>
  <c r="F450" i="6" s="1"/>
  <c r="E451" i="6" l="1"/>
  <c r="G451" i="6" l="1"/>
  <c r="H450" i="6"/>
  <c r="K451" i="6" s="1"/>
  <c r="F451" i="6" s="1"/>
  <c r="E452" i="6" l="1"/>
  <c r="H451" i="6"/>
  <c r="K452" i="6" s="1"/>
  <c r="F452" i="6" s="1"/>
  <c r="G452" i="6" l="1"/>
  <c r="E453" i="6"/>
  <c r="G453" i="6" l="1"/>
  <c r="H452" i="6"/>
  <c r="K453" i="6" s="1"/>
  <c r="F453" i="6" s="1"/>
  <c r="E454" i="6" l="1"/>
  <c r="H453" i="6"/>
  <c r="K454" i="6" s="1"/>
  <c r="F454" i="6" s="1"/>
  <c r="E455" i="6" l="1"/>
  <c r="G454" i="6"/>
  <c r="H454" i="6" l="1"/>
  <c r="K455" i="6" s="1"/>
  <c r="F455" i="6" s="1"/>
  <c r="G455" i="6"/>
  <c r="E456" i="6" l="1"/>
  <c r="H455" i="6"/>
  <c r="K456" i="6" s="1"/>
  <c r="F456" i="6" s="1"/>
  <c r="H456" i="6" l="1"/>
  <c r="K457" i="6" s="1"/>
  <c r="E457" i="6"/>
  <c r="F457" i="6" s="1"/>
  <c r="H457" i="6" l="1"/>
  <c r="K458" i="6" s="1"/>
  <c r="F458" i="6" s="1"/>
  <c r="E458" i="6"/>
  <c r="E459" i="6" l="1"/>
  <c r="G458" i="6"/>
  <c r="H458" i="6" l="1"/>
  <c r="K459" i="6" s="1"/>
  <c r="F459" i="6" s="1"/>
  <c r="G459" i="6"/>
  <c r="E460" i="6" l="1"/>
  <c r="H459" i="6"/>
  <c r="K460" i="6" s="1"/>
  <c r="F460" i="6" s="1"/>
  <c r="E461" i="6" l="1"/>
  <c r="G460" i="6"/>
  <c r="H460" i="6" l="1"/>
  <c r="K461" i="6" s="1"/>
  <c r="F461" i="6" s="1"/>
  <c r="G461" i="6"/>
  <c r="E462" i="6" l="1"/>
  <c r="H461" i="6"/>
  <c r="K462" i="6" s="1"/>
  <c r="F462" i="6" s="1"/>
  <c r="E463" i="6" l="1"/>
  <c r="G462" i="6"/>
  <c r="H462" i="6" l="1"/>
  <c r="K463" i="6" s="1"/>
  <c r="F463" i="6" s="1"/>
  <c r="E464" i="6" l="1"/>
  <c r="H463" i="6" l="1"/>
  <c r="K464" i="6" s="1"/>
  <c r="F464" i="6" s="1"/>
  <c r="H464" i="6" l="1"/>
  <c r="K465" i="6" s="1"/>
  <c r="F465" i="6" s="1"/>
  <c r="E465" i="6"/>
  <c r="E466" i="6" l="1"/>
  <c r="G465" i="6"/>
  <c r="H465" i="6" l="1"/>
  <c r="K466" i="6" s="1"/>
  <c r="F466" i="6" s="1"/>
  <c r="G466" i="6"/>
  <c r="E467" i="6" l="1"/>
  <c r="H466" i="6"/>
  <c r="K467" i="6" s="1"/>
  <c r="F467" i="6" s="1"/>
  <c r="E468" i="6" l="1"/>
  <c r="G467" i="6"/>
  <c r="H467" i="6" l="1"/>
  <c r="K468" i="6" s="1"/>
  <c r="F468" i="6" s="1"/>
  <c r="G468" i="6"/>
  <c r="E469" i="6" l="1"/>
  <c r="H468" i="6"/>
  <c r="K469" i="6" s="1"/>
  <c r="F469" i="6" s="1"/>
  <c r="E470" i="6" l="1"/>
  <c r="G469" i="6"/>
  <c r="H469" i="6" l="1"/>
  <c r="K470" i="6" s="1"/>
  <c r="F470" i="6" s="1"/>
  <c r="E471" i="6" l="1"/>
  <c r="H470" i="6" l="1"/>
  <c r="K471" i="6" s="1"/>
  <c r="F471" i="6" s="1"/>
  <c r="E472" i="6" l="1"/>
  <c r="H471" i="6" l="1"/>
  <c r="K472" i="6" s="1"/>
  <c r="F472" i="6" s="1"/>
  <c r="G472" i="6"/>
  <c r="E473" i="6" l="1"/>
  <c r="H472" i="6"/>
  <c r="K473" i="6" s="1"/>
  <c r="F473" i="6" s="1"/>
  <c r="E474" i="6" l="1"/>
  <c r="G473" i="6"/>
  <c r="H473" i="6" l="1"/>
  <c r="K474" i="6" s="1"/>
  <c r="F474" i="6" s="1"/>
  <c r="G474" i="6"/>
  <c r="E475" i="6" l="1"/>
  <c r="H474" i="6"/>
  <c r="K475" i="6" s="1"/>
  <c r="F475" i="6" s="1"/>
  <c r="G475" i="6" l="1"/>
  <c r="E476" i="6"/>
  <c r="G476" i="6" l="1"/>
  <c r="H475" i="6"/>
  <c r="K476" i="6" s="1"/>
  <c r="F476" i="6" s="1"/>
  <c r="E477" i="6" l="1"/>
  <c r="H476" i="6"/>
  <c r="K477" i="6" s="1"/>
  <c r="F477" i="6" s="1"/>
  <c r="H477" i="6" l="1"/>
  <c r="K478" i="6" s="1"/>
  <c r="E478" i="6"/>
  <c r="F478" i="6" s="1"/>
  <c r="E479" i="6" l="1"/>
  <c r="G479" i="6" l="1"/>
  <c r="H478" i="6"/>
  <c r="K479" i="6" s="1"/>
  <c r="F479" i="6" s="1"/>
  <c r="E480" i="6" l="1"/>
  <c r="H479" i="6"/>
  <c r="K480" i="6" s="1"/>
  <c r="F480" i="6" s="1"/>
  <c r="E481" i="6" l="1"/>
  <c r="G480" i="6"/>
  <c r="H480" i="6" l="1"/>
  <c r="K481" i="6" s="1"/>
  <c r="F481" i="6" s="1"/>
  <c r="G481" i="6"/>
  <c r="E482" i="6" l="1"/>
  <c r="H481" i="6"/>
  <c r="K482" i="6" s="1"/>
  <c r="F482" i="6" s="1"/>
  <c r="G482" i="6" l="1"/>
  <c r="E483" i="6"/>
  <c r="G483" i="6" l="1"/>
  <c r="H482" i="6"/>
  <c r="K483" i="6" s="1"/>
  <c r="F483" i="6" s="1"/>
  <c r="E484" i="6" l="1"/>
  <c r="H483" i="6"/>
  <c r="K484" i="6" s="1"/>
  <c r="F484" i="6" s="1"/>
  <c r="H484" i="6" l="1"/>
  <c r="K485" i="6" s="1"/>
  <c r="E485" i="6"/>
  <c r="F485" i="6" s="1"/>
  <c r="H485" i="6" l="1"/>
  <c r="K486" i="6" s="1"/>
  <c r="F486" i="6" s="1"/>
  <c r="E486" i="6"/>
  <c r="E487" i="6" l="1"/>
  <c r="G486" i="6"/>
  <c r="H486" i="6" l="1"/>
  <c r="K487" i="6" s="1"/>
  <c r="F487" i="6" s="1"/>
  <c r="G487" i="6"/>
  <c r="E488" i="6" l="1"/>
  <c r="H487" i="6"/>
  <c r="K488" i="6" s="1"/>
  <c r="F488" i="6" s="1"/>
  <c r="E489" i="6" l="1"/>
  <c r="G488" i="6"/>
  <c r="H488" i="6" l="1"/>
  <c r="K489" i="6" s="1"/>
  <c r="F489" i="6" s="1"/>
  <c r="G489" i="6"/>
  <c r="E490" i="6" l="1"/>
  <c r="H489" i="6"/>
  <c r="K490" i="6" s="1"/>
  <c r="F490" i="6" s="1"/>
  <c r="G490" i="6" l="1"/>
  <c r="E491" i="6"/>
  <c r="H490" i="6" l="1"/>
  <c r="K491" i="6" s="1"/>
  <c r="F491" i="6" s="1"/>
  <c r="E492" i="6" l="1"/>
  <c r="H491" i="6" l="1"/>
  <c r="K492" i="6" s="1"/>
  <c r="F492" i="6" s="1"/>
  <c r="H492" i="6" l="1"/>
  <c r="K493" i="6" s="1"/>
  <c r="F493" i="6" s="1"/>
  <c r="E493" i="6"/>
  <c r="E494" i="6" l="1"/>
  <c r="G493" i="6"/>
  <c r="H493" i="6" l="1"/>
  <c r="K494" i="6" s="1"/>
  <c r="F494" i="6" s="1"/>
  <c r="G494" i="6"/>
  <c r="E495" i="6" l="1"/>
  <c r="H494" i="6"/>
  <c r="K495" i="6" s="1"/>
  <c r="F495" i="6" s="1"/>
  <c r="E496" i="6" l="1"/>
  <c r="G495" i="6"/>
  <c r="H495" i="6" l="1"/>
  <c r="K496" i="6" s="1"/>
  <c r="F496" i="6" s="1"/>
  <c r="G496" i="6"/>
  <c r="E497" i="6" l="1"/>
  <c r="H496" i="6"/>
  <c r="K497" i="6" s="1"/>
  <c r="F497" i="6" s="1"/>
  <c r="E498" i="6" l="1"/>
  <c r="G497" i="6"/>
  <c r="H497" i="6" l="1"/>
  <c r="K498" i="6" s="1"/>
  <c r="F498" i="6" s="1"/>
  <c r="E499" i="6" l="1"/>
  <c r="H498" i="6" l="1"/>
  <c r="K499" i="6" s="1"/>
  <c r="F499" i="6" s="1"/>
  <c r="H499" i="6" l="1"/>
  <c r="K500" i="6" s="1"/>
  <c r="F500" i="6" s="1"/>
  <c r="E500" i="6"/>
  <c r="E501" i="6" l="1"/>
  <c r="G500" i="6"/>
  <c r="H500" i="6" l="1"/>
  <c r="K501" i="6" s="1"/>
  <c r="F501" i="6" s="1"/>
  <c r="G501" i="6"/>
  <c r="E502" i="6" l="1"/>
  <c r="H501" i="6"/>
  <c r="K502" i="6" s="1"/>
  <c r="F502" i="6" s="1"/>
  <c r="E503" i="6" l="1"/>
  <c r="G502" i="6"/>
  <c r="H502" i="6" l="1"/>
  <c r="K503" i="6" s="1"/>
  <c r="F503" i="6" s="1"/>
  <c r="G503" i="6"/>
  <c r="E504" i="6" l="1"/>
  <c r="H503" i="6"/>
  <c r="K504" i="6" s="1"/>
  <c r="F504" i="6" s="1"/>
  <c r="E505" i="6" l="1"/>
  <c r="G504" i="6"/>
  <c r="H504" i="6" l="1"/>
  <c r="K505" i="6" s="1"/>
  <c r="F505" i="6" s="1"/>
  <c r="E506" i="6" l="1"/>
  <c r="H505" i="6" l="1"/>
  <c r="K506" i="6" s="1"/>
  <c r="F506" i="6" s="1"/>
  <c r="E507" i="6" l="1"/>
  <c r="G507" i="6" l="1"/>
  <c r="H506" i="6"/>
  <c r="K507" i="6" s="1"/>
  <c r="F507" i="6" s="1"/>
  <c r="E508" i="6" l="1"/>
  <c r="H507" i="6"/>
  <c r="K508" i="6" s="1"/>
  <c r="F508" i="6" s="1"/>
  <c r="E509" i="6" l="1"/>
  <c r="G508" i="6"/>
  <c r="H508" i="6" l="1"/>
  <c r="K509" i="6" s="1"/>
  <c r="F509" i="6" s="1"/>
  <c r="G509" i="6"/>
  <c r="E510" i="6" l="1"/>
  <c r="H509" i="6"/>
  <c r="K510" i="6" s="1"/>
  <c r="F510" i="6" s="1"/>
  <c r="E511" i="6" l="1"/>
  <c r="G510" i="6"/>
  <c r="H510" i="6" l="1"/>
  <c r="K511" i="6" s="1"/>
  <c r="F511" i="6" s="1"/>
  <c r="G511" i="6"/>
  <c r="E512" i="6" l="1"/>
  <c r="H511" i="6"/>
  <c r="K512" i="6" s="1"/>
  <c r="F512" i="6" s="1"/>
  <c r="H512" i="6" l="1"/>
  <c r="K513" i="6" s="1"/>
  <c r="E513" i="6"/>
  <c r="F513" i="6" s="1"/>
  <c r="H513" i="6" l="1"/>
  <c r="K514" i="6" s="1"/>
  <c r="F514" i="6" s="1"/>
  <c r="E514" i="6"/>
  <c r="E515" i="6" l="1"/>
  <c r="G514" i="6"/>
  <c r="H514" i="6" l="1"/>
  <c r="K515" i="6" s="1"/>
  <c r="F515" i="6" s="1"/>
  <c r="G515" i="6"/>
  <c r="E516" i="6" l="1"/>
  <c r="H515" i="6"/>
  <c r="K516" i="6" s="1"/>
  <c r="F516" i="6" s="1"/>
  <c r="G516" i="6" l="1"/>
  <c r="E517" i="6"/>
  <c r="G517" i="6" l="1"/>
  <c r="H516" i="6"/>
  <c r="K517" i="6" s="1"/>
  <c r="F517" i="6" s="1"/>
  <c r="E518" i="6" l="1"/>
  <c r="H517" i="6"/>
  <c r="K518" i="6" s="1"/>
  <c r="F518" i="6" s="1"/>
  <c r="E519" i="6" l="1"/>
  <c r="G518" i="6"/>
  <c r="H518" i="6" l="1"/>
  <c r="K519" i="6" s="1"/>
  <c r="F519" i="6" s="1"/>
  <c r="E520" i="6" l="1"/>
  <c r="H519" i="6" l="1"/>
  <c r="K520" i="6" s="1"/>
  <c r="F520" i="6" s="1"/>
  <c r="H520" i="6" l="1"/>
  <c r="K521" i="6" s="1"/>
  <c r="F521" i="6" s="1"/>
  <c r="E521" i="6"/>
  <c r="E522" i="6" l="1"/>
  <c r="G521" i="6"/>
  <c r="H521" i="6" l="1"/>
  <c r="K522" i="6" s="1"/>
  <c r="F522" i="6" s="1"/>
  <c r="G522" i="6"/>
  <c r="E523" i="6" l="1"/>
  <c r="H522" i="6"/>
  <c r="K523" i="6" s="1"/>
  <c r="F523" i="6" s="1"/>
  <c r="E524" i="6" l="1"/>
  <c r="G523" i="6"/>
  <c r="H523" i="6" l="1"/>
  <c r="K524" i="6" s="1"/>
  <c r="F524" i="6" s="1"/>
  <c r="G524" i="6"/>
  <c r="E525" i="6" l="1"/>
  <c r="H524" i="6"/>
  <c r="K525" i="6" s="1"/>
  <c r="F525" i="6" s="1"/>
  <c r="E526" i="6" l="1"/>
  <c r="G525" i="6"/>
  <c r="H525" i="6" l="1"/>
  <c r="K526" i="6" s="1"/>
  <c r="F526" i="6" s="1"/>
  <c r="E527" i="6" l="1"/>
  <c r="H526" i="6" l="1"/>
  <c r="K527" i="6" s="1"/>
  <c r="F527" i="6" s="1"/>
  <c r="E528" i="6" l="1"/>
  <c r="H527" i="6" l="1"/>
  <c r="K528" i="6" s="1"/>
  <c r="F528" i="6" s="1"/>
  <c r="G528" i="6"/>
  <c r="E529" i="6" l="1"/>
  <c r="H528" i="6"/>
  <c r="K529" i="6" s="1"/>
  <c r="F529" i="6" s="1"/>
  <c r="E530" i="6" l="1"/>
  <c r="G529" i="6"/>
  <c r="H529" i="6" l="1"/>
  <c r="K530" i="6" s="1"/>
  <c r="F530" i="6" s="1"/>
  <c r="G530" i="6"/>
  <c r="E531" i="6" l="1"/>
  <c r="H530" i="6"/>
  <c r="K531" i="6" s="1"/>
  <c r="F531" i="6" s="1"/>
  <c r="E532" i="6" l="1"/>
  <c r="G531" i="6"/>
  <c r="H531" i="6" l="1"/>
  <c r="K532" i="6" s="1"/>
  <c r="F532" i="6" s="1"/>
  <c r="G532" i="6"/>
  <c r="E533" i="6" l="1"/>
  <c r="H532" i="6"/>
  <c r="K533" i="6" s="1"/>
  <c r="F533" i="6" s="1"/>
  <c r="H533" i="6" l="1"/>
  <c r="K534" i="6" s="1"/>
  <c r="E534" i="6"/>
  <c r="F534" i="6" s="1"/>
  <c r="H534" i="6" l="1"/>
  <c r="K535" i="6" s="1"/>
  <c r="F535" i="6" s="1"/>
  <c r="E535" i="6"/>
  <c r="E536" i="6" l="1"/>
  <c r="G535" i="6"/>
  <c r="H535" i="6" l="1"/>
  <c r="K536" i="6" s="1"/>
  <c r="F536" i="6" s="1"/>
  <c r="G536" i="6"/>
  <c r="E537" i="6" l="1"/>
  <c r="H536" i="6"/>
  <c r="K537" i="6" s="1"/>
  <c r="F537" i="6" s="1"/>
  <c r="E538" i="6" l="1"/>
  <c r="G537" i="6"/>
  <c r="H537" i="6" l="1"/>
  <c r="K538" i="6" s="1"/>
  <c r="F538" i="6" s="1"/>
  <c r="G538" i="6"/>
  <c r="E539" i="6" l="1"/>
  <c r="H538" i="6"/>
  <c r="K539" i="6" s="1"/>
  <c r="F539" i="6" s="1"/>
  <c r="G539" i="6" l="1"/>
  <c r="E540" i="6"/>
  <c r="H539" i="6" l="1"/>
  <c r="K540" i="6" s="1"/>
  <c r="F540" i="6" s="1"/>
  <c r="E541" i="6" l="1"/>
  <c r="H540" i="6" l="1"/>
  <c r="K541" i="6" s="1"/>
  <c r="F541" i="6" s="1"/>
  <c r="E542" i="6" l="1"/>
  <c r="G542" i="6" l="1"/>
  <c r="H541" i="6"/>
  <c r="K542" i="6" s="1"/>
  <c r="F542" i="6" s="1"/>
  <c r="E543" i="6" l="1"/>
  <c r="H542" i="6"/>
  <c r="K543" i="6" s="1"/>
  <c r="F543" i="6" s="1"/>
  <c r="E544" i="6" l="1"/>
  <c r="G543" i="6"/>
  <c r="H543" i="6" l="1"/>
  <c r="K544" i="6" s="1"/>
  <c r="F544" i="6" s="1"/>
  <c r="G544" i="6"/>
  <c r="H544" i="6" l="1"/>
  <c r="K545" i="6" s="1"/>
  <c r="F545" i="6" s="1"/>
  <c r="E545" i="6"/>
  <c r="E546" i="6" l="1"/>
  <c r="G545" i="6"/>
  <c r="H545" i="6" l="1"/>
  <c r="K546" i="6" s="1"/>
  <c r="F546" i="6" s="1"/>
  <c r="G546" i="6"/>
  <c r="E547" i="6" l="1"/>
  <c r="H546" i="6"/>
  <c r="K547" i="6" s="1"/>
  <c r="F547" i="6" s="1"/>
  <c r="H547" i="6" l="1"/>
  <c r="K548" i="6" s="1"/>
  <c r="E548" i="6"/>
  <c r="F548" i="6" s="1"/>
  <c r="E549" i="6" l="1"/>
  <c r="H548" i="6"/>
  <c r="K549" i="6" s="1"/>
  <c r="F549" i="6" s="1"/>
  <c r="E550" i="6" l="1"/>
  <c r="G549" i="6"/>
  <c r="H549" i="6" l="1"/>
  <c r="K550" i="6" s="1"/>
  <c r="F550" i="6" s="1"/>
  <c r="G550" i="6"/>
  <c r="E551" i="6" l="1"/>
  <c r="H550" i="6"/>
  <c r="K551" i="6" s="1"/>
  <c r="F551" i="6" s="1"/>
  <c r="G551" i="6" l="1"/>
  <c r="E552" i="6"/>
  <c r="G552" i="6" l="1"/>
  <c r="H551" i="6"/>
  <c r="K552" i="6" s="1"/>
  <c r="F552" i="6" s="1"/>
  <c r="E553" i="6" l="1"/>
  <c r="H552" i="6"/>
  <c r="K553" i="6" s="1"/>
  <c r="F553" i="6" s="1"/>
  <c r="E554" i="6" l="1"/>
  <c r="G553" i="6"/>
  <c r="H553" i="6" l="1"/>
  <c r="K554" i="6" s="1"/>
  <c r="F554" i="6" s="1"/>
  <c r="E555" i="6" l="1"/>
  <c r="H554" i="6" l="1"/>
  <c r="K555" i="6" s="1"/>
  <c r="F555" i="6" s="1"/>
  <c r="H555" i="6" l="1"/>
  <c r="K556" i="6" s="1"/>
  <c r="F556" i="6" s="1"/>
  <c r="E556" i="6"/>
  <c r="E557" i="6" l="1"/>
  <c r="G556" i="6"/>
  <c r="H556" i="6" l="1"/>
  <c r="K557" i="6" s="1"/>
  <c r="F557" i="6" s="1"/>
  <c r="G557" i="6"/>
  <c r="E558" i="6" l="1"/>
  <c r="H557" i="6"/>
  <c r="K558" i="6" s="1"/>
  <c r="F558" i="6" s="1"/>
  <c r="E559" i="6" l="1"/>
  <c r="G558" i="6"/>
  <c r="H558" i="6" l="1"/>
  <c r="K559" i="6" s="1"/>
  <c r="F559" i="6" s="1"/>
  <c r="G559" i="6"/>
  <c r="E560" i="6" l="1"/>
  <c r="H559" i="6"/>
  <c r="K560" i="6" s="1"/>
  <c r="F560" i="6" s="1"/>
  <c r="E561" i="6" l="1"/>
  <c r="G560" i="6"/>
  <c r="H560" i="6" l="1"/>
  <c r="K561" i="6" s="1"/>
  <c r="F561" i="6" s="1"/>
  <c r="E562" i="6" l="1"/>
  <c r="H561" i="6" l="1"/>
  <c r="K562" i="6" s="1"/>
  <c r="F562" i="6" s="1"/>
  <c r="H562" i="6" l="1"/>
  <c r="K563" i="6" s="1"/>
  <c r="F563" i="6" s="1"/>
  <c r="E563" i="6"/>
  <c r="E564" i="6" l="1"/>
  <c r="G563" i="6"/>
  <c r="H563" i="6" l="1"/>
  <c r="K564" i="6" s="1"/>
  <c r="F564" i="6" s="1"/>
  <c r="G564" i="6"/>
  <c r="E565" i="6" l="1"/>
  <c r="H564" i="6"/>
  <c r="K565" i="6" s="1"/>
  <c r="F565" i="6" s="1"/>
  <c r="G565" i="6" l="1"/>
  <c r="E566" i="6"/>
  <c r="G566" i="6" l="1"/>
  <c r="H565" i="6"/>
  <c r="K566" i="6" s="1"/>
  <c r="F566" i="6" s="1"/>
  <c r="E567" i="6" l="1"/>
  <c r="H566" i="6"/>
  <c r="K567" i="6" s="1"/>
  <c r="F567" i="6" s="1"/>
  <c r="E568" i="6" l="1"/>
  <c r="G567" i="6"/>
  <c r="H567" i="6" l="1"/>
  <c r="K568" i="6" s="1"/>
  <c r="F568" i="6" s="1"/>
  <c r="E569" i="6" l="1"/>
  <c r="H568" i="6" l="1"/>
  <c r="K569" i="6" s="1"/>
  <c r="F569" i="6" s="1"/>
  <c r="E570" i="6" l="1"/>
  <c r="G570" i="6" l="1"/>
  <c r="H569" i="6"/>
  <c r="K570" i="6" s="1"/>
  <c r="F570" i="6" s="1"/>
  <c r="E571" i="6" l="1"/>
  <c r="H570" i="6"/>
  <c r="K571" i="6" s="1"/>
  <c r="F571" i="6" s="1"/>
  <c r="E572" i="6" l="1"/>
  <c r="G571" i="6"/>
  <c r="H571" i="6" l="1"/>
  <c r="K572" i="6" s="1"/>
  <c r="F572" i="6" s="1"/>
  <c r="G572" i="6"/>
  <c r="E573" i="6" l="1"/>
  <c r="H572" i="6"/>
  <c r="K573" i="6" s="1"/>
  <c r="F573" i="6" s="1"/>
  <c r="E574" i="6" l="1"/>
  <c r="G573" i="6"/>
  <c r="H573" i="6" l="1"/>
  <c r="K574" i="6" s="1"/>
  <c r="F574" i="6" s="1"/>
  <c r="G574" i="6"/>
  <c r="E575" i="6" l="1"/>
  <c r="H574" i="6"/>
  <c r="K575" i="6" s="1"/>
  <c r="F575" i="6" s="1"/>
  <c r="H575" i="6" l="1"/>
  <c r="K576" i="6" s="1"/>
  <c r="E576" i="6"/>
  <c r="F576" i="6" s="1"/>
  <c r="H576" i="6" l="1"/>
  <c r="K577" i="6" s="1"/>
  <c r="F577" i="6" s="1"/>
  <c r="E577" i="6"/>
  <c r="E578" i="6" l="1"/>
  <c r="G577" i="6"/>
  <c r="H577" i="6" l="1"/>
  <c r="K578" i="6" s="1"/>
  <c r="F578" i="6" s="1"/>
  <c r="G578" i="6"/>
  <c r="E579" i="6" l="1"/>
  <c r="H578" i="6"/>
  <c r="K579" i="6" s="1"/>
  <c r="F579" i="6" s="1"/>
  <c r="E580" i="6" l="1"/>
  <c r="G579" i="6"/>
  <c r="H579" i="6" l="1"/>
  <c r="K580" i="6" s="1"/>
  <c r="F580" i="6" s="1"/>
  <c r="G580" i="6"/>
  <c r="E581" i="6" l="1"/>
  <c r="H580" i="6"/>
  <c r="K581" i="6" s="1"/>
  <c r="F581" i="6" s="1"/>
  <c r="E582" i="6" l="1"/>
  <c r="G581" i="6"/>
  <c r="H581" i="6" l="1"/>
  <c r="K582" i="6" s="1"/>
  <c r="F582" i="6" s="1"/>
  <c r="E583" i="6" l="1"/>
  <c r="H582" i="6" l="1"/>
  <c r="K583" i="6" s="1"/>
  <c r="F583" i="6" s="1"/>
  <c r="H583" i="6" l="1"/>
  <c r="K584" i="6" s="1"/>
  <c r="F584" i="6" s="1"/>
  <c r="E584" i="6"/>
  <c r="E585" i="6" l="1"/>
  <c r="G584" i="6"/>
  <c r="H584" i="6" l="1"/>
  <c r="K585" i="6" s="1"/>
  <c r="F585" i="6" s="1"/>
  <c r="G585" i="6"/>
  <c r="E586" i="6" l="1"/>
  <c r="H585" i="6"/>
  <c r="K586" i="6" s="1"/>
  <c r="F586" i="6" s="1"/>
  <c r="G586" i="6" l="1"/>
  <c r="E587" i="6"/>
  <c r="G587" i="6" l="1"/>
  <c r="H586" i="6"/>
  <c r="K587" i="6" s="1"/>
  <c r="F587" i="6" s="1"/>
  <c r="E588" i="6" l="1"/>
  <c r="H587" i="6"/>
  <c r="K588" i="6" s="1"/>
  <c r="F588" i="6" s="1"/>
  <c r="E589" i="6" l="1"/>
  <c r="G588" i="6"/>
  <c r="H588" i="6" l="1"/>
  <c r="K589" i="6" s="1"/>
  <c r="F589" i="6" s="1"/>
  <c r="E590" i="6" l="1"/>
  <c r="H589" i="6" l="1"/>
  <c r="K590" i="6" s="1"/>
  <c r="F590" i="6" s="1"/>
  <c r="H590" i="6" l="1"/>
  <c r="K591" i="6" s="1"/>
  <c r="F591" i="6" s="1"/>
  <c r="E591" i="6"/>
  <c r="G591" i="6" l="1"/>
  <c r="E592" i="6"/>
  <c r="G592" i="6" l="1"/>
  <c r="H591" i="6"/>
  <c r="K592" i="6" s="1"/>
  <c r="F592" i="6" s="1"/>
  <c r="E593" i="6" l="1"/>
  <c r="H592" i="6"/>
  <c r="K593" i="6" s="1"/>
  <c r="F593" i="6" s="1"/>
  <c r="E594" i="6" l="1"/>
  <c r="G593" i="6"/>
  <c r="H593" i="6" l="1"/>
  <c r="K594" i="6" s="1"/>
  <c r="F594" i="6" s="1"/>
  <c r="G594" i="6"/>
  <c r="E595" i="6" l="1"/>
  <c r="H594" i="6"/>
  <c r="K595" i="6" s="1"/>
  <c r="F595" i="6" s="1"/>
  <c r="E596" i="6" l="1"/>
  <c r="G595" i="6"/>
  <c r="H595" i="6" l="1"/>
  <c r="K596" i="6" s="1"/>
  <c r="F596" i="6" s="1"/>
  <c r="E597" i="6" l="1"/>
  <c r="H596" i="6" l="1"/>
  <c r="K597" i="6" s="1"/>
  <c r="F597" i="6" s="1"/>
  <c r="E598" i="6" l="1"/>
  <c r="H597" i="6"/>
  <c r="K598" i="6" s="1"/>
  <c r="F598" i="6" s="1"/>
  <c r="E599" i="6" l="1"/>
  <c r="G598" i="6"/>
  <c r="H598" i="6" l="1"/>
  <c r="K599" i="6" s="1"/>
  <c r="F599" i="6" s="1"/>
  <c r="G599" i="6"/>
  <c r="E600" i="6" l="1"/>
  <c r="H599" i="6"/>
  <c r="K600" i="6" s="1"/>
  <c r="F600" i="6" s="1"/>
  <c r="E601" i="6" l="1"/>
  <c r="G600" i="6"/>
  <c r="H600" i="6" l="1"/>
  <c r="K601" i="6" s="1"/>
  <c r="F601" i="6" s="1"/>
  <c r="G601" i="6"/>
  <c r="E602" i="6" l="1"/>
  <c r="H601" i="6"/>
  <c r="K602" i="6" s="1"/>
  <c r="F602" i="6" s="1"/>
  <c r="E603" i="6" l="1"/>
  <c r="G602" i="6"/>
  <c r="H602" i="6" l="1"/>
  <c r="K603" i="6" s="1"/>
  <c r="F603" i="6" s="1"/>
  <c r="E604" i="6" l="1"/>
  <c r="H603" i="6" l="1"/>
  <c r="K604" i="6" s="1"/>
  <c r="F604" i="6" s="1"/>
  <c r="H604" i="6" l="1"/>
  <c r="K605" i="6" s="1"/>
  <c r="F605" i="6" s="1"/>
  <c r="E605" i="6"/>
  <c r="E606" i="6" l="1"/>
  <c r="G605" i="6"/>
  <c r="H605" i="6" l="1"/>
  <c r="K606" i="6" s="1"/>
  <c r="F606" i="6" s="1"/>
  <c r="G606" i="6"/>
  <c r="E607" i="6" l="1"/>
  <c r="H606" i="6"/>
  <c r="K607" i="6" s="1"/>
  <c r="F607" i="6" s="1"/>
  <c r="E608" i="6" l="1"/>
  <c r="G607" i="6"/>
  <c r="H607" i="6" l="1"/>
  <c r="K608" i="6" s="1"/>
  <c r="F608" i="6" s="1"/>
  <c r="G608" i="6"/>
  <c r="E609" i="6" l="1"/>
  <c r="H608" i="6"/>
  <c r="K609" i="6" s="1"/>
  <c r="F609" i="6" s="1"/>
  <c r="E610" i="6" l="1"/>
  <c r="G609" i="6"/>
  <c r="H609" i="6" l="1"/>
  <c r="K610" i="6" s="1"/>
  <c r="F610" i="6" s="1"/>
  <c r="E611" i="6" l="1"/>
  <c r="H610" i="6" l="1"/>
  <c r="K611" i="6" s="1"/>
  <c r="F611" i="6" s="1"/>
  <c r="E612" i="6" l="1"/>
  <c r="G612" i="6" l="1"/>
  <c r="H611" i="6"/>
  <c r="K612" i="6" s="1"/>
  <c r="F612" i="6" s="1"/>
  <c r="E613" i="6" l="1"/>
  <c r="H612" i="6"/>
  <c r="K613" i="6" s="1"/>
  <c r="F613" i="6" s="1"/>
  <c r="E614" i="6" l="1"/>
  <c r="G613" i="6"/>
  <c r="H613" i="6" l="1"/>
  <c r="K614" i="6" s="1"/>
  <c r="F614" i="6" s="1"/>
  <c r="G614" i="6"/>
  <c r="E615" i="6" l="1"/>
  <c r="H614" i="6"/>
  <c r="K615" i="6" s="1"/>
  <c r="F615" i="6" s="1"/>
  <c r="G615" i="6" l="1"/>
  <c r="E616" i="6"/>
  <c r="G616" i="6" l="1"/>
  <c r="H615" i="6"/>
  <c r="K616" i="6" s="1"/>
  <c r="F616" i="6" s="1"/>
  <c r="E617" i="6" l="1"/>
  <c r="H616" i="6"/>
  <c r="K617" i="6" s="1"/>
  <c r="F617" i="6" s="1"/>
  <c r="H617" i="6" l="1"/>
  <c r="K618" i="6" s="1"/>
  <c r="E618" i="6"/>
  <c r="F618" i="6" l="1"/>
  <c r="H618" i="6"/>
  <c r="K619" i="6" s="1"/>
  <c r="F619" i="6" s="1"/>
  <c r="E619" i="6"/>
  <c r="E620" i="6" l="1"/>
  <c r="G619" i="6"/>
  <c r="H619" i="6" l="1"/>
  <c r="K620" i="6" s="1"/>
  <c r="F620" i="6" s="1"/>
  <c r="G620" i="6"/>
  <c r="E621" i="6" l="1"/>
  <c r="H620" i="6"/>
  <c r="K621" i="6" s="1"/>
  <c r="F621" i="6" s="1"/>
  <c r="E622" i="6" l="1"/>
  <c r="G621" i="6"/>
  <c r="H621" i="6" l="1"/>
  <c r="K622" i="6" s="1"/>
  <c r="F622" i="6" s="1"/>
  <c r="G622" i="6"/>
  <c r="E623" i="6" l="1"/>
  <c r="H622" i="6"/>
  <c r="K623" i="6" s="1"/>
  <c r="F623" i="6" s="1"/>
  <c r="E624" i="6" l="1"/>
  <c r="G623" i="6"/>
  <c r="H623" i="6" l="1"/>
  <c r="K624" i="6" s="1"/>
  <c r="F624" i="6" s="1"/>
  <c r="E625" i="6" l="1"/>
  <c r="H624" i="6" l="1"/>
  <c r="K625" i="6" s="1"/>
  <c r="F625" i="6" s="1"/>
  <c r="E626" i="6" l="1"/>
  <c r="G626" i="6" l="1"/>
  <c r="H625" i="6"/>
  <c r="K626" i="6" s="1"/>
  <c r="F626" i="6" s="1"/>
  <c r="E627" i="6" l="1"/>
  <c r="H626" i="6"/>
  <c r="K627" i="6" s="1"/>
  <c r="F627" i="6" s="1"/>
  <c r="E628" i="6" l="1"/>
  <c r="G627" i="6"/>
  <c r="H627" i="6" l="1"/>
  <c r="K628" i="6" s="1"/>
  <c r="F628" i="6" s="1"/>
  <c r="G628" i="6"/>
  <c r="E629" i="6" l="1"/>
  <c r="H628" i="6"/>
  <c r="K629" i="6" s="1"/>
  <c r="F629" i="6" s="1"/>
  <c r="E630" i="6" l="1"/>
  <c r="G629" i="6"/>
  <c r="H629" i="6" l="1"/>
  <c r="K630" i="6" s="1"/>
  <c r="F630" i="6" s="1"/>
  <c r="G630" i="6"/>
  <c r="E631" i="6" l="1"/>
  <c r="H630" i="6"/>
  <c r="K631" i="6" s="1"/>
  <c r="F631" i="6" s="1"/>
  <c r="H631" i="6" l="1"/>
  <c r="K632" i="6" s="1"/>
  <c r="E632" i="6"/>
  <c r="F632" i="6" s="1"/>
  <c r="E633" i="6" l="1"/>
  <c r="H632" i="6"/>
  <c r="K633" i="6" s="1"/>
  <c r="F633" i="6" s="1"/>
  <c r="E634" i="6" l="1"/>
  <c r="G633" i="6"/>
  <c r="H633" i="6" l="1"/>
  <c r="K634" i="6" s="1"/>
  <c r="F634" i="6" s="1"/>
  <c r="G634" i="6"/>
  <c r="E635" i="6" l="1"/>
  <c r="H634" i="6"/>
  <c r="K635" i="6" s="1"/>
  <c r="F635" i="6" s="1"/>
  <c r="E636" i="6" l="1"/>
  <c r="G635" i="6"/>
  <c r="H635" i="6" l="1"/>
  <c r="K636" i="6" s="1"/>
  <c r="F636" i="6" s="1"/>
  <c r="G636" i="6"/>
  <c r="E637" i="6" l="1"/>
  <c r="H636" i="6"/>
  <c r="K637" i="6" s="1"/>
  <c r="F637" i="6" s="1"/>
  <c r="E638" i="6" l="1"/>
  <c r="G637" i="6"/>
  <c r="H637" i="6" l="1"/>
  <c r="K638" i="6" s="1"/>
  <c r="F638" i="6" s="1"/>
  <c r="E639" i="6" l="1"/>
  <c r="H638" i="6" l="1"/>
  <c r="K639" i="6" s="1"/>
  <c r="F639" i="6" s="1"/>
  <c r="H639" i="6" l="1"/>
  <c r="K640" i="6" s="1"/>
  <c r="F640" i="6" s="1"/>
  <c r="E640" i="6"/>
  <c r="E641" i="6" l="1"/>
  <c r="G640" i="6"/>
  <c r="H640" i="6" l="1"/>
  <c r="K641" i="6" s="1"/>
  <c r="F641" i="6" s="1"/>
  <c r="G641" i="6"/>
  <c r="E642" i="6" l="1"/>
  <c r="H641" i="6"/>
  <c r="K642" i="6" s="1"/>
  <c r="F642" i="6" s="1"/>
  <c r="E643" i="6" l="1"/>
  <c r="G642" i="6"/>
  <c r="H642" i="6" l="1"/>
  <c r="K643" i="6" s="1"/>
  <c r="F643" i="6" s="1"/>
  <c r="G643" i="6"/>
  <c r="E644" i="6" l="1"/>
  <c r="H643" i="6"/>
  <c r="K644" i="6" s="1"/>
  <c r="F644" i="6" s="1"/>
  <c r="E645" i="6" l="1"/>
  <c r="G644" i="6"/>
  <c r="H644" i="6" l="1"/>
  <c r="K645" i="6" s="1"/>
  <c r="F645" i="6" s="1"/>
  <c r="E646" i="6" l="1"/>
  <c r="H645" i="6" l="1"/>
  <c r="K646" i="6" s="1"/>
  <c r="F646" i="6" s="1"/>
  <c r="H646" i="6" l="1"/>
  <c r="K647" i="6" s="1"/>
  <c r="F647" i="6" s="1"/>
  <c r="E647" i="6"/>
  <c r="E648" i="6" l="1"/>
  <c r="G647" i="6"/>
  <c r="H647" i="6" l="1"/>
  <c r="K648" i="6" s="1"/>
  <c r="F648" i="6" s="1"/>
  <c r="G648" i="6"/>
  <c r="E649" i="6" l="1"/>
  <c r="H648" i="6"/>
  <c r="K649" i="6" s="1"/>
  <c r="F649" i="6" s="1"/>
  <c r="G649" i="6" l="1"/>
  <c r="E650" i="6"/>
  <c r="G650" i="6" l="1"/>
  <c r="H649" i="6"/>
  <c r="K650" i="6" s="1"/>
  <c r="F650" i="6" s="1"/>
  <c r="E651" i="6" l="1"/>
  <c r="H650" i="6"/>
  <c r="K651" i="6" s="1"/>
  <c r="F651" i="6" s="1"/>
  <c r="G651" i="6" l="1"/>
  <c r="E652" i="6"/>
  <c r="H651" i="6" l="1"/>
  <c r="K652" i="6" s="1"/>
  <c r="F652" i="6" s="1"/>
  <c r="E653" i="6" l="1"/>
  <c r="H652" i="6" l="1"/>
  <c r="K653" i="6" s="1"/>
  <c r="F653" i="6" s="1"/>
  <c r="H653" i="6" l="1"/>
  <c r="K654" i="6" s="1"/>
  <c r="F654" i="6" s="1"/>
  <c r="E654" i="6"/>
  <c r="E655" i="6" l="1"/>
  <c r="G654" i="6"/>
  <c r="H654" i="6" l="1"/>
  <c r="K655" i="6" s="1"/>
  <c r="F655" i="6" s="1"/>
  <c r="G655" i="6"/>
  <c r="E656" i="6" l="1"/>
  <c r="H655" i="6"/>
  <c r="K656" i="6" s="1"/>
  <c r="F656" i="6" s="1"/>
  <c r="G656" i="6" l="1"/>
  <c r="E657" i="6"/>
  <c r="G657" i="6" l="1"/>
  <c r="H656" i="6"/>
  <c r="K657" i="6" s="1"/>
  <c r="F657" i="6" s="1"/>
  <c r="E658" i="6" l="1"/>
  <c r="H657" i="6"/>
  <c r="K658" i="6" s="1"/>
  <c r="F658" i="6" s="1"/>
  <c r="G658" i="6" l="1"/>
  <c r="E659" i="6"/>
  <c r="H658" i="6" l="1"/>
  <c r="K659" i="6" s="1"/>
  <c r="F659" i="6" s="1"/>
  <c r="E660" i="6" l="1"/>
  <c r="H659" i="6" l="1"/>
  <c r="K660" i="6" s="1"/>
  <c r="F660" i="6" s="1"/>
  <c r="H660" i="6" l="1"/>
  <c r="K661" i="6" s="1"/>
  <c r="F661" i="6" s="1"/>
  <c r="E661" i="6"/>
  <c r="E662" i="6" l="1"/>
  <c r="G661" i="6"/>
  <c r="H661" i="6" l="1"/>
  <c r="K662" i="6" s="1"/>
  <c r="F662" i="6" s="1"/>
  <c r="G662" i="6"/>
  <c r="E663" i="6" l="1"/>
  <c r="H662" i="6"/>
  <c r="K663" i="6" s="1"/>
  <c r="F663" i="6" s="1"/>
  <c r="E664" i="6" l="1"/>
  <c r="G663" i="6"/>
  <c r="H663" i="6" l="1"/>
  <c r="K664" i="6" s="1"/>
  <c r="F664" i="6" s="1"/>
  <c r="G664" i="6"/>
  <c r="E665" i="6" l="1"/>
  <c r="H664" i="6"/>
  <c r="K665" i="6" s="1"/>
  <c r="F665" i="6" s="1"/>
  <c r="E666" i="6" l="1"/>
  <c r="G665" i="6"/>
  <c r="H665" i="6" l="1"/>
  <c r="K666" i="6" s="1"/>
  <c r="F666" i="6" s="1"/>
  <c r="E667" i="6" l="1"/>
  <c r="H666" i="6" l="1"/>
  <c r="K667" i="6" s="1"/>
  <c r="F667" i="6" s="1"/>
  <c r="H667" i="6" l="1"/>
  <c r="K668" i="6" s="1"/>
  <c r="F668" i="6" s="1"/>
  <c r="E668" i="6"/>
  <c r="G668" i="6" l="1"/>
  <c r="E669" i="6"/>
  <c r="G669" i="6" l="1"/>
  <c r="H668" i="6"/>
  <c r="K669" i="6" s="1"/>
  <c r="F669" i="6" s="1"/>
  <c r="E670" i="6" l="1"/>
  <c r="H669" i="6"/>
  <c r="K670" i="6" s="1"/>
  <c r="F670" i="6" s="1"/>
  <c r="E671" i="6" l="1"/>
  <c r="G670" i="6"/>
  <c r="H670" i="6" l="1"/>
  <c r="K671" i="6" s="1"/>
  <c r="F671" i="6" s="1"/>
  <c r="G671" i="6"/>
  <c r="E672" i="6" l="1"/>
  <c r="H671" i="6"/>
  <c r="K672" i="6" s="1"/>
  <c r="F672" i="6" s="1"/>
  <c r="G672" i="6" l="1"/>
  <c r="E673" i="6"/>
  <c r="H672" i="6" l="1"/>
  <c r="K673" i="6" s="1"/>
  <c r="F673" i="6" s="1"/>
  <c r="E674" i="6" l="1"/>
  <c r="H673" i="6" l="1"/>
  <c r="K674" i="6" s="1"/>
  <c r="F674" i="6" s="1"/>
  <c r="H674" i="6" l="1"/>
  <c r="K675" i="6" s="1"/>
  <c r="F675" i="6" s="1"/>
  <c r="E675" i="6"/>
  <c r="E676" i="6" l="1"/>
  <c r="G675" i="6"/>
  <c r="H675" i="6" l="1"/>
  <c r="K676" i="6" s="1"/>
  <c r="F676" i="6" s="1"/>
  <c r="G676" i="6"/>
  <c r="E677" i="6" l="1"/>
  <c r="H676" i="6"/>
  <c r="K677" i="6" s="1"/>
  <c r="F677" i="6" s="1"/>
  <c r="E678" i="6" l="1"/>
  <c r="G677" i="6"/>
  <c r="H677" i="6" l="1"/>
  <c r="K678" i="6" s="1"/>
  <c r="F678" i="6" s="1"/>
  <c r="G678" i="6"/>
  <c r="E679" i="6" l="1"/>
  <c r="H678" i="6"/>
  <c r="K679" i="6" s="1"/>
  <c r="F679" i="6" s="1"/>
  <c r="E680" i="6" l="1"/>
  <c r="G679" i="6"/>
  <c r="H679" i="6" l="1"/>
  <c r="K680" i="6" s="1"/>
  <c r="F680" i="6" s="1"/>
  <c r="E681" i="6" l="1"/>
  <c r="H680" i="6" l="1"/>
  <c r="K681" i="6" s="1"/>
  <c r="F681" i="6" s="1"/>
  <c r="E682" i="6" l="1"/>
  <c r="H681" i="6"/>
  <c r="K682" i="6" s="1"/>
  <c r="F682" i="6" s="1"/>
  <c r="E683" i="6" l="1"/>
  <c r="G682" i="6"/>
  <c r="H682" i="6" l="1"/>
  <c r="K683" i="6" s="1"/>
  <c r="F683" i="6" s="1"/>
  <c r="G683" i="6"/>
  <c r="E684" i="6" l="1"/>
  <c r="H683" i="6"/>
  <c r="K684" i="6" s="1"/>
  <c r="F684" i="6" s="1"/>
  <c r="E685" i="6" l="1"/>
  <c r="G684" i="6"/>
  <c r="H684" i="6" l="1"/>
  <c r="K685" i="6" s="1"/>
  <c r="F685" i="6" s="1"/>
  <c r="G685" i="6"/>
  <c r="E686" i="6" l="1"/>
  <c r="H685" i="6"/>
  <c r="K686" i="6" s="1"/>
  <c r="F686" i="6" s="1"/>
  <c r="E687" i="6" l="1"/>
  <c r="G686" i="6"/>
  <c r="H686" i="6" l="1"/>
  <c r="K687" i="6" s="1"/>
  <c r="F687" i="6" s="1"/>
  <c r="E688" i="6" l="1"/>
  <c r="H687" i="6" l="1"/>
  <c r="K688" i="6" s="1"/>
  <c r="F688" i="6" s="1"/>
  <c r="E689" i="6" l="1"/>
  <c r="G689" i="6" l="1"/>
  <c r="H688" i="6"/>
  <c r="K689" i="6" s="1"/>
  <c r="F689" i="6" s="1"/>
  <c r="E690" i="6" l="1"/>
  <c r="H689" i="6"/>
  <c r="K690" i="6" s="1"/>
  <c r="F690" i="6" s="1"/>
  <c r="G690" i="6" l="1"/>
  <c r="E691" i="6"/>
  <c r="G691" i="6" l="1"/>
  <c r="H690" i="6"/>
  <c r="K691" i="6" s="1"/>
  <c r="F691" i="6" s="1"/>
  <c r="E692" i="6" l="1"/>
  <c r="H691" i="6"/>
  <c r="K692" i="6" s="1"/>
  <c r="F692" i="6" s="1"/>
  <c r="E693" i="6" l="1"/>
  <c r="G692" i="6"/>
  <c r="H692" i="6" l="1"/>
  <c r="K693" i="6" s="1"/>
  <c r="F693" i="6" s="1"/>
  <c r="G693" i="6"/>
  <c r="E694" i="6" l="1"/>
  <c r="H693" i="6"/>
  <c r="K694" i="6" s="1"/>
  <c r="F694" i="6" s="1"/>
  <c r="H694" i="6" l="1"/>
  <c r="K695" i="6" s="1"/>
  <c r="E695" i="6"/>
  <c r="F695" i="6" s="1"/>
  <c r="H695" i="6" l="1"/>
  <c r="K696" i="6" s="1"/>
  <c r="F696" i="6" s="1"/>
  <c r="E696" i="6"/>
  <c r="E697" i="6" l="1"/>
  <c r="G696" i="6"/>
  <c r="H696" i="6" l="1"/>
  <c r="K697" i="6" s="1"/>
  <c r="F697" i="6" s="1"/>
  <c r="G697" i="6"/>
  <c r="E698" i="6" l="1"/>
  <c r="H697" i="6"/>
  <c r="K698" i="6" s="1"/>
  <c r="F698" i="6" s="1"/>
  <c r="G698" i="6" l="1"/>
  <c r="E699" i="6"/>
  <c r="G699" i="6" l="1"/>
  <c r="H698" i="6"/>
  <c r="K699" i="6" s="1"/>
  <c r="F699" i="6" s="1"/>
  <c r="E700" i="6" l="1"/>
  <c r="H699" i="6"/>
  <c r="K700" i="6" s="1"/>
  <c r="F700" i="6" s="1"/>
  <c r="E701" i="6" l="1"/>
  <c r="G700" i="6"/>
  <c r="H700" i="6" l="1"/>
  <c r="K701" i="6" s="1"/>
  <c r="F701" i="6" s="1"/>
  <c r="E702" i="6" l="1"/>
  <c r="H701" i="6" l="1"/>
  <c r="K702" i="6" s="1"/>
  <c r="F702" i="6" s="1"/>
  <c r="H702" i="6" l="1"/>
  <c r="K703" i="6" s="1"/>
  <c r="F703" i="6" s="1"/>
  <c r="E703" i="6"/>
  <c r="E704" i="6" l="1"/>
  <c r="G703" i="6"/>
  <c r="H703" i="6" l="1"/>
  <c r="K704" i="6" s="1"/>
  <c r="F704" i="6" s="1"/>
  <c r="G704" i="6"/>
  <c r="E705" i="6" l="1"/>
  <c r="H704" i="6"/>
  <c r="K705" i="6" s="1"/>
  <c r="F705" i="6" s="1"/>
  <c r="E706" i="6" l="1"/>
  <c r="G705" i="6"/>
  <c r="H705" i="6" l="1"/>
  <c r="K706" i="6" s="1"/>
  <c r="F706" i="6" s="1"/>
  <c r="G706" i="6"/>
  <c r="E707" i="6" l="1"/>
  <c r="H706" i="6"/>
  <c r="K707" i="6" s="1"/>
  <c r="F707" i="6" s="1"/>
  <c r="E708" i="6" l="1"/>
  <c r="G707" i="6"/>
  <c r="H707" i="6" l="1"/>
  <c r="K708" i="6" s="1"/>
  <c r="F708" i="6" s="1"/>
  <c r="E709" i="6" l="1"/>
  <c r="H708" i="6" l="1"/>
  <c r="K709" i="6" s="1"/>
  <c r="F709" i="6" s="1"/>
  <c r="E710" i="6" l="1"/>
  <c r="G710" i="6" l="1"/>
  <c r="H709" i="6"/>
  <c r="K710" i="6" s="1"/>
  <c r="F710" i="6" s="1"/>
  <c r="E711" i="6" l="1"/>
  <c r="H710" i="6"/>
  <c r="K711" i="6" s="1"/>
  <c r="F711" i="6" s="1"/>
  <c r="E712" i="6" l="1"/>
  <c r="G711" i="6"/>
  <c r="H711" i="6" l="1"/>
  <c r="K712" i="6" s="1"/>
  <c r="F712" i="6" s="1"/>
  <c r="G712" i="6"/>
  <c r="E713" i="6" l="1"/>
  <c r="H712" i="6"/>
  <c r="K713" i="6" s="1"/>
  <c r="F713" i="6" s="1"/>
  <c r="E714" i="6" l="1"/>
  <c r="G713" i="6"/>
  <c r="H713" i="6" l="1"/>
  <c r="K714" i="6" s="1"/>
  <c r="F714" i="6" s="1"/>
  <c r="G714" i="6"/>
  <c r="E715" i="6" l="1"/>
  <c r="H714" i="6"/>
  <c r="K715" i="6" s="1"/>
  <c r="F715" i="6" s="1"/>
  <c r="H715" i="6" l="1"/>
  <c r="K716" i="6" s="1"/>
  <c r="E716" i="6"/>
  <c r="F716" i="6" s="1"/>
  <c r="E717" i="6" l="1"/>
  <c r="G717" i="6" l="1"/>
  <c r="H716" i="6"/>
  <c r="K717" i="6" s="1"/>
  <c r="F717" i="6" s="1"/>
  <c r="E718" i="6" l="1"/>
  <c r="H717" i="6"/>
  <c r="K718" i="6" s="1"/>
  <c r="F718" i="6" s="1"/>
  <c r="E719" i="6" l="1"/>
  <c r="G718" i="6"/>
  <c r="H718" i="6" l="1"/>
  <c r="K719" i="6" s="1"/>
  <c r="F719" i="6" s="1"/>
  <c r="G719" i="6"/>
  <c r="E720" i="6" l="1"/>
  <c r="H719" i="6"/>
  <c r="K720" i="6" s="1"/>
  <c r="F720" i="6" s="1"/>
  <c r="E721" i="6" l="1"/>
  <c r="G720" i="6"/>
  <c r="H720" i="6" l="1"/>
  <c r="K721" i="6" s="1"/>
  <c r="F721" i="6" s="1"/>
  <c r="G721" i="6"/>
  <c r="E722" i="6" l="1"/>
  <c r="H721" i="6"/>
  <c r="K722" i="6" s="1"/>
  <c r="F722" i="6" s="1"/>
  <c r="H722" i="6" l="1"/>
  <c r="K723" i="6" s="1"/>
  <c r="E723" i="6"/>
  <c r="F723" i="6" s="1"/>
  <c r="H723" i="6" l="1"/>
  <c r="K724" i="6" s="1"/>
  <c r="F724" i="6" s="1"/>
  <c r="E724" i="6"/>
  <c r="E725" i="6" l="1"/>
  <c r="G724" i="6"/>
  <c r="H724" i="6" l="1"/>
  <c r="K725" i="6" s="1"/>
  <c r="F725" i="6" s="1"/>
  <c r="G725" i="6"/>
  <c r="E726" i="6" l="1"/>
  <c r="H725" i="6"/>
  <c r="K726" i="6" s="1"/>
  <c r="F726" i="6" s="1"/>
  <c r="E727" i="6" l="1"/>
  <c r="G726" i="6"/>
  <c r="H726" i="6" l="1"/>
  <c r="K727" i="6" s="1"/>
  <c r="F727" i="6" s="1"/>
  <c r="G727" i="6"/>
  <c r="E728" i="6" l="1"/>
  <c r="H727" i="6"/>
  <c r="K728" i="6" s="1"/>
  <c r="F728" i="6" s="1"/>
  <c r="E729" i="6" l="1"/>
  <c r="G728" i="6"/>
  <c r="H728" i="6" l="1"/>
  <c r="K729" i="6" s="1"/>
  <c r="F729" i="6" s="1"/>
  <c r="E730" i="6" l="1"/>
  <c r="H729" i="6" l="1"/>
  <c r="K730" i="6" s="1"/>
  <c r="F730" i="6" s="1"/>
  <c r="H730" i="6" l="1"/>
  <c r="K731" i="6" s="1"/>
  <c r="F731" i="6" s="1"/>
  <c r="E731" i="6"/>
  <c r="E732" i="6" l="1"/>
  <c r="G732" i="6" s="1"/>
  <c r="G731" i="6"/>
  <c r="H731" i="6" l="1"/>
  <c r="K732" i="6" s="1"/>
  <c r="F732" i="6" s="1"/>
  <c r="H732" i="6" l="1"/>
</calcChain>
</file>

<file path=xl/sharedStrings.xml><?xml version="1.0" encoding="utf-8"?>
<sst xmlns="http://schemas.openxmlformats.org/spreadsheetml/2006/main" count="5943" uniqueCount="41">
  <si>
    <t>data</t>
  </si>
  <si>
    <t>dzien tygodnia</t>
  </si>
  <si>
    <t>niedziela</t>
  </si>
  <si>
    <t>poniedziałek</t>
  </si>
  <si>
    <t>wtorek</t>
  </si>
  <si>
    <t>środa</t>
  </si>
  <si>
    <t>czwartek</t>
  </si>
  <si>
    <t>piątek</t>
  </si>
  <si>
    <t>sobota</t>
  </si>
  <si>
    <t>pora roku</t>
  </si>
  <si>
    <t>zima</t>
  </si>
  <si>
    <t>wiosna</t>
  </si>
  <si>
    <t>lato</t>
  </si>
  <si>
    <t>jesień</t>
  </si>
  <si>
    <t>% wypożyczenia rowerów</t>
  </si>
  <si>
    <t>magazyn</t>
  </si>
  <si>
    <t>Kolumna1</t>
  </si>
  <si>
    <t>Kolumna2</t>
  </si>
  <si>
    <t>koszty</t>
  </si>
  <si>
    <t>wydatki</t>
  </si>
  <si>
    <t>dochody</t>
  </si>
  <si>
    <t>cena wypożyczenia</t>
  </si>
  <si>
    <t>przychód</t>
  </si>
  <si>
    <t>rok</t>
  </si>
  <si>
    <t>przychody</t>
  </si>
  <si>
    <t>łączne wydatki</t>
  </si>
  <si>
    <t>łączne dochody</t>
  </si>
  <si>
    <t>jeżeli</t>
  </si>
  <si>
    <t>przychód dzienny</t>
  </si>
  <si>
    <t>miesiac</t>
  </si>
  <si>
    <t>Etykiety wierszy</t>
  </si>
  <si>
    <t>(puste)</t>
  </si>
  <si>
    <t>Suma końcowa</t>
  </si>
  <si>
    <t>Suma z przychód dzienny</t>
  </si>
  <si>
    <t>łączny dochód</t>
  </si>
  <si>
    <t>A = 47</t>
  </si>
  <si>
    <t>B = 57</t>
  </si>
  <si>
    <t>C = 66</t>
  </si>
  <si>
    <t>miesiąc</t>
  </si>
  <si>
    <t>zakup</t>
  </si>
  <si>
    <t>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</si>
</sst>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2" applyFont="1"/>
    <xf numFmtId="44" fontId="0" fillId="0" borderId="0" xfId="1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9" fontId="0" fillId="2" borderId="0" xfId="2" applyFont="1" applyFill="1"/>
    <xf numFmtId="44" fontId="0" fillId="2" borderId="0" xfId="1" applyFont="1" applyFill="1"/>
    <xf numFmtId="44" fontId="0" fillId="2" borderId="0" xfId="0" applyNumberFormat="1" applyFill="1"/>
    <xf numFmtId="0" fontId="0" fillId="0" borderId="0" xfId="1" applyNumberFormat="1" applyFont="1"/>
    <xf numFmtId="0" fontId="0" fillId="2" borderId="0" xfId="1" applyNumberFormat="1" applyFont="1" applyFill="1"/>
    <xf numFmtId="14" fontId="0" fillId="2" borderId="1" xfId="0" applyNumberFormat="1" applyFill="1" applyBorder="1"/>
    <xf numFmtId="0" fontId="0" fillId="2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44" fontId="0" fillId="2" borderId="0" xfId="0" applyNumberFormat="1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</cellXfs>
  <cellStyles count="3">
    <cellStyle name="Normalny" xfId="0" builtinId="0"/>
    <cellStyle name="Procentowy" xfId="2" builtinId="5"/>
    <cellStyle name="Walutowy" xfId="1" builtinId="4"/>
  </cellStyles>
  <dxfs count="38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numFmt numFmtId="0" formatCode="General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[Zadanie5.xlsx]5.2!Tabela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Miesięczne dochody w 2023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90048118985127"/>
          <c:y val="0.23550707203266255"/>
          <c:w val="0.73484514435695536"/>
          <c:h val="0.59421733741615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'5.2'!$M$11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'5.2'!$L$12:$L$25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(puste)</c:v>
                </c:pt>
              </c:strCache>
            </c:strRef>
          </c:cat>
          <c:val>
            <c:numRef>
              <c:f>'5.2'!$M$12:$M$25</c:f>
              <c:numCache>
                <c:formatCode>General</c:formatCode>
                <c:ptCount val="13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3-4A38-9F53-A21FBD00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710544"/>
        <c:axId val="1900711024"/>
      </c:barChart>
      <c:catAx>
        <c:axId val="19007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0711024"/>
        <c:crosses val="autoZero"/>
        <c:auto val="1"/>
        <c:lblAlgn val="ctr"/>
        <c:lblOffset val="100"/>
        <c:noMultiLvlLbl val="0"/>
      </c:catAx>
      <c:valAx>
        <c:axId val="19007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07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6</xdr:row>
      <xdr:rowOff>19050</xdr:rowOff>
    </xdr:from>
    <xdr:to>
      <xdr:col>20</xdr:col>
      <xdr:colOff>449580</xdr:colOff>
      <xdr:row>21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235FE9-C600-CF0B-F864-4F5CCAFD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" refreshedDate="45768.690489236113" createdVersion="8" refreshedVersion="8" minRefreshableVersion="3" recordCount="731" xr:uid="{79D47D1E-7F82-43B6-A59C-C298CAD1AF79}">
  <cacheSource type="worksheet">
    <worksheetSource name="Tabela27"/>
  </cacheSource>
  <cacheFields count="9">
    <cacheField name="data" numFmtId="14">
      <sharedItems containsNonDate="0" containsDate="1" containsString="0" containsBlank="1" minDate="2023-01-01T00:00:00" maxDate="2024-01-01T00:00:00"/>
    </cacheField>
    <cacheField name="dzien tygodnia" numFmtId="0">
      <sharedItems containsBlank="1"/>
    </cacheField>
    <cacheField name="pora roku" numFmtId="0">
      <sharedItems containsBlank="1"/>
    </cacheField>
    <cacheField name="% wypożyczenia rowerów" numFmtId="9">
      <sharedItems containsString="0" containsBlank="1" containsNumber="1" minValue="0.2" maxValue="0.9"/>
    </cacheField>
    <cacheField name="magazyn" numFmtId="0">
      <sharedItems containsString="0" containsBlank="1" containsNumber="1" containsInteger="1" minValue="10" maxValue="10"/>
    </cacheField>
    <cacheField name="wydatki" numFmtId="44">
      <sharedItems containsString="0" containsBlank="1" containsNumber="1" containsInteger="1" minValue="0" maxValue="8150"/>
    </cacheField>
    <cacheField name="dochody" numFmtId="44">
      <sharedItems containsString="0" containsBlank="1" containsNumber="1" containsInteger="1" minValue="0" maxValue="270"/>
    </cacheField>
    <cacheField name="przychód dzienny" numFmtId="44">
      <sharedItems containsString="0" containsBlank="1" containsNumber="1" containsInteger="1" minValue="-8150" maxValue="270"/>
    </cacheField>
    <cacheField name="miesia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d v="2023-01-01T00:00:00"/>
    <s v="niedziela"/>
    <s v="zima"/>
    <n v="0.2"/>
    <n v="10"/>
    <n v="8150"/>
    <n v="0"/>
    <n v="-8150"/>
    <x v="0"/>
  </r>
  <r>
    <d v="2023-01-02T00:00:00"/>
    <s v="poniedziałek"/>
    <s v="zima"/>
    <n v="0.2"/>
    <n v="10"/>
    <n v="0"/>
    <n v="60"/>
    <n v="60"/>
    <x v="0"/>
  </r>
  <r>
    <d v="2023-01-03T00:00:00"/>
    <s v="wtorek"/>
    <s v="zima"/>
    <n v="0.2"/>
    <n v="10"/>
    <n v="0"/>
    <n v="60"/>
    <n v="60"/>
    <x v="0"/>
  </r>
  <r>
    <d v="2023-01-04T00:00:00"/>
    <s v="środa"/>
    <s v="zima"/>
    <n v="0.2"/>
    <n v="10"/>
    <n v="0"/>
    <n v="60"/>
    <n v="60"/>
    <x v="0"/>
  </r>
  <r>
    <d v="2023-01-05T00:00:00"/>
    <s v="czwartek"/>
    <s v="zima"/>
    <n v="0.2"/>
    <n v="10"/>
    <n v="0"/>
    <n v="60"/>
    <n v="60"/>
    <x v="0"/>
  </r>
  <r>
    <d v="2023-01-06T00:00:00"/>
    <s v="piątek"/>
    <s v="zima"/>
    <n v="0.2"/>
    <n v="10"/>
    <n v="0"/>
    <n v="60"/>
    <n v="60"/>
    <x v="0"/>
  </r>
  <r>
    <d v="2023-01-07T00:00:00"/>
    <s v="sobota"/>
    <s v="zima"/>
    <n v="0.2"/>
    <n v="10"/>
    <n v="0"/>
    <n v="0"/>
    <n v="0"/>
    <x v="0"/>
  </r>
  <r>
    <d v="2023-01-08T00:00:00"/>
    <s v="niedziela"/>
    <s v="zima"/>
    <n v="0.2"/>
    <n v="10"/>
    <n v="150"/>
    <n v="0"/>
    <n v="-150"/>
    <x v="0"/>
  </r>
  <r>
    <d v="2023-01-09T00:00:00"/>
    <s v="poniedziałek"/>
    <s v="zima"/>
    <n v="0.2"/>
    <n v="10"/>
    <n v="0"/>
    <n v="60"/>
    <n v="60"/>
    <x v="0"/>
  </r>
  <r>
    <d v="2023-01-10T00:00:00"/>
    <s v="wtorek"/>
    <s v="zima"/>
    <n v="0.2"/>
    <n v="10"/>
    <n v="0"/>
    <n v="60"/>
    <n v="60"/>
    <x v="0"/>
  </r>
  <r>
    <d v="2023-01-11T00:00:00"/>
    <s v="środa"/>
    <s v="zima"/>
    <n v="0.2"/>
    <n v="10"/>
    <n v="0"/>
    <n v="60"/>
    <n v="60"/>
    <x v="0"/>
  </r>
  <r>
    <d v="2023-01-12T00:00:00"/>
    <s v="czwartek"/>
    <s v="zima"/>
    <n v="0.2"/>
    <n v="10"/>
    <n v="0"/>
    <n v="60"/>
    <n v="60"/>
    <x v="0"/>
  </r>
  <r>
    <d v="2023-01-13T00:00:00"/>
    <s v="piątek"/>
    <s v="zima"/>
    <n v="0.2"/>
    <n v="10"/>
    <n v="0"/>
    <n v="60"/>
    <n v="60"/>
    <x v="0"/>
  </r>
  <r>
    <d v="2023-01-14T00:00:00"/>
    <s v="sobota"/>
    <s v="zima"/>
    <n v="0.2"/>
    <n v="10"/>
    <n v="0"/>
    <n v="0"/>
    <n v="0"/>
    <x v="0"/>
  </r>
  <r>
    <d v="2023-01-15T00:00:00"/>
    <s v="niedziela"/>
    <s v="zima"/>
    <n v="0.2"/>
    <n v="10"/>
    <n v="150"/>
    <n v="0"/>
    <n v="-150"/>
    <x v="0"/>
  </r>
  <r>
    <d v="2023-01-16T00:00:00"/>
    <s v="poniedziałek"/>
    <s v="zima"/>
    <n v="0.2"/>
    <n v="10"/>
    <n v="0"/>
    <n v="60"/>
    <n v="60"/>
    <x v="0"/>
  </r>
  <r>
    <d v="2023-01-17T00:00:00"/>
    <s v="wtorek"/>
    <s v="zima"/>
    <n v="0.2"/>
    <n v="10"/>
    <n v="0"/>
    <n v="60"/>
    <n v="60"/>
    <x v="0"/>
  </r>
  <r>
    <d v="2023-01-18T00:00:00"/>
    <s v="środa"/>
    <s v="zima"/>
    <n v="0.2"/>
    <n v="10"/>
    <n v="0"/>
    <n v="60"/>
    <n v="60"/>
    <x v="0"/>
  </r>
  <r>
    <d v="2023-01-19T00:00:00"/>
    <s v="czwartek"/>
    <s v="zima"/>
    <n v="0.2"/>
    <n v="10"/>
    <n v="0"/>
    <n v="60"/>
    <n v="60"/>
    <x v="0"/>
  </r>
  <r>
    <d v="2023-01-20T00:00:00"/>
    <s v="piątek"/>
    <s v="zima"/>
    <n v="0.2"/>
    <n v="10"/>
    <n v="0"/>
    <n v="60"/>
    <n v="60"/>
    <x v="0"/>
  </r>
  <r>
    <d v="2023-01-21T00:00:00"/>
    <s v="sobota"/>
    <s v="zima"/>
    <n v="0.2"/>
    <n v="10"/>
    <n v="0"/>
    <n v="0"/>
    <n v="0"/>
    <x v="0"/>
  </r>
  <r>
    <d v="2023-01-22T00:00:00"/>
    <s v="niedziela"/>
    <s v="zima"/>
    <n v="0.2"/>
    <n v="10"/>
    <n v="150"/>
    <n v="0"/>
    <n v="-150"/>
    <x v="0"/>
  </r>
  <r>
    <d v="2023-01-23T00:00:00"/>
    <s v="poniedziałek"/>
    <s v="zima"/>
    <n v="0.2"/>
    <n v="10"/>
    <n v="0"/>
    <n v="60"/>
    <n v="60"/>
    <x v="0"/>
  </r>
  <r>
    <d v="2023-01-24T00:00:00"/>
    <s v="wtorek"/>
    <s v="zima"/>
    <n v="0.2"/>
    <n v="10"/>
    <n v="0"/>
    <n v="60"/>
    <n v="60"/>
    <x v="0"/>
  </r>
  <r>
    <d v="2023-01-25T00:00:00"/>
    <s v="środa"/>
    <s v="zima"/>
    <n v="0.2"/>
    <n v="10"/>
    <n v="0"/>
    <n v="60"/>
    <n v="60"/>
    <x v="0"/>
  </r>
  <r>
    <d v="2023-01-26T00:00:00"/>
    <s v="czwartek"/>
    <s v="zima"/>
    <n v="0.2"/>
    <n v="10"/>
    <n v="0"/>
    <n v="60"/>
    <n v="60"/>
    <x v="0"/>
  </r>
  <r>
    <d v="2023-01-27T00:00:00"/>
    <s v="piątek"/>
    <s v="zima"/>
    <n v="0.2"/>
    <n v="10"/>
    <n v="0"/>
    <n v="60"/>
    <n v="60"/>
    <x v="0"/>
  </r>
  <r>
    <d v="2023-01-28T00:00:00"/>
    <s v="sobota"/>
    <s v="zima"/>
    <n v="0.2"/>
    <n v="10"/>
    <n v="0"/>
    <n v="0"/>
    <n v="0"/>
    <x v="0"/>
  </r>
  <r>
    <d v="2023-01-29T00:00:00"/>
    <s v="niedziela"/>
    <s v="zima"/>
    <n v="0.2"/>
    <n v="10"/>
    <n v="150"/>
    <n v="0"/>
    <n v="-150"/>
    <x v="0"/>
  </r>
  <r>
    <d v="2023-01-30T00:00:00"/>
    <s v="poniedziałek"/>
    <s v="zima"/>
    <n v="0.2"/>
    <n v="10"/>
    <n v="0"/>
    <n v="60"/>
    <n v="60"/>
    <x v="0"/>
  </r>
  <r>
    <d v="2023-01-31T00:00:00"/>
    <s v="wtorek"/>
    <s v="zima"/>
    <n v="0.2"/>
    <n v="10"/>
    <n v="0"/>
    <n v="60"/>
    <n v="60"/>
    <x v="0"/>
  </r>
  <r>
    <d v="2023-02-01T00:00:00"/>
    <s v="środa"/>
    <s v="zima"/>
    <n v="0.2"/>
    <n v="10"/>
    <n v="0"/>
    <n v="60"/>
    <n v="60"/>
    <x v="1"/>
  </r>
  <r>
    <d v="2023-02-02T00:00:00"/>
    <s v="czwartek"/>
    <s v="zima"/>
    <n v="0.2"/>
    <n v="10"/>
    <n v="0"/>
    <n v="60"/>
    <n v="60"/>
    <x v="1"/>
  </r>
  <r>
    <d v="2023-02-03T00:00:00"/>
    <s v="piątek"/>
    <s v="zima"/>
    <n v="0.2"/>
    <n v="10"/>
    <n v="0"/>
    <n v="60"/>
    <n v="60"/>
    <x v="1"/>
  </r>
  <r>
    <d v="2023-02-04T00:00:00"/>
    <s v="sobota"/>
    <s v="zima"/>
    <n v="0.2"/>
    <n v="10"/>
    <n v="0"/>
    <n v="0"/>
    <n v="0"/>
    <x v="1"/>
  </r>
  <r>
    <d v="2023-02-05T00:00:00"/>
    <s v="niedziela"/>
    <s v="zima"/>
    <n v="0.2"/>
    <n v="10"/>
    <n v="150"/>
    <n v="0"/>
    <n v="-150"/>
    <x v="1"/>
  </r>
  <r>
    <d v="2023-02-06T00:00:00"/>
    <s v="poniedziałek"/>
    <s v="zima"/>
    <n v="0.2"/>
    <n v="10"/>
    <n v="0"/>
    <n v="60"/>
    <n v="60"/>
    <x v="1"/>
  </r>
  <r>
    <d v="2023-02-07T00:00:00"/>
    <s v="wtorek"/>
    <s v="zima"/>
    <n v="0.2"/>
    <n v="10"/>
    <n v="0"/>
    <n v="60"/>
    <n v="60"/>
    <x v="1"/>
  </r>
  <r>
    <d v="2023-02-08T00:00:00"/>
    <s v="środa"/>
    <s v="zima"/>
    <n v="0.2"/>
    <n v="10"/>
    <n v="0"/>
    <n v="60"/>
    <n v="60"/>
    <x v="1"/>
  </r>
  <r>
    <d v="2023-02-09T00:00:00"/>
    <s v="czwartek"/>
    <s v="zima"/>
    <n v="0.2"/>
    <n v="10"/>
    <n v="0"/>
    <n v="60"/>
    <n v="60"/>
    <x v="1"/>
  </r>
  <r>
    <d v="2023-02-10T00:00:00"/>
    <s v="piątek"/>
    <s v="zima"/>
    <n v="0.2"/>
    <n v="10"/>
    <n v="0"/>
    <n v="60"/>
    <n v="60"/>
    <x v="1"/>
  </r>
  <r>
    <d v="2023-02-11T00:00:00"/>
    <s v="sobota"/>
    <s v="zima"/>
    <n v="0.2"/>
    <n v="10"/>
    <n v="0"/>
    <n v="0"/>
    <n v="0"/>
    <x v="1"/>
  </r>
  <r>
    <d v="2023-02-12T00:00:00"/>
    <s v="niedziela"/>
    <s v="zima"/>
    <n v="0.2"/>
    <n v="10"/>
    <n v="150"/>
    <n v="0"/>
    <n v="-150"/>
    <x v="1"/>
  </r>
  <r>
    <d v="2023-02-13T00:00:00"/>
    <s v="poniedziałek"/>
    <s v="zima"/>
    <n v="0.2"/>
    <n v="10"/>
    <n v="0"/>
    <n v="60"/>
    <n v="60"/>
    <x v="1"/>
  </r>
  <r>
    <d v="2023-02-14T00:00:00"/>
    <s v="wtorek"/>
    <s v="zima"/>
    <n v="0.2"/>
    <n v="10"/>
    <n v="0"/>
    <n v="60"/>
    <n v="60"/>
    <x v="1"/>
  </r>
  <r>
    <d v="2023-02-15T00:00:00"/>
    <s v="środa"/>
    <s v="zima"/>
    <n v="0.2"/>
    <n v="10"/>
    <n v="0"/>
    <n v="60"/>
    <n v="60"/>
    <x v="1"/>
  </r>
  <r>
    <d v="2023-02-16T00:00:00"/>
    <s v="czwartek"/>
    <s v="zima"/>
    <n v="0.2"/>
    <n v="10"/>
    <n v="0"/>
    <n v="60"/>
    <n v="60"/>
    <x v="1"/>
  </r>
  <r>
    <d v="2023-02-17T00:00:00"/>
    <s v="piątek"/>
    <s v="zima"/>
    <n v="0.2"/>
    <n v="10"/>
    <n v="0"/>
    <n v="60"/>
    <n v="60"/>
    <x v="1"/>
  </r>
  <r>
    <d v="2023-02-18T00:00:00"/>
    <s v="sobota"/>
    <s v="zima"/>
    <n v="0.2"/>
    <n v="10"/>
    <n v="0"/>
    <n v="0"/>
    <n v="0"/>
    <x v="1"/>
  </r>
  <r>
    <d v="2023-02-19T00:00:00"/>
    <s v="niedziela"/>
    <s v="zima"/>
    <n v="0.2"/>
    <n v="10"/>
    <n v="150"/>
    <n v="0"/>
    <n v="-150"/>
    <x v="1"/>
  </r>
  <r>
    <d v="2023-02-20T00:00:00"/>
    <s v="poniedziałek"/>
    <s v="zima"/>
    <n v="0.2"/>
    <n v="10"/>
    <n v="0"/>
    <n v="60"/>
    <n v="60"/>
    <x v="1"/>
  </r>
  <r>
    <d v="2023-02-21T00:00:00"/>
    <s v="wtorek"/>
    <s v="zima"/>
    <n v="0.2"/>
    <n v="10"/>
    <n v="0"/>
    <n v="60"/>
    <n v="60"/>
    <x v="1"/>
  </r>
  <r>
    <d v="2023-02-22T00:00:00"/>
    <s v="środa"/>
    <s v="zima"/>
    <n v="0.2"/>
    <n v="10"/>
    <n v="0"/>
    <n v="60"/>
    <n v="60"/>
    <x v="1"/>
  </r>
  <r>
    <d v="2023-02-23T00:00:00"/>
    <s v="czwartek"/>
    <s v="zima"/>
    <n v="0.2"/>
    <n v="10"/>
    <n v="0"/>
    <n v="60"/>
    <n v="60"/>
    <x v="1"/>
  </r>
  <r>
    <d v="2023-02-24T00:00:00"/>
    <s v="piątek"/>
    <s v="zima"/>
    <n v="0.2"/>
    <n v="10"/>
    <n v="0"/>
    <n v="60"/>
    <n v="60"/>
    <x v="1"/>
  </r>
  <r>
    <d v="2023-02-25T00:00:00"/>
    <s v="sobota"/>
    <s v="zima"/>
    <n v="0.2"/>
    <n v="10"/>
    <n v="0"/>
    <n v="0"/>
    <n v="0"/>
    <x v="1"/>
  </r>
  <r>
    <d v="2023-02-26T00:00:00"/>
    <s v="niedziela"/>
    <s v="zima"/>
    <n v="0.2"/>
    <n v="10"/>
    <n v="150"/>
    <n v="0"/>
    <n v="-150"/>
    <x v="1"/>
  </r>
  <r>
    <d v="2023-02-27T00:00:00"/>
    <s v="poniedziałek"/>
    <s v="zima"/>
    <n v="0.2"/>
    <n v="10"/>
    <n v="0"/>
    <n v="60"/>
    <n v="60"/>
    <x v="1"/>
  </r>
  <r>
    <d v="2023-02-28T00:00:00"/>
    <s v="wtorek"/>
    <s v="zima"/>
    <n v="0.2"/>
    <n v="10"/>
    <n v="0"/>
    <n v="60"/>
    <n v="60"/>
    <x v="1"/>
  </r>
  <r>
    <d v="2023-03-01T00:00:00"/>
    <s v="środa"/>
    <s v="zima"/>
    <n v="0.2"/>
    <n v="10"/>
    <n v="0"/>
    <n v="60"/>
    <n v="60"/>
    <x v="2"/>
  </r>
  <r>
    <d v="2023-03-02T00:00:00"/>
    <s v="czwartek"/>
    <s v="zima"/>
    <n v="0.2"/>
    <n v="10"/>
    <n v="0"/>
    <n v="60"/>
    <n v="60"/>
    <x v="2"/>
  </r>
  <r>
    <d v="2023-03-03T00:00:00"/>
    <s v="piątek"/>
    <s v="zima"/>
    <n v="0.2"/>
    <n v="10"/>
    <n v="0"/>
    <n v="60"/>
    <n v="60"/>
    <x v="2"/>
  </r>
  <r>
    <d v="2023-03-04T00:00:00"/>
    <s v="sobota"/>
    <s v="zima"/>
    <n v="0.2"/>
    <n v="10"/>
    <n v="0"/>
    <n v="0"/>
    <n v="0"/>
    <x v="2"/>
  </r>
  <r>
    <d v="2023-03-05T00:00:00"/>
    <s v="niedziela"/>
    <s v="zima"/>
    <n v="0.2"/>
    <n v="10"/>
    <n v="150"/>
    <n v="0"/>
    <n v="-150"/>
    <x v="2"/>
  </r>
  <r>
    <d v="2023-03-06T00:00:00"/>
    <s v="poniedziałek"/>
    <s v="zima"/>
    <n v="0.2"/>
    <n v="10"/>
    <n v="0"/>
    <n v="60"/>
    <n v="60"/>
    <x v="2"/>
  </r>
  <r>
    <d v="2023-03-07T00:00:00"/>
    <s v="wtorek"/>
    <s v="zima"/>
    <n v="0.2"/>
    <n v="10"/>
    <n v="0"/>
    <n v="60"/>
    <n v="60"/>
    <x v="2"/>
  </r>
  <r>
    <d v="2023-03-08T00:00:00"/>
    <s v="środa"/>
    <s v="zima"/>
    <n v="0.2"/>
    <n v="10"/>
    <n v="0"/>
    <n v="60"/>
    <n v="60"/>
    <x v="2"/>
  </r>
  <r>
    <d v="2023-03-09T00:00:00"/>
    <s v="czwartek"/>
    <s v="zima"/>
    <n v="0.2"/>
    <n v="10"/>
    <n v="0"/>
    <n v="60"/>
    <n v="60"/>
    <x v="2"/>
  </r>
  <r>
    <d v="2023-03-10T00:00:00"/>
    <s v="piątek"/>
    <s v="zima"/>
    <n v="0.2"/>
    <n v="10"/>
    <n v="0"/>
    <n v="60"/>
    <n v="60"/>
    <x v="2"/>
  </r>
  <r>
    <d v="2023-03-11T00:00:00"/>
    <s v="sobota"/>
    <s v="zima"/>
    <n v="0.2"/>
    <n v="10"/>
    <n v="0"/>
    <n v="0"/>
    <n v="0"/>
    <x v="2"/>
  </r>
  <r>
    <d v="2023-03-12T00:00:00"/>
    <s v="niedziela"/>
    <s v="zima"/>
    <n v="0.2"/>
    <n v="10"/>
    <n v="150"/>
    <n v="0"/>
    <n v="-150"/>
    <x v="2"/>
  </r>
  <r>
    <d v="2023-03-13T00:00:00"/>
    <s v="poniedziałek"/>
    <s v="zima"/>
    <n v="0.2"/>
    <n v="10"/>
    <n v="0"/>
    <n v="60"/>
    <n v="60"/>
    <x v="2"/>
  </r>
  <r>
    <d v="2023-03-14T00:00:00"/>
    <s v="wtorek"/>
    <s v="zima"/>
    <n v="0.2"/>
    <n v="10"/>
    <n v="0"/>
    <n v="60"/>
    <n v="60"/>
    <x v="2"/>
  </r>
  <r>
    <d v="2023-03-15T00:00:00"/>
    <s v="środa"/>
    <s v="zima"/>
    <n v="0.2"/>
    <n v="10"/>
    <n v="0"/>
    <n v="60"/>
    <n v="60"/>
    <x v="2"/>
  </r>
  <r>
    <d v="2023-03-16T00:00:00"/>
    <s v="czwartek"/>
    <s v="zima"/>
    <n v="0.2"/>
    <n v="10"/>
    <n v="0"/>
    <n v="60"/>
    <n v="60"/>
    <x v="2"/>
  </r>
  <r>
    <d v="2023-03-17T00:00:00"/>
    <s v="piątek"/>
    <s v="zima"/>
    <n v="0.2"/>
    <n v="10"/>
    <n v="0"/>
    <n v="60"/>
    <n v="60"/>
    <x v="2"/>
  </r>
  <r>
    <d v="2023-03-18T00:00:00"/>
    <s v="sobota"/>
    <s v="zima"/>
    <n v="0.2"/>
    <n v="10"/>
    <n v="0"/>
    <n v="0"/>
    <n v="0"/>
    <x v="2"/>
  </r>
  <r>
    <d v="2023-03-19T00:00:00"/>
    <s v="niedziela"/>
    <s v="zima"/>
    <n v="0.2"/>
    <n v="10"/>
    <n v="150"/>
    <n v="0"/>
    <n v="-150"/>
    <x v="2"/>
  </r>
  <r>
    <d v="2023-03-20T00:00:00"/>
    <s v="poniedziałek"/>
    <s v="zima"/>
    <n v="0.2"/>
    <n v="10"/>
    <n v="0"/>
    <n v="60"/>
    <n v="60"/>
    <x v="2"/>
  </r>
  <r>
    <d v="2023-03-21T00:00:00"/>
    <s v="wtorek"/>
    <s v="wiosna"/>
    <n v="0.5"/>
    <n v="10"/>
    <n v="0"/>
    <n v="150"/>
    <n v="150"/>
    <x v="2"/>
  </r>
  <r>
    <d v="2023-03-22T00:00:00"/>
    <s v="środa"/>
    <s v="wiosna"/>
    <n v="0.5"/>
    <n v="10"/>
    <n v="0"/>
    <n v="150"/>
    <n v="150"/>
    <x v="2"/>
  </r>
  <r>
    <d v="2023-03-23T00:00:00"/>
    <s v="czwartek"/>
    <s v="wiosna"/>
    <n v="0.5"/>
    <n v="10"/>
    <n v="0"/>
    <n v="150"/>
    <n v="150"/>
    <x v="2"/>
  </r>
  <r>
    <d v="2023-03-24T00:00:00"/>
    <s v="piątek"/>
    <s v="wiosna"/>
    <n v="0.5"/>
    <n v="10"/>
    <n v="0"/>
    <n v="150"/>
    <n v="150"/>
    <x v="2"/>
  </r>
  <r>
    <d v="2023-03-25T00:00:00"/>
    <s v="sobota"/>
    <s v="wiosna"/>
    <n v="0.5"/>
    <n v="10"/>
    <n v="0"/>
    <n v="0"/>
    <n v="0"/>
    <x v="2"/>
  </r>
  <r>
    <d v="2023-03-26T00:00:00"/>
    <s v="niedziela"/>
    <s v="wiosna"/>
    <n v="0.5"/>
    <n v="10"/>
    <n v="150"/>
    <n v="0"/>
    <n v="-150"/>
    <x v="2"/>
  </r>
  <r>
    <d v="2023-03-27T00:00:00"/>
    <s v="poniedziałek"/>
    <s v="wiosna"/>
    <n v="0.5"/>
    <n v="10"/>
    <n v="0"/>
    <n v="150"/>
    <n v="150"/>
    <x v="2"/>
  </r>
  <r>
    <d v="2023-03-28T00:00:00"/>
    <s v="wtorek"/>
    <s v="wiosna"/>
    <n v="0.5"/>
    <n v="10"/>
    <n v="0"/>
    <n v="150"/>
    <n v="150"/>
    <x v="2"/>
  </r>
  <r>
    <d v="2023-03-29T00:00:00"/>
    <s v="środa"/>
    <s v="wiosna"/>
    <n v="0.5"/>
    <n v="10"/>
    <n v="0"/>
    <n v="150"/>
    <n v="150"/>
    <x v="2"/>
  </r>
  <r>
    <d v="2023-03-30T00:00:00"/>
    <s v="czwartek"/>
    <s v="wiosna"/>
    <n v="0.5"/>
    <n v="10"/>
    <n v="0"/>
    <n v="150"/>
    <n v="150"/>
    <x v="2"/>
  </r>
  <r>
    <d v="2023-03-31T00:00:00"/>
    <s v="piątek"/>
    <s v="wiosna"/>
    <n v="0.5"/>
    <n v="10"/>
    <n v="0"/>
    <n v="150"/>
    <n v="150"/>
    <x v="2"/>
  </r>
  <r>
    <d v="2023-04-01T00:00:00"/>
    <s v="sobota"/>
    <s v="wiosna"/>
    <n v="0.5"/>
    <n v="10"/>
    <n v="0"/>
    <n v="0"/>
    <n v="0"/>
    <x v="3"/>
  </r>
  <r>
    <d v="2023-04-02T00:00:00"/>
    <s v="niedziela"/>
    <s v="wiosna"/>
    <n v="0.5"/>
    <n v="10"/>
    <n v="150"/>
    <n v="0"/>
    <n v="-150"/>
    <x v="3"/>
  </r>
  <r>
    <d v="2023-04-03T00:00:00"/>
    <s v="poniedziałek"/>
    <s v="wiosna"/>
    <n v="0.5"/>
    <n v="10"/>
    <n v="0"/>
    <n v="150"/>
    <n v="150"/>
    <x v="3"/>
  </r>
  <r>
    <d v="2023-04-04T00:00:00"/>
    <s v="wtorek"/>
    <s v="wiosna"/>
    <n v="0.5"/>
    <n v="10"/>
    <n v="0"/>
    <n v="150"/>
    <n v="150"/>
    <x v="3"/>
  </r>
  <r>
    <d v="2023-04-05T00:00:00"/>
    <s v="środa"/>
    <s v="wiosna"/>
    <n v="0.5"/>
    <n v="10"/>
    <n v="0"/>
    <n v="150"/>
    <n v="150"/>
    <x v="3"/>
  </r>
  <r>
    <d v="2023-04-06T00:00:00"/>
    <s v="czwartek"/>
    <s v="wiosna"/>
    <n v="0.5"/>
    <n v="10"/>
    <n v="0"/>
    <n v="150"/>
    <n v="150"/>
    <x v="3"/>
  </r>
  <r>
    <d v="2023-04-07T00:00:00"/>
    <s v="piątek"/>
    <s v="wiosna"/>
    <n v="0.5"/>
    <n v="10"/>
    <n v="0"/>
    <n v="150"/>
    <n v="150"/>
    <x v="3"/>
  </r>
  <r>
    <d v="2023-04-08T00:00:00"/>
    <s v="sobota"/>
    <s v="wiosna"/>
    <n v="0.5"/>
    <n v="10"/>
    <n v="0"/>
    <n v="0"/>
    <n v="0"/>
    <x v="3"/>
  </r>
  <r>
    <d v="2023-04-09T00:00:00"/>
    <s v="niedziela"/>
    <s v="wiosna"/>
    <n v="0.5"/>
    <n v="10"/>
    <n v="150"/>
    <n v="0"/>
    <n v="-150"/>
    <x v="3"/>
  </r>
  <r>
    <d v="2023-04-10T00:00:00"/>
    <s v="poniedziałek"/>
    <s v="wiosna"/>
    <n v="0.5"/>
    <n v="10"/>
    <n v="0"/>
    <n v="150"/>
    <n v="150"/>
    <x v="3"/>
  </r>
  <r>
    <d v="2023-04-11T00:00:00"/>
    <s v="wtorek"/>
    <s v="wiosna"/>
    <n v="0.5"/>
    <n v="10"/>
    <n v="0"/>
    <n v="150"/>
    <n v="150"/>
    <x v="3"/>
  </r>
  <r>
    <d v="2023-04-12T00:00:00"/>
    <s v="środa"/>
    <s v="wiosna"/>
    <n v="0.5"/>
    <n v="10"/>
    <n v="0"/>
    <n v="150"/>
    <n v="150"/>
    <x v="3"/>
  </r>
  <r>
    <d v="2023-04-13T00:00:00"/>
    <s v="czwartek"/>
    <s v="wiosna"/>
    <n v="0.5"/>
    <n v="10"/>
    <n v="0"/>
    <n v="150"/>
    <n v="150"/>
    <x v="3"/>
  </r>
  <r>
    <d v="2023-04-14T00:00:00"/>
    <s v="piątek"/>
    <s v="wiosna"/>
    <n v="0.5"/>
    <n v="10"/>
    <n v="0"/>
    <n v="150"/>
    <n v="150"/>
    <x v="3"/>
  </r>
  <r>
    <d v="2023-04-15T00:00:00"/>
    <s v="sobota"/>
    <s v="wiosna"/>
    <n v="0.5"/>
    <n v="10"/>
    <n v="0"/>
    <n v="0"/>
    <n v="0"/>
    <x v="3"/>
  </r>
  <r>
    <d v="2023-04-16T00:00:00"/>
    <s v="niedziela"/>
    <s v="wiosna"/>
    <n v="0.5"/>
    <n v="10"/>
    <n v="150"/>
    <n v="0"/>
    <n v="-150"/>
    <x v="3"/>
  </r>
  <r>
    <d v="2023-04-17T00:00:00"/>
    <s v="poniedziałek"/>
    <s v="wiosna"/>
    <n v="0.5"/>
    <n v="10"/>
    <n v="0"/>
    <n v="150"/>
    <n v="150"/>
    <x v="3"/>
  </r>
  <r>
    <d v="2023-04-18T00:00:00"/>
    <s v="wtorek"/>
    <s v="wiosna"/>
    <n v="0.5"/>
    <n v="10"/>
    <n v="0"/>
    <n v="150"/>
    <n v="150"/>
    <x v="3"/>
  </r>
  <r>
    <d v="2023-04-19T00:00:00"/>
    <s v="środa"/>
    <s v="wiosna"/>
    <n v="0.5"/>
    <n v="10"/>
    <n v="0"/>
    <n v="150"/>
    <n v="150"/>
    <x v="3"/>
  </r>
  <r>
    <d v="2023-04-20T00:00:00"/>
    <s v="czwartek"/>
    <s v="wiosna"/>
    <n v="0.5"/>
    <n v="10"/>
    <n v="0"/>
    <n v="150"/>
    <n v="150"/>
    <x v="3"/>
  </r>
  <r>
    <d v="2023-04-21T00:00:00"/>
    <s v="piątek"/>
    <s v="wiosna"/>
    <n v="0.5"/>
    <n v="10"/>
    <n v="0"/>
    <n v="150"/>
    <n v="150"/>
    <x v="3"/>
  </r>
  <r>
    <d v="2023-04-22T00:00:00"/>
    <s v="sobota"/>
    <s v="wiosna"/>
    <n v="0.5"/>
    <n v="10"/>
    <n v="0"/>
    <n v="0"/>
    <n v="0"/>
    <x v="3"/>
  </r>
  <r>
    <d v="2023-04-23T00:00:00"/>
    <s v="niedziela"/>
    <s v="wiosna"/>
    <n v="0.5"/>
    <n v="10"/>
    <n v="150"/>
    <n v="0"/>
    <n v="-150"/>
    <x v="3"/>
  </r>
  <r>
    <d v="2023-04-24T00:00:00"/>
    <s v="poniedziałek"/>
    <s v="wiosna"/>
    <n v="0.5"/>
    <n v="10"/>
    <n v="0"/>
    <n v="150"/>
    <n v="150"/>
    <x v="3"/>
  </r>
  <r>
    <d v="2023-04-25T00:00:00"/>
    <s v="wtorek"/>
    <s v="wiosna"/>
    <n v="0.5"/>
    <n v="10"/>
    <n v="0"/>
    <n v="150"/>
    <n v="150"/>
    <x v="3"/>
  </r>
  <r>
    <d v="2023-04-26T00:00:00"/>
    <s v="środa"/>
    <s v="wiosna"/>
    <n v="0.5"/>
    <n v="10"/>
    <n v="0"/>
    <n v="150"/>
    <n v="150"/>
    <x v="3"/>
  </r>
  <r>
    <d v="2023-04-27T00:00:00"/>
    <s v="czwartek"/>
    <s v="wiosna"/>
    <n v="0.5"/>
    <n v="10"/>
    <n v="0"/>
    <n v="150"/>
    <n v="150"/>
    <x v="3"/>
  </r>
  <r>
    <d v="2023-04-28T00:00:00"/>
    <s v="piątek"/>
    <s v="wiosna"/>
    <n v="0.5"/>
    <n v="10"/>
    <n v="0"/>
    <n v="150"/>
    <n v="150"/>
    <x v="3"/>
  </r>
  <r>
    <d v="2023-04-29T00:00:00"/>
    <s v="sobota"/>
    <s v="wiosna"/>
    <n v="0.5"/>
    <n v="10"/>
    <n v="0"/>
    <n v="0"/>
    <n v="0"/>
    <x v="3"/>
  </r>
  <r>
    <d v="2023-04-30T00:00:00"/>
    <s v="niedziela"/>
    <s v="wiosna"/>
    <n v="0.5"/>
    <n v="10"/>
    <n v="150"/>
    <n v="0"/>
    <n v="-150"/>
    <x v="3"/>
  </r>
  <r>
    <d v="2023-05-01T00:00:00"/>
    <s v="poniedziałek"/>
    <s v="wiosna"/>
    <n v="0.5"/>
    <n v="10"/>
    <n v="0"/>
    <n v="150"/>
    <n v="150"/>
    <x v="4"/>
  </r>
  <r>
    <d v="2023-05-02T00:00:00"/>
    <s v="wtorek"/>
    <s v="wiosna"/>
    <n v="0.5"/>
    <n v="10"/>
    <n v="0"/>
    <n v="150"/>
    <n v="150"/>
    <x v="4"/>
  </r>
  <r>
    <d v="2023-05-03T00:00:00"/>
    <s v="środa"/>
    <s v="wiosna"/>
    <n v="0.5"/>
    <n v="10"/>
    <n v="0"/>
    <n v="150"/>
    <n v="150"/>
    <x v="4"/>
  </r>
  <r>
    <d v="2023-05-04T00:00:00"/>
    <s v="czwartek"/>
    <s v="wiosna"/>
    <n v="0.5"/>
    <n v="10"/>
    <n v="0"/>
    <n v="150"/>
    <n v="150"/>
    <x v="4"/>
  </r>
  <r>
    <d v="2023-05-05T00:00:00"/>
    <s v="piątek"/>
    <s v="wiosna"/>
    <n v="0.5"/>
    <n v="10"/>
    <n v="0"/>
    <n v="150"/>
    <n v="150"/>
    <x v="4"/>
  </r>
  <r>
    <d v="2023-05-06T00:00:00"/>
    <s v="sobota"/>
    <s v="wiosna"/>
    <n v="0.5"/>
    <n v="10"/>
    <n v="0"/>
    <n v="0"/>
    <n v="0"/>
    <x v="4"/>
  </r>
  <r>
    <d v="2023-05-07T00:00:00"/>
    <s v="niedziela"/>
    <s v="wiosna"/>
    <n v="0.5"/>
    <n v="10"/>
    <n v="150"/>
    <n v="0"/>
    <n v="-150"/>
    <x v="4"/>
  </r>
  <r>
    <d v="2023-05-08T00:00:00"/>
    <s v="poniedziałek"/>
    <s v="wiosna"/>
    <n v="0.5"/>
    <n v="10"/>
    <n v="0"/>
    <n v="150"/>
    <n v="150"/>
    <x v="4"/>
  </r>
  <r>
    <d v="2023-05-09T00:00:00"/>
    <s v="wtorek"/>
    <s v="wiosna"/>
    <n v="0.5"/>
    <n v="10"/>
    <n v="0"/>
    <n v="150"/>
    <n v="150"/>
    <x v="4"/>
  </r>
  <r>
    <d v="2023-05-10T00:00:00"/>
    <s v="środa"/>
    <s v="wiosna"/>
    <n v="0.5"/>
    <n v="10"/>
    <n v="0"/>
    <n v="150"/>
    <n v="150"/>
    <x v="4"/>
  </r>
  <r>
    <d v="2023-05-11T00:00:00"/>
    <s v="czwartek"/>
    <s v="wiosna"/>
    <n v="0.5"/>
    <n v="10"/>
    <n v="0"/>
    <n v="150"/>
    <n v="150"/>
    <x v="4"/>
  </r>
  <r>
    <d v="2023-05-12T00:00:00"/>
    <s v="piątek"/>
    <s v="wiosna"/>
    <n v="0.5"/>
    <n v="10"/>
    <n v="0"/>
    <n v="150"/>
    <n v="150"/>
    <x v="4"/>
  </r>
  <r>
    <d v="2023-05-13T00:00:00"/>
    <s v="sobota"/>
    <s v="wiosna"/>
    <n v="0.5"/>
    <n v="10"/>
    <n v="0"/>
    <n v="0"/>
    <n v="0"/>
    <x v="4"/>
  </r>
  <r>
    <d v="2023-05-14T00:00:00"/>
    <s v="niedziela"/>
    <s v="wiosna"/>
    <n v="0.5"/>
    <n v="10"/>
    <n v="150"/>
    <n v="0"/>
    <n v="-150"/>
    <x v="4"/>
  </r>
  <r>
    <d v="2023-05-15T00:00:00"/>
    <s v="poniedziałek"/>
    <s v="wiosna"/>
    <n v="0.5"/>
    <n v="10"/>
    <n v="0"/>
    <n v="150"/>
    <n v="150"/>
    <x v="4"/>
  </r>
  <r>
    <d v="2023-05-16T00:00:00"/>
    <s v="wtorek"/>
    <s v="wiosna"/>
    <n v="0.5"/>
    <n v="10"/>
    <n v="0"/>
    <n v="150"/>
    <n v="150"/>
    <x v="4"/>
  </r>
  <r>
    <d v="2023-05-17T00:00:00"/>
    <s v="środa"/>
    <s v="wiosna"/>
    <n v="0.5"/>
    <n v="10"/>
    <n v="0"/>
    <n v="150"/>
    <n v="150"/>
    <x v="4"/>
  </r>
  <r>
    <d v="2023-05-18T00:00:00"/>
    <s v="czwartek"/>
    <s v="wiosna"/>
    <n v="0.5"/>
    <n v="10"/>
    <n v="0"/>
    <n v="150"/>
    <n v="150"/>
    <x v="4"/>
  </r>
  <r>
    <d v="2023-05-19T00:00:00"/>
    <s v="piątek"/>
    <s v="wiosna"/>
    <n v="0.5"/>
    <n v="10"/>
    <n v="0"/>
    <n v="150"/>
    <n v="150"/>
    <x v="4"/>
  </r>
  <r>
    <d v="2023-05-20T00:00:00"/>
    <s v="sobota"/>
    <s v="wiosna"/>
    <n v="0.5"/>
    <n v="10"/>
    <n v="0"/>
    <n v="0"/>
    <n v="0"/>
    <x v="4"/>
  </r>
  <r>
    <d v="2023-05-21T00:00:00"/>
    <s v="niedziela"/>
    <s v="wiosna"/>
    <n v="0.5"/>
    <n v="10"/>
    <n v="150"/>
    <n v="0"/>
    <n v="-150"/>
    <x v="4"/>
  </r>
  <r>
    <d v="2023-05-22T00:00:00"/>
    <s v="poniedziałek"/>
    <s v="wiosna"/>
    <n v="0.5"/>
    <n v="10"/>
    <n v="0"/>
    <n v="150"/>
    <n v="150"/>
    <x v="4"/>
  </r>
  <r>
    <d v="2023-05-23T00:00:00"/>
    <s v="wtorek"/>
    <s v="wiosna"/>
    <n v="0.5"/>
    <n v="10"/>
    <n v="0"/>
    <n v="150"/>
    <n v="150"/>
    <x v="4"/>
  </r>
  <r>
    <d v="2023-05-24T00:00:00"/>
    <s v="środa"/>
    <s v="wiosna"/>
    <n v="0.5"/>
    <n v="10"/>
    <n v="0"/>
    <n v="150"/>
    <n v="150"/>
    <x v="4"/>
  </r>
  <r>
    <d v="2023-05-25T00:00:00"/>
    <s v="czwartek"/>
    <s v="wiosna"/>
    <n v="0.5"/>
    <n v="10"/>
    <n v="0"/>
    <n v="150"/>
    <n v="150"/>
    <x v="4"/>
  </r>
  <r>
    <d v="2023-05-26T00:00:00"/>
    <s v="piątek"/>
    <s v="wiosna"/>
    <n v="0.5"/>
    <n v="10"/>
    <n v="0"/>
    <n v="150"/>
    <n v="150"/>
    <x v="4"/>
  </r>
  <r>
    <d v="2023-05-27T00:00:00"/>
    <s v="sobota"/>
    <s v="wiosna"/>
    <n v="0.5"/>
    <n v="10"/>
    <n v="0"/>
    <n v="0"/>
    <n v="0"/>
    <x v="4"/>
  </r>
  <r>
    <d v="2023-05-28T00:00:00"/>
    <s v="niedziela"/>
    <s v="wiosna"/>
    <n v="0.5"/>
    <n v="10"/>
    <n v="150"/>
    <n v="0"/>
    <n v="-150"/>
    <x v="4"/>
  </r>
  <r>
    <d v="2023-05-29T00:00:00"/>
    <s v="poniedziałek"/>
    <s v="wiosna"/>
    <n v="0.5"/>
    <n v="10"/>
    <n v="0"/>
    <n v="150"/>
    <n v="150"/>
    <x v="4"/>
  </r>
  <r>
    <d v="2023-05-30T00:00:00"/>
    <s v="wtorek"/>
    <s v="wiosna"/>
    <n v="0.5"/>
    <n v="10"/>
    <n v="0"/>
    <n v="150"/>
    <n v="150"/>
    <x v="4"/>
  </r>
  <r>
    <d v="2023-05-31T00:00:00"/>
    <s v="środa"/>
    <s v="wiosna"/>
    <n v="0.5"/>
    <n v="10"/>
    <n v="0"/>
    <n v="150"/>
    <n v="150"/>
    <x v="4"/>
  </r>
  <r>
    <d v="2023-06-01T00:00:00"/>
    <s v="czwartek"/>
    <s v="wiosna"/>
    <n v="0.5"/>
    <n v="10"/>
    <n v="0"/>
    <n v="150"/>
    <n v="150"/>
    <x v="5"/>
  </r>
  <r>
    <d v="2023-06-02T00:00:00"/>
    <s v="piątek"/>
    <s v="wiosna"/>
    <n v="0.5"/>
    <n v="10"/>
    <n v="0"/>
    <n v="150"/>
    <n v="150"/>
    <x v="5"/>
  </r>
  <r>
    <d v="2023-06-03T00:00:00"/>
    <s v="sobota"/>
    <s v="wiosna"/>
    <n v="0.5"/>
    <n v="10"/>
    <n v="0"/>
    <n v="0"/>
    <n v="0"/>
    <x v="5"/>
  </r>
  <r>
    <d v="2023-06-04T00:00:00"/>
    <s v="niedziela"/>
    <s v="wiosna"/>
    <n v="0.5"/>
    <n v="10"/>
    <n v="150"/>
    <n v="0"/>
    <n v="-150"/>
    <x v="5"/>
  </r>
  <r>
    <d v="2023-06-05T00:00:00"/>
    <s v="poniedziałek"/>
    <s v="wiosna"/>
    <n v="0.5"/>
    <n v="10"/>
    <n v="0"/>
    <n v="150"/>
    <n v="150"/>
    <x v="5"/>
  </r>
  <r>
    <d v="2023-06-06T00:00:00"/>
    <s v="wtorek"/>
    <s v="wiosna"/>
    <n v="0.5"/>
    <n v="10"/>
    <n v="0"/>
    <n v="150"/>
    <n v="150"/>
    <x v="5"/>
  </r>
  <r>
    <d v="2023-06-07T00:00:00"/>
    <s v="środa"/>
    <s v="wiosna"/>
    <n v="0.5"/>
    <n v="10"/>
    <n v="0"/>
    <n v="150"/>
    <n v="150"/>
    <x v="5"/>
  </r>
  <r>
    <d v="2023-06-08T00:00:00"/>
    <s v="czwartek"/>
    <s v="wiosna"/>
    <n v="0.5"/>
    <n v="10"/>
    <n v="0"/>
    <n v="150"/>
    <n v="150"/>
    <x v="5"/>
  </r>
  <r>
    <d v="2023-06-09T00:00:00"/>
    <s v="piątek"/>
    <s v="wiosna"/>
    <n v="0.5"/>
    <n v="10"/>
    <n v="0"/>
    <n v="150"/>
    <n v="150"/>
    <x v="5"/>
  </r>
  <r>
    <d v="2023-06-10T00:00:00"/>
    <s v="sobota"/>
    <s v="wiosna"/>
    <n v="0.5"/>
    <n v="10"/>
    <n v="0"/>
    <n v="0"/>
    <n v="0"/>
    <x v="5"/>
  </r>
  <r>
    <d v="2023-06-11T00:00:00"/>
    <s v="niedziela"/>
    <s v="wiosna"/>
    <n v="0.5"/>
    <n v="10"/>
    <n v="150"/>
    <n v="0"/>
    <n v="-150"/>
    <x v="5"/>
  </r>
  <r>
    <d v="2023-06-12T00:00:00"/>
    <s v="poniedziałek"/>
    <s v="wiosna"/>
    <n v="0.5"/>
    <n v="10"/>
    <n v="0"/>
    <n v="150"/>
    <n v="150"/>
    <x v="5"/>
  </r>
  <r>
    <d v="2023-06-13T00:00:00"/>
    <s v="wtorek"/>
    <s v="wiosna"/>
    <n v="0.5"/>
    <n v="10"/>
    <n v="0"/>
    <n v="150"/>
    <n v="150"/>
    <x v="5"/>
  </r>
  <r>
    <d v="2023-06-14T00:00:00"/>
    <s v="środa"/>
    <s v="wiosna"/>
    <n v="0.5"/>
    <n v="10"/>
    <n v="0"/>
    <n v="150"/>
    <n v="150"/>
    <x v="5"/>
  </r>
  <r>
    <d v="2023-06-15T00:00:00"/>
    <s v="czwartek"/>
    <s v="wiosna"/>
    <n v="0.5"/>
    <n v="10"/>
    <n v="0"/>
    <n v="150"/>
    <n v="150"/>
    <x v="5"/>
  </r>
  <r>
    <d v="2023-06-16T00:00:00"/>
    <s v="piątek"/>
    <s v="wiosna"/>
    <n v="0.5"/>
    <n v="10"/>
    <n v="0"/>
    <n v="150"/>
    <n v="150"/>
    <x v="5"/>
  </r>
  <r>
    <d v="2023-06-17T00:00:00"/>
    <s v="sobota"/>
    <s v="wiosna"/>
    <n v="0.5"/>
    <n v="10"/>
    <n v="0"/>
    <n v="0"/>
    <n v="0"/>
    <x v="5"/>
  </r>
  <r>
    <d v="2023-06-18T00:00:00"/>
    <s v="niedziela"/>
    <s v="wiosna"/>
    <n v="0.5"/>
    <n v="10"/>
    <n v="150"/>
    <n v="0"/>
    <n v="-150"/>
    <x v="5"/>
  </r>
  <r>
    <d v="2023-06-19T00:00:00"/>
    <s v="poniedziałek"/>
    <s v="wiosna"/>
    <n v="0.5"/>
    <n v="10"/>
    <n v="0"/>
    <n v="150"/>
    <n v="150"/>
    <x v="5"/>
  </r>
  <r>
    <d v="2023-06-20T00:00:00"/>
    <s v="wtorek"/>
    <s v="wiosna"/>
    <n v="0.5"/>
    <n v="10"/>
    <n v="0"/>
    <n v="150"/>
    <n v="150"/>
    <x v="5"/>
  </r>
  <r>
    <d v="2023-06-21T00:00:00"/>
    <s v="środa"/>
    <s v="lato"/>
    <n v="0.9"/>
    <n v="10"/>
    <n v="0"/>
    <n v="270"/>
    <n v="270"/>
    <x v="5"/>
  </r>
  <r>
    <d v="2023-06-22T00:00:00"/>
    <s v="czwartek"/>
    <s v="lato"/>
    <n v="0.9"/>
    <n v="10"/>
    <n v="0"/>
    <n v="270"/>
    <n v="270"/>
    <x v="5"/>
  </r>
  <r>
    <d v="2023-06-23T00:00:00"/>
    <s v="piątek"/>
    <s v="lato"/>
    <n v="0.9"/>
    <n v="10"/>
    <n v="0"/>
    <n v="270"/>
    <n v="270"/>
    <x v="5"/>
  </r>
  <r>
    <d v="2023-06-24T00:00:00"/>
    <s v="sobota"/>
    <s v="lato"/>
    <n v="0.9"/>
    <n v="10"/>
    <n v="0"/>
    <n v="0"/>
    <n v="0"/>
    <x v="5"/>
  </r>
  <r>
    <d v="2023-06-25T00:00:00"/>
    <s v="niedziela"/>
    <s v="lato"/>
    <n v="0.9"/>
    <n v="10"/>
    <n v="150"/>
    <n v="0"/>
    <n v="-150"/>
    <x v="5"/>
  </r>
  <r>
    <d v="2023-06-26T00:00:00"/>
    <s v="poniedziałek"/>
    <s v="lato"/>
    <n v="0.9"/>
    <n v="10"/>
    <n v="0"/>
    <n v="270"/>
    <n v="270"/>
    <x v="5"/>
  </r>
  <r>
    <d v="2023-06-27T00:00:00"/>
    <s v="wtorek"/>
    <s v="lato"/>
    <n v="0.9"/>
    <n v="10"/>
    <n v="0"/>
    <n v="270"/>
    <n v="270"/>
    <x v="5"/>
  </r>
  <r>
    <d v="2023-06-28T00:00:00"/>
    <s v="środa"/>
    <s v="lato"/>
    <n v="0.9"/>
    <n v="10"/>
    <n v="0"/>
    <n v="270"/>
    <n v="270"/>
    <x v="5"/>
  </r>
  <r>
    <d v="2023-06-29T00:00:00"/>
    <s v="czwartek"/>
    <s v="lato"/>
    <n v="0.9"/>
    <n v="10"/>
    <n v="0"/>
    <n v="270"/>
    <n v="270"/>
    <x v="5"/>
  </r>
  <r>
    <d v="2023-06-30T00:00:00"/>
    <s v="piątek"/>
    <s v="lato"/>
    <n v="0.9"/>
    <n v="10"/>
    <n v="0"/>
    <n v="270"/>
    <n v="270"/>
    <x v="5"/>
  </r>
  <r>
    <d v="2023-07-01T00:00:00"/>
    <s v="sobota"/>
    <s v="lato"/>
    <n v="0.9"/>
    <n v="10"/>
    <n v="0"/>
    <n v="0"/>
    <n v="0"/>
    <x v="6"/>
  </r>
  <r>
    <d v="2023-07-02T00:00:00"/>
    <s v="niedziela"/>
    <s v="lato"/>
    <n v="0.9"/>
    <n v="10"/>
    <n v="150"/>
    <n v="0"/>
    <n v="-150"/>
    <x v="6"/>
  </r>
  <r>
    <d v="2023-07-03T00:00:00"/>
    <s v="poniedziałek"/>
    <s v="lato"/>
    <n v="0.9"/>
    <n v="10"/>
    <n v="0"/>
    <n v="270"/>
    <n v="270"/>
    <x v="6"/>
  </r>
  <r>
    <d v="2023-07-04T00:00:00"/>
    <s v="wtorek"/>
    <s v="lato"/>
    <n v="0.9"/>
    <n v="10"/>
    <n v="0"/>
    <n v="270"/>
    <n v="270"/>
    <x v="6"/>
  </r>
  <r>
    <d v="2023-07-05T00:00:00"/>
    <s v="środa"/>
    <s v="lato"/>
    <n v="0.9"/>
    <n v="10"/>
    <n v="0"/>
    <n v="270"/>
    <n v="270"/>
    <x v="6"/>
  </r>
  <r>
    <d v="2023-07-06T00:00:00"/>
    <s v="czwartek"/>
    <s v="lato"/>
    <n v="0.9"/>
    <n v="10"/>
    <n v="0"/>
    <n v="270"/>
    <n v="270"/>
    <x v="6"/>
  </r>
  <r>
    <d v="2023-07-07T00:00:00"/>
    <s v="piątek"/>
    <s v="lato"/>
    <n v="0.9"/>
    <n v="10"/>
    <n v="0"/>
    <n v="270"/>
    <n v="270"/>
    <x v="6"/>
  </r>
  <r>
    <d v="2023-07-08T00:00:00"/>
    <s v="sobota"/>
    <s v="lato"/>
    <n v="0.9"/>
    <n v="10"/>
    <n v="0"/>
    <n v="0"/>
    <n v="0"/>
    <x v="6"/>
  </r>
  <r>
    <d v="2023-07-09T00:00:00"/>
    <s v="niedziela"/>
    <s v="lato"/>
    <n v="0.9"/>
    <n v="10"/>
    <n v="150"/>
    <n v="0"/>
    <n v="-150"/>
    <x v="6"/>
  </r>
  <r>
    <d v="2023-07-10T00:00:00"/>
    <s v="poniedziałek"/>
    <s v="lato"/>
    <n v="0.9"/>
    <n v="10"/>
    <n v="0"/>
    <n v="270"/>
    <n v="270"/>
    <x v="6"/>
  </r>
  <r>
    <d v="2023-07-11T00:00:00"/>
    <s v="wtorek"/>
    <s v="lato"/>
    <n v="0.9"/>
    <n v="10"/>
    <n v="0"/>
    <n v="270"/>
    <n v="270"/>
    <x v="6"/>
  </r>
  <r>
    <d v="2023-07-12T00:00:00"/>
    <s v="środa"/>
    <s v="lato"/>
    <n v="0.9"/>
    <n v="10"/>
    <n v="0"/>
    <n v="270"/>
    <n v="270"/>
    <x v="6"/>
  </r>
  <r>
    <d v="2023-07-13T00:00:00"/>
    <s v="czwartek"/>
    <s v="lato"/>
    <n v="0.9"/>
    <n v="10"/>
    <n v="0"/>
    <n v="270"/>
    <n v="270"/>
    <x v="6"/>
  </r>
  <r>
    <d v="2023-07-14T00:00:00"/>
    <s v="piątek"/>
    <s v="lato"/>
    <n v="0.9"/>
    <n v="10"/>
    <n v="0"/>
    <n v="270"/>
    <n v="270"/>
    <x v="6"/>
  </r>
  <r>
    <d v="2023-07-15T00:00:00"/>
    <s v="sobota"/>
    <s v="lato"/>
    <n v="0.9"/>
    <n v="10"/>
    <n v="0"/>
    <n v="0"/>
    <n v="0"/>
    <x v="6"/>
  </r>
  <r>
    <d v="2023-07-16T00:00:00"/>
    <s v="niedziela"/>
    <s v="lato"/>
    <n v="0.9"/>
    <n v="10"/>
    <n v="150"/>
    <n v="0"/>
    <n v="-150"/>
    <x v="6"/>
  </r>
  <r>
    <d v="2023-07-17T00:00:00"/>
    <s v="poniedziałek"/>
    <s v="lato"/>
    <n v="0.9"/>
    <n v="10"/>
    <n v="0"/>
    <n v="270"/>
    <n v="270"/>
    <x v="6"/>
  </r>
  <r>
    <d v="2023-07-18T00:00:00"/>
    <s v="wtorek"/>
    <s v="lato"/>
    <n v="0.9"/>
    <n v="10"/>
    <n v="0"/>
    <n v="270"/>
    <n v="270"/>
    <x v="6"/>
  </r>
  <r>
    <d v="2023-07-19T00:00:00"/>
    <s v="środa"/>
    <s v="lato"/>
    <n v="0.9"/>
    <n v="10"/>
    <n v="0"/>
    <n v="270"/>
    <n v="270"/>
    <x v="6"/>
  </r>
  <r>
    <d v="2023-07-20T00:00:00"/>
    <s v="czwartek"/>
    <s v="lato"/>
    <n v="0.9"/>
    <n v="10"/>
    <n v="0"/>
    <n v="270"/>
    <n v="270"/>
    <x v="6"/>
  </r>
  <r>
    <d v="2023-07-21T00:00:00"/>
    <s v="piątek"/>
    <s v="lato"/>
    <n v="0.9"/>
    <n v="10"/>
    <n v="0"/>
    <n v="270"/>
    <n v="270"/>
    <x v="6"/>
  </r>
  <r>
    <d v="2023-07-22T00:00:00"/>
    <s v="sobota"/>
    <s v="lato"/>
    <n v="0.9"/>
    <n v="10"/>
    <n v="0"/>
    <n v="0"/>
    <n v="0"/>
    <x v="6"/>
  </r>
  <r>
    <d v="2023-07-23T00:00:00"/>
    <s v="niedziela"/>
    <s v="lato"/>
    <n v="0.9"/>
    <n v="10"/>
    <n v="150"/>
    <n v="0"/>
    <n v="-150"/>
    <x v="6"/>
  </r>
  <r>
    <d v="2023-07-24T00:00:00"/>
    <s v="poniedziałek"/>
    <s v="lato"/>
    <n v="0.9"/>
    <n v="10"/>
    <n v="0"/>
    <n v="270"/>
    <n v="270"/>
    <x v="6"/>
  </r>
  <r>
    <d v="2023-07-25T00:00:00"/>
    <s v="wtorek"/>
    <s v="lato"/>
    <n v="0.9"/>
    <n v="10"/>
    <n v="0"/>
    <n v="270"/>
    <n v="270"/>
    <x v="6"/>
  </r>
  <r>
    <d v="2023-07-26T00:00:00"/>
    <s v="środa"/>
    <s v="lato"/>
    <n v="0.9"/>
    <n v="10"/>
    <n v="0"/>
    <n v="270"/>
    <n v="270"/>
    <x v="6"/>
  </r>
  <r>
    <d v="2023-07-27T00:00:00"/>
    <s v="czwartek"/>
    <s v="lato"/>
    <n v="0.9"/>
    <n v="10"/>
    <n v="0"/>
    <n v="270"/>
    <n v="270"/>
    <x v="6"/>
  </r>
  <r>
    <d v="2023-07-28T00:00:00"/>
    <s v="piątek"/>
    <s v="lato"/>
    <n v="0.9"/>
    <n v="10"/>
    <n v="0"/>
    <n v="270"/>
    <n v="270"/>
    <x v="6"/>
  </r>
  <r>
    <d v="2023-07-29T00:00:00"/>
    <s v="sobota"/>
    <s v="lato"/>
    <n v="0.9"/>
    <n v="10"/>
    <n v="0"/>
    <n v="0"/>
    <n v="0"/>
    <x v="6"/>
  </r>
  <r>
    <d v="2023-07-30T00:00:00"/>
    <s v="niedziela"/>
    <s v="lato"/>
    <n v="0.9"/>
    <n v="10"/>
    <n v="150"/>
    <n v="0"/>
    <n v="-150"/>
    <x v="6"/>
  </r>
  <r>
    <d v="2023-07-31T00:00:00"/>
    <s v="poniedziałek"/>
    <s v="lato"/>
    <n v="0.9"/>
    <n v="10"/>
    <n v="0"/>
    <n v="270"/>
    <n v="270"/>
    <x v="6"/>
  </r>
  <r>
    <d v="2023-08-01T00:00:00"/>
    <s v="wtorek"/>
    <s v="lato"/>
    <n v="0.9"/>
    <n v="10"/>
    <n v="0"/>
    <n v="270"/>
    <n v="270"/>
    <x v="7"/>
  </r>
  <r>
    <d v="2023-08-02T00:00:00"/>
    <s v="środa"/>
    <s v="lato"/>
    <n v="0.9"/>
    <n v="10"/>
    <n v="0"/>
    <n v="270"/>
    <n v="270"/>
    <x v="7"/>
  </r>
  <r>
    <d v="2023-08-03T00:00:00"/>
    <s v="czwartek"/>
    <s v="lato"/>
    <n v="0.9"/>
    <n v="10"/>
    <n v="0"/>
    <n v="270"/>
    <n v="270"/>
    <x v="7"/>
  </r>
  <r>
    <d v="2023-08-04T00:00:00"/>
    <s v="piątek"/>
    <s v="lato"/>
    <n v="0.9"/>
    <n v="10"/>
    <n v="0"/>
    <n v="270"/>
    <n v="270"/>
    <x v="7"/>
  </r>
  <r>
    <d v="2023-08-05T00:00:00"/>
    <s v="sobota"/>
    <s v="lato"/>
    <n v="0.9"/>
    <n v="10"/>
    <n v="0"/>
    <n v="0"/>
    <n v="0"/>
    <x v="7"/>
  </r>
  <r>
    <d v="2023-08-06T00:00:00"/>
    <s v="niedziela"/>
    <s v="lato"/>
    <n v="0.9"/>
    <n v="10"/>
    <n v="150"/>
    <n v="0"/>
    <n v="-150"/>
    <x v="7"/>
  </r>
  <r>
    <d v="2023-08-07T00:00:00"/>
    <s v="poniedziałek"/>
    <s v="lato"/>
    <n v="0.9"/>
    <n v="10"/>
    <n v="0"/>
    <n v="270"/>
    <n v="270"/>
    <x v="7"/>
  </r>
  <r>
    <d v="2023-08-08T00:00:00"/>
    <s v="wtorek"/>
    <s v="lato"/>
    <n v="0.9"/>
    <n v="10"/>
    <n v="0"/>
    <n v="270"/>
    <n v="270"/>
    <x v="7"/>
  </r>
  <r>
    <d v="2023-08-09T00:00:00"/>
    <s v="środa"/>
    <s v="lato"/>
    <n v="0.9"/>
    <n v="10"/>
    <n v="0"/>
    <n v="270"/>
    <n v="270"/>
    <x v="7"/>
  </r>
  <r>
    <d v="2023-08-10T00:00:00"/>
    <s v="czwartek"/>
    <s v="lato"/>
    <n v="0.9"/>
    <n v="10"/>
    <n v="0"/>
    <n v="270"/>
    <n v="270"/>
    <x v="7"/>
  </r>
  <r>
    <d v="2023-08-11T00:00:00"/>
    <s v="piątek"/>
    <s v="lato"/>
    <n v="0.9"/>
    <n v="10"/>
    <n v="0"/>
    <n v="270"/>
    <n v="270"/>
    <x v="7"/>
  </r>
  <r>
    <d v="2023-08-12T00:00:00"/>
    <s v="sobota"/>
    <s v="lato"/>
    <n v="0.9"/>
    <n v="10"/>
    <n v="0"/>
    <n v="0"/>
    <n v="0"/>
    <x v="7"/>
  </r>
  <r>
    <d v="2023-08-13T00:00:00"/>
    <s v="niedziela"/>
    <s v="lato"/>
    <n v="0.9"/>
    <n v="10"/>
    <n v="150"/>
    <n v="0"/>
    <n v="-150"/>
    <x v="7"/>
  </r>
  <r>
    <d v="2023-08-14T00:00:00"/>
    <s v="poniedziałek"/>
    <s v="lato"/>
    <n v="0.9"/>
    <n v="10"/>
    <n v="0"/>
    <n v="270"/>
    <n v="270"/>
    <x v="7"/>
  </r>
  <r>
    <d v="2023-08-15T00:00:00"/>
    <s v="wtorek"/>
    <s v="lato"/>
    <n v="0.9"/>
    <n v="10"/>
    <n v="0"/>
    <n v="270"/>
    <n v="270"/>
    <x v="7"/>
  </r>
  <r>
    <d v="2023-08-16T00:00:00"/>
    <s v="środa"/>
    <s v="lato"/>
    <n v="0.9"/>
    <n v="10"/>
    <n v="0"/>
    <n v="270"/>
    <n v="270"/>
    <x v="7"/>
  </r>
  <r>
    <d v="2023-08-17T00:00:00"/>
    <s v="czwartek"/>
    <s v="lato"/>
    <n v="0.9"/>
    <n v="10"/>
    <n v="0"/>
    <n v="270"/>
    <n v="270"/>
    <x v="7"/>
  </r>
  <r>
    <d v="2023-08-18T00:00:00"/>
    <s v="piątek"/>
    <s v="lato"/>
    <n v="0.9"/>
    <n v="10"/>
    <n v="0"/>
    <n v="270"/>
    <n v="270"/>
    <x v="7"/>
  </r>
  <r>
    <d v="2023-08-19T00:00:00"/>
    <s v="sobota"/>
    <s v="lato"/>
    <n v="0.9"/>
    <n v="10"/>
    <n v="0"/>
    <n v="0"/>
    <n v="0"/>
    <x v="7"/>
  </r>
  <r>
    <d v="2023-08-20T00:00:00"/>
    <s v="niedziela"/>
    <s v="lato"/>
    <n v="0.9"/>
    <n v="10"/>
    <n v="150"/>
    <n v="0"/>
    <n v="-150"/>
    <x v="7"/>
  </r>
  <r>
    <d v="2023-08-21T00:00:00"/>
    <s v="poniedziałek"/>
    <s v="lato"/>
    <n v="0.9"/>
    <n v="10"/>
    <n v="0"/>
    <n v="270"/>
    <n v="270"/>
    <x v="7"/>
  </r>
  <r>
    <d v="2023-08-22T00:00:00"/>
    <s v="wtorek"/>
    <s v="lato"/>
    <n v="0.9"/>
    <n v="10"/>
    <n v="0"/>
    <n v="270"/>
    <n v="270"/>
    <x v="7"/>
  </r>
  <r>
    <d v="2023-08-23T00:00:00"/>
    <s v="środa"/>
    <s v="lato"/>
    <n v="0.9"/>
    <n v="10"/>
    <n v="0"/>
    <n v="270"/>
    <n v="270"/>
    <x v="7"/>
  </r>
  <r>
    <d v="2023-08-24T00:00:00"/>
    <s v="czwartek"/>
    <s v="lato"/>
    <n v="0.9"/>
    <n v="10"/>
    <n v="0"/>
    <n v="270"/>
    <n v="270"/>
    <x v="7"/>
  </r>
  <r>
    <d v="2023-08-25T00:00:00"/>
    <s v="piątek"/>
    <s v="lato"/>
    <n v="0.9"/>
    <n v="10"/>
    <n v="0"/>
    <n v="270"/>
    <n v="270"/>
    <x v="7"/>
  </r>
  <r>
    <d v="2023-08-26T00:00:00"/>
    <s v="sobota"/>
    <s v="lato"/>
    <n v="0.9"/>
    <n v="10"/>
    <n v="0"/>
    <n v="0"/>
    <n v="0"/>
    <x v="7"/>
  </r>
  <r>
    <d v="2023-08-27T00:00:00"/>
    <s v="niedziela"/>
    <s v="lato"/>
    <n v="0.9"/>
    <n v="10"/>
    <n v="150"/>
    <n v="0"/>
    <n v="-150"/>
    <x v="7"/>
  </r>
  <r>
    <d v="2023-08-28T00:00:00"/>
    <s v="poniedziałek"/>
    <s v="lato"/>
    <n v="0.9"/>
    <n v="10"/>
    <n v="0"/>
    <n v="270"/>
    <n v="270"/>
    <x v="7"/>
  </r>
  <r>
    <d v="2023-08-29T00:00:00"/>
    <s v="wtorek"/>
    <s v="lato"/>
    <n v="0.9"/>
    <n v="10"/>
    <n v="0"/>
    <n v="270"/>
    <n v="270"/>
    <x v="7"/>
  </r>
  <r>
    <d v="2023-08-30T00:00:00"/>
    <s v="środa"/>
    <s v="lato"/>
    <n v="0.9"/>
    <n v="10"/>
    <n v="0"/>
    <n v="270"/>
    <n v="270"/>
    <x v="7"/>
  </r>
  <r>
    <d v="2023-08-31T00:00:00"/>
    <s v="czwartek"/>
    <s v="lato"/>
    <n v="0.9"/>
    <n v="10"/>
    <n v="0"/>
    <n v="270"/>
    <n v="270"/>
    <x v="7"/>
  </r>
  <r>
    <d v="2023-09-01T00:00:00"/>
    <s v="piątek"/>
    <s v="lato"/>
    <n v="0.9"/>
    <n v="10"/>
    <n v="0"/>
    <n v="270"/>
    <n v="270"/>
    <x v="8"/>
  </r>
  <r>
    <d v="2023-09-02T00:00:00"/>
    <s v="sobota"/>
    <s v="lato"/>
    <n v="0.9"/>
    <n v="10"/>
    <n v="0"/>
    <n v="0"/>
    <n v="0"/>
    <x v="8"/>
  </r>
  <r>
    <d v="2023-09-03T00:00:00"/>
    <s v="niedziela"/>
    <s v="lato"/>
    <n v="0.9"/>
    <n v="10"/>
    <n v="150"/>
    <n v="0"/>
    <n v="-150"/>
    <x v="8"/>
  </r>
  <r>
    <d v="2023-09-04T00:00:00"/>
    <s v="poniedziałek"/>
    <s v="lato"/>
    <n v="0.9"/>
    <n v="10"/>
    <n v="0"/>
    <n v="270"/>
    <n v="270"/>
    <x v="8"/>
  </r>
  <r>
    <d v="2023-09-05T00:00:00"/>
    <s v="wtorek"/>
    <s v="lato"/>
    <n v="0.9"/>
    <n v="10"/>
    <n v="0"/>
    <n v="270"/>
    <n v="270"/>
    <x v="8"/>
  </r>
  <r>
    <d v="2023-09-06T00:00:00"/>
    <s v="środa"/>
    <s v="lato"/>
    <n v="0.9"/>
    <n v="10"/>
    <n v="0"/>
    <n v="270"/>
    <n v="270"/>
    <x v="8"/>
  </r>
  <r>
    <d v="2023-09-07T00:00:00"/>
    <s v="czwartek"/>
    <s v="lato"/>
    <n v="0.9"/>
    <n v="10"/>
    <n v="0"/>
    <n v="270"/>
    <n v="270"/>
    <x v="8"/>
  </r>
  <r>
    <d v="2023-09-08T00:00:00"/>
    <s v="piątek"/>
    <s v="lato"/>
    <n v="0.9"/>
    <n v="10"/>
    <n v="0"/>
    <n v="270"/>
    <n v="270"/>
    <x v="8"/>
  </r>
  <r>
    <d v="2023-09-09T00:00:00"/>
    <s v="sobota"/>
    <s v="lato"/>
    <n v="0.9"/>
    <n v="10"/>
    <n v="0"/>
    <n v="0"/>
    <n v="0"/>
    <x v="8"/>
  </r>
  <r>
    <d v="2023-09-10T00:00:00"/>
    <s v="niedziela"/>
    <s v="lato"/>
    <n v="0.9"/>
    <n v="10"/>
    <n v="150"/>
    <n v="0"/>
    <n v="-150"/>
    <x v="8"/>
  </r>
  <r>
    <d v="2023-09-11T00:00:00"/>
    <s v="poniedziałek"/>
    <s v="lato"/>
    <n v="0.9"/>
    <n v="10"/>
    <n v="0"/>
    <n v="270"/>
    <n v="270"/>
    <x v="8"/>
  </r>
  <r>
    <d v="2023-09-12T00:00:00"/>
    <s v="wtorek"/>
    <s v="lato"/>
    <n v="0.9"/>
    <n v="10"/>
    <n v="0"/>
    <n v="270"/>
    <n v="270"/>
    <x v="8"/>
  </r>
  <r>
    <d v="2023-09-13T00:00:00"/>
    <s v="środa"/>
    <s v="lato"/>
    <n v="0.9"/>
    <n v="10"/>
    <n v="0"/>
    <n v="270"/>
    <n v="270"/>
    <x v="8"/>
  </r>
  <r>
    <d v="2023-09-14T00:00:00"/>
    <s v="czwartek"/>
    <s v="lato"/>
    <n v="0.9"/>
    <n v="10"/>
    <n v="0"/>
    <n v="270"/>
    <n v="270"/>
    <x v="8"/>
  </r>
  <r>
    <d v="2023-09-15T00:00:00"/>
    <s v="piątek"/>
    <s v="lato"/>
    <n v="0.9"/>
    <n v="10"/>
    <n v="0"/>
    <n v="270"/>
    <n v="270"/>
    <x v="8"/>
  </r>
  <r>
    <d v="2023-09-16T00:00:00"/>
    <s v="sobota"/>
    <s v="lato"/>
    <n v="0.9"/>
    <n v="10"/>
    <n v="0"/>
    <n v="0"/>
    <n v="0"/>
    <x v="8"/>
  </r>
  <r>
    <d v="2023-09-17T00:00:00"/>
    <s v="niedziela"/>
    <s v="lato"/>
    <n v="0.9"/>
    <n v="10"/>
    <n v="150"/>
    <n v="0"/>
    <n v="-150"/>
    <x v="8"/>
  </r>
  <r>
    <d v="2023-09-18T00:00:00"/>
    <s v="poniedziałek"/>
    <s v="lato"/>
    <n v="0.9"/>
    <n v="10"/>
    <n v="0"/>
    <n v="270"/>
    <n v="270"/>
    <x v="8"/>
  </r>
  <r>
    <d v="2023-09-19T00:00:00"/>
    <s v="wtorek"/>
    <s v="lato"/>
    <n v="0.9"/>
    <n v="10"/>
    <n v="0"/>
    <n v="270"/>
    <n v="270"/>
    <x v="8"/>
  </r>
  <r>
    <d v="2023-09-20T00:00:00"/>
    <s v="środa"/>
    <s v="lato"/>
    <n v="0.9"/>
    <n v="10"/>
    <n v="0"/>
    <n v="270"/>
    <n v="270"/>
    <x v="8"/>
  </r>
  <r>
    <d v="2023-09-21T00:00:00"/>
    <s v="czwartek"/>
    <s v="lato"/>
    <n v="0.9"/>
    <n v="10"/>
    <n v="0"/>
    <n v="270"/>
    <n v="270"/>
    <x v="8"/>
  </r>
  <r>
    <d v="2023-09-22T00:00:00"/>
    <s v="piątek"/>
    <s v="lato"/>
    <n v="0.9"/>
    <n v="10"/>
    <n v="0"/>
    <n v="270"/>
    <n v="270"/>
    <x v="8"/>
  </r>
  <r>
    <d v="2023-09-23T00:00:00"/>
    <s v="sobota"/>
    <s v="jesień"/>
    <n v="0.4"/>
    <n v="10"/>
    <n v="0"/>
    <n v="0"/>
    <n v="0"/>
    <x v="8"/>
  </r>
  <r>
    <d v="2023-09-24T00:00:00"/>
    <s v="niedziela"/>
    <s v="jesień"/>
    <n v="0.4"/>
    <n v="10"/>
    <n v="150"/>
    <n v="0"/>
    <n v="-150"/>
    <x v="8"/>
  </r>
  <r>
    <d v="2023-09-25T00:00:00"/>
    <s v="poniedziałek"/>
    <s v="jesień"/>
    <n v="0.4"/>
    <n v="10"/>
    <n v="0"/>
    <n v="120"/>
    <n v="120"/>
    <x v="8"/>
  </r>
  <r>
    <d v="2023-09-26T00:00:00"/>
    <s v="wtorek"/>
    <s v="jesień"/>
    <n v="0.4"/>
    <n v="10"/>
    <n v="0"/>
    <n v="120"/>
    <n v="120"/>
    <x v="8"/>
  </r>
  <r>
    <d v="2023-09-27T00:00:00"/>
    <s v="środa"/>
    <s v="jesień"/>
    <n v="0.4"/>
    <n v="10"/>
    <n v="0"/>
    <n v="120"/>
    <n v="120"/>
    <x v="8"/>
  </r>
  <r>
    <d v="2023-09-28T00:00:00"/>
    <s v="czwartek"/>
    <s v="jesień"/>
    <n v="0.4"/>
    <n v="10"/>
    <n v="0"/>
    <n v="120"/>
    <n v="120"/>
    <x v="8"/>
  </r>
  <r>
    <d v="2023-09-29T00:00:00"/>
    <s v="piątek"/>
    <s v="jesień"/>
    <n v="0.4"/>
    <n v="10"/>
    <n v="0"/>
    <n v="120"/>
    <n v="120"/>
    <x v="8"/>
  </r>
  <r>
    <d v="2023-09-30T00:00:00"/>
    <s v="sobota"/>
    <s v="jesień"/>
    <n v="0.4"/>
    <n v="10"/>
    <n v="0"/>
    <n v="0"/>
    <n v="0"/>
    <x v="8"/>
  </r>
  <r>
    <d v="2023-10-01T00:00:00"/>
    <s v="niedziela"/>
    <s v="jesień"/>
    <n v="0.4"/>
    <n v="10"/>
    <n v="150"/>
    <n v="0"/>
    <n v="-150"/>
    <x v="9"/>
  </r>
  <r>
    <d v="2023-10-02T00:00:00"/>
    <s v="poniedziałek"/>
    <s v="jesień"/>
    <n v="0.4"/>
    <n v="10"/>
    <n v="0"/>
    <n v="120"/>
    <n v="120"/>
    <x v="9"/>
  </r>
  <r>
    <d v="2023-10-03T00:00:00"/>
    <s v="wtorek"/>
    <s v="jesień"/>
    <n v="0.4"/>
    <n v="10"/>
    <n v="0"/>
    <n v="120"/>
    <n v="120"/>
    <x v="9"/>
  </r>
  <r>
    <d v="2023-10-04T00:00:00"/>
    <s v="środa"/>
    <s v="jesień"/>
    <n v="0.4"/>
    <n v="10"/>
    <n v="0"/>
    <n v="120"/>
    <n v="120"/>
    <x v="9"/>
  </r>
  <r>
    <d v="2023-10-05T00:00:00"/>
    <s v="czwartek"/>
    <s v="jesień"/>
    <n v="0.4"/>
    <n v="10"/>
    <n v="0"/>
    <n v="120"/>
    <n v="120"/>
    <x v="9"/>
  </r>
  <r>
    <d v="2023-10-06T00:00:00"/>
    <s v="piątek"/>
    <s v="jesień"/>
    <n v="0.4"/>
    <n v="10"/>
    <n v="0"/>
    <n v="120"/>
    <n v="120"/>
    <x v="9"/>
  </r>
  <r>
    <d v="2023-10-07T00:00:00"/>
    <s v="sobota"/>
    <s v="jesień"/>
    <n v="0.4"/>
    <n v="10"/>
    <n v="0"/>
    <n v="0"/>
    <n v="0"/>
    <x v="9"/>
  </r>
  <r>
    <d v="2023-10-08T00:00:00"/>
    <s v="niedziela"/>
    <s v="jesień"/>
    <n v="0.4"/>
    <n v="10"/>
    <n v="150"/>
    <n v="0"/>
    <n v="-150"/>
    <x v="9"/>
  </r>
  <r>
    <d v="2023-10-09T00:00:00"/>
    <s v="poniedziałek"/>
    <s v="jesień"/>
    <n v="0.4"/>
    <n v="10"/>
    <n v="0"/>
    <n v="120"/>
    <n v="120"/>
    <x v="9"/>
  </r>
  <r>
    <d v="2023-10-10T00:00:00"/>
    <s v="wtorek"/>
    <s v="jesień"/>
    <n v="0.4"/>
    <n v="10"/>
    <n v="0"/>
    <n v="120"/>
    <n v="120"/>
    <x v="9"/>
  </r>
  <r>
    <d v="2023-10-11T00:00:00"/>
    <s v="środa"/>
    <s v="jesień"/>
    <n v="0.4"/>
    <n v="10"/>
    <n v="0"/>
    <n v="120"/>
    <n v="120"/>
    <x v="9"/>
  </r>
  <r>
    <d v="2023-10-12T00:00:00"/>
    <s v="czwartek"/>
    <s v="jesień"/>
    <n v="0.4"/>
    <n v="10"/>
    <n v="0"/>
    <n v="120"/>
    <n v="120"/>
    <x v="9"/>
  </r>
  <r>
    <d v="2023-10-13T00:00:00"/>
    <s v="piątek"/>
    <s v="jesień"/>
    <n v="0.4"/>
    <n v="10"/>
    <n v="0"/>
    <n v="120"/>
    <n v="120"/>
    <x v="9"/>
  </r>
  <r>
    <d v="2023-10-14T00:00:00"/>
    <s v="sobota"/>
    <s v="jesień"/>
    <n v="0.4"/>
    <n v="10"/>
    <n v="0"/>
    <n v="0"/>
    <n v="0"/>
    <x v="9"/>
  </r>
  <r>
    <d v="2023-10-15T00:00:00"/>
    <s v="niedziela"/>
    <s v="jesień"/>
    <n v="0.4"/>
    <n v="10"/>
    <n v="150"/>
    <n v="0"/>
    <n v="-150"/>
    <x v="9"/>
  </r>
  <r>
    <d v="2023-10-16T00:00:00"/>
    <s v="poniedziałek"/>
    <s v="jesień"/>
    <n v="0.4"/>
    <n v="10"/>
    <n v="0"/>
    <n v="120"/>
    <n v="120"/>
    <x v="9"/>
  </r>
  <r>
    <d v="2023-10-17T00:00:00"/>
    <s v="wtorek"/>
    <s v="jesień"/>
    <n v="0.4"/>
    <n v="10"/>
    <n v="0"/>
    <n v="120"/>
    <n v="120"/>
    <x v="9"/>
  </r>
  <r>
    <d v="2023-10-18T00:00:00"/>
    <s v="środa"/>
    <s v="jesień"/>
    <n v="0.4"/>
    <n v="10"/>
    <n v="0"/>
    <n v="120"/>
    <n v="120"/>
    <x v="9"/>
  </r>
  <r>
    <d v="2023-10-19T00:00:00"/>
    <s v="czwartek"/>
    <s v="jesień"/>
    <n v="0.4"/>
    <n v="10"/>
    <n v="0"/>
    <n v="120"/>
    <n v="120"/>
    <x v="9"/>
  </r>
  <r>
    <d v="2023-10-20T00:00:00"/>
    <s v="piątek"/>
    <s v="jesień"/>
    <n v="0.4"/>
    <n v="10"/>
    <n v="0"/>
    <n v="120"/>
    <n v="120"/>
    <x v="9"/>
  </r>
  <r>
    <d v="2023-10-21T00:00:00"/>
    <s v="sobota"/>
    <s v="jesień"/>
    <n v="0.4"/>
    <n v="10"/>
    <n v="0"/>
    <n v="0"/>
    <n v="0"/>
    <x v="9"/>
  </r>
  <r>
    <d v="2023-10-22T00:00:00"/>
    <s v="niedziela"/>
    <s v="jesień"/>
    <n v="0.4"/>
    <n v="10"/>
    <n v="150"/>
    <n v="0"/>
    <n v="-150"/>
    <x v="9"/>
  </r>
  <r>
    <d v="2023-10-23T00:00:00"/>
    <s v="poniedziałek"/>
    <s v="jesień"/>
    <n v="0.4"/>
    <n v="10"/>
    <n v="0"/>
    <n v="120"/>
    <n v="120"/>
    <x v="9"/>
  </r>
  <r>
    <d v="2023-10-24T00:00:00"/>
    <s v="wtorek"/>
    <s v="jesień"/>
    <n v="0.4"/>
    <n v="10"/>
    <n v="0"/>
    <n v="120"/>
    <n v="120"/>
    <x v="9"/>
  </r>
  <r>
    <d v="2023-10-25T00:00:00"/>
    <s v="środa"/>
    <s v="jesień"/>
    <n v="0.4"/>
    <n v="10"/>
    <n v="0"/>
    <n v="120"/>
    <n v="120"/>
    <x v="9"/>
  </r>
  <r>
    <d v="2023-10-26T00:00:00"/>
    <s v="czwartek"/>
    <s v="jesień"/>
    <n v="0.4"/>
    <n v="10"/>
    <n v="0"/>
    <n v="120"/>
    <n v="120"/>
    <x v="9"/>
  </r>
  <r>
    <d v="2023-10-27T00:00:00"/>
    <s v="piątek"/>
    <s v="jesień"/>
    <n v="0.4"/>
    <n v="10"/>
    <n v="0"/>
    <n v="120"/>
    <n v="120"/>
    <x v="9"/>
  </r>
  <r>
    <d v="2023-10-28T00:00:00"/>
    <s v="sobota"/>
    <s v="jesień"/>
    <n v="0.4"/>
    <n v="10"/>
    <n v="0"/>
    <n v="0"/>
    <n v="0"/>
    <x v="9"/>
  </r>
  <r>
    <d v="2023-10-29T00:00:00"/>
    <s v="niedziela"/>
    <s v="jesień"/>
    <n v="0.4"/>
    <n v="10"/>
    <n v="150"/>
    <n v="0"/>
    <n v="-150"/>
    <x v="9"/>
  </r>
  <r>
    <d v="2023-10-30T00:00:00"/>
    <s v="poniedziałek"/>
    <s v="jesień"/>
    <n v="0.4"/>
    <n v="10"/>
    <n v="0"/>
    <n v="120"/>
    <n v="120"/>
    <x v="9"/>
  </r>
  <r>
    <d v="2023-10-31T00:00:00"/>
    <s v="wtorek"/>
    <s v="jesień"/>
    <n v="0.4"/>
    <n v="10"/>
    <n v="0"/>
    <n v="120"/>
    <n v="120"/>
    <x v="9"/>
  </r>
  <r>
    <d v="2023-11-01T00:00:00"/>
    <s v="środa"/>
    <s v="jesień"/>
    <n v="0.4"/>
    <n v="10"/>
    <n v="0"/>
    <n v="120"/>
    <n v="120"/>
    <x v="10"/>
  </r>
  <r>
    <d v="2023-11-02T00:00:00"/>
    <s v="czwartek"/>
    <s v="jesień"/>
    <n v="0.4"/>
    <n v="10"/>
    <n v="0"/>
    <n v="120"/>
    <n v="120"/>
    <x v="10"/>
  </r>
  <r>
    <d v="2023-11-03T00:00:00"/>
    <s v="piątek"/>
    <s v="jesień"/>
    <n v="0.4"/>
    <n v="10"/>
    <n v="0"/>
    <n v="120"/>
    <n v="120"/>
    <x v="10"/>
  </r>
  <r>
    <d v="2023-11-04T00:00:00"/>
    <s v="sobota"/>
    <s v="jesień"/>
    <n v="0.4"/>
    <n v="10"/>
    <n v="0"/>
    <n v="0"/>
    <n v="0"/>
    <x v="10"/>
  </r>
  <r>
    <d v="2023-11-05T00:00:00"/>
    <s v="niedziela"/>
    <s v="jesień"/>
    <n v="0.4"/>
    <n v="10"/>
    <n v="150"/>
    <n v="0"/>
    <n v="-150"/>
    <x v="10"/>
  </r>
  <r>
    <d v="2023-11-06T00:00:00"/>
    <s v="poniedziałek"/>
    <s v="jesień"/>
    <n v="0.4"/>
    <n v="10"/>
    <n v="0"/>
    <n v="120"/>
    <n v="120"/>
    <x v="10"/>
  </r>
  <r>
    <d v="2023-11-07T00:00:00"/>
    <s v="wtorek"/>
    <s v="jesień"/>
    <n v="0.4"/>
    <n v="10"/>
    <n v="0"/>
    <n v="120"/>
    <n v="120"/>
    <x v="10"/>
  </r>
  <r>
    <d v="2023-11-08T00:00:00"/>
    <s v="środa"/>
    <s v="jesień"/>
    <n v="0.4"/>
    <n v="10"/>
    <n v="0"/>
    <n v="120"/>
    <n v="120"/>
    <x v="10"/>
  </r>
  <r>
    <d v="2023-11-09T00:00:00"/>
    <s v="czwartek"/>
    <s v="jesień"/>
    <n v="0.4"/>
    <n v="10"/>
    <n v="0"/>
    <n v="120"/>
    <n v="120"/>
    <x v="10"/>
  </r>
  <r>
    <d v="2023-11-10T00:00:00"/>
    <s v="piątek"/>
    <s v="jesień"/>
    <n v="0.4"/>
    <n v="10"/>
    <n v="0"/>
    <n v="120"/>
    <n v="120"/>
    <x v="10"/>
  </r>
  <r>
    <d v="2023-11-11T00:00:00"/>
    <s v="sobota"/>
    <s v="jesień"/>
    <n v="0.4"/>
    <n v="10"/>
    <n v="0"/>
    <n v="0"/>
    <n v="0"/>
    <x v="10"/>
  </r>
  <r>
    <d v="2023-11-12T00:00:00"/>
    <s v="niedziela"/>
    <s v="jesień"/>
    <n v="0.4"/>
    <n v="10"/>
    <n v="150"/>
    <n v="0"/>
    <n v="-150"/>
    <x v="10"/>
  </r>
  <r>
    <d v="2023-11-13T00:00:00"/>
    <s v="poniedziałek"/>
    <s v="jesień"/>
    <n v="0.4"/>
    <n v="10"/>
    <n v="0"/>
    <n v="120"/>
    <n v="120"/>
    <x v="10"/>
  </r>
  <r>
    <d v="2023-11-14T00:00:00"/>
    <s v="wtorek"/>
    <s v="jesień"/>
    <n v="0.4"/>
    <n v="10"/>
    <n v="0"/>
    <n v="120"/>
    <n v="120"/>
    <x v="10"/>
  </r>
  <r>
    <d v="2023-11-15T00:00:00"/>
    <s v="środa"/>
    <s v="jesień"/>
    <n v="0.4"/>
    <n v="10"/>
    <n v="0"/>
    <n v="120"/>
    <n v="120"/>
    <x v="10"/>
  </r>
  <r>
    <d v="2023-11-16T00:00:00"/>
    <s v="czwartek"/>
    <s v="jesień"/>
    <n v="0.4"/>
    <n v="10"/>
    <n v="0"/>
    <n v="120"/>
    <n v="120"/>
    <x v="10"/>
  </r>
  <r>
    <d v="2023-11-17T00:00:00"/>
    <s v="piątek"/>
    <s v="jesień"/>
    <n v="0.4"/>
    <n v="10"/>
    <n v="0"/>
    <n v="120"/>
    <n v="120"/>
    <x v="10"/>
  </r>
  <r>
    <d v="2023-11-18T00:00:00"/>
    <s v="sobota"/>
    <s v="jesień"/>
    <n v="0.4"/>
    <n v="10"/>
    <n v="0"/>
    <n v="0"/>
    <n v="0"/>
    <x v="10"/>
  </r>
  <r>
    <d v="2023-11-19T00:00:00"/>
    <s v="niedziela"/>
    <s v="jesień"/>
    <n v="0.4"/>
    <n v="10"/>
    <n v="150"/>
    <n v="0"/>
    <n v="-150"/>
    <x v="10"/>
  </r>
  <r>
    <d v="2023-11-20T00:00:00"/>
    <s v="poniedziałek"/>
    <s v="jesień"/>
    <n v="0.4"/>
    <n v="10"/>
    <n v="0"/>
    <n v="120"/>
    <n v="120"/>
    <x v="10"/>
  </r>
  <r>
    <d v="2023-11-21T00:00:00"/>
    <s v="wtorek"/>
    <s v="jesień"/>
    <n v="0.4"/>
    <n v="10"/>
    <n v="0"/>
    <n v="120"/>
    <n v="120"/>
    <x v="10"/>
  </r>
  <r>
    <d v="2023-11-22T00:00:00"/>
    <s v="środa"/>
    <s v="jesień"/>
    <n v="0.4"/>
    <n v="10"/>
    <n v="0"/>
    <n v="120"/>
    <n v="120"/>
    <x v="10"/>
  </r>
  <r>
    <d v="2023-11-23T00:00:00"/>
    <s v="czwartek"/>
    <s v="jesień"/>
    <n v="0.4"/>
    <n v="10"/>
    <n v="0"/>
    <n v="120"/>
    <n v="120"/>
    <x v="10"/>
  </r>
  <r>
    <d v="2023-11-24T00:00:00"/>
    <s v="piątek"/>
    <s v="jesień"/>
    <n v="0.4"/>
    <n v="10"/>
    <n v="0"/>
    <n v="120"/>
    <n v="120"/>
    <x v="10"/>
  </r>
  <r>
    <d v="2023-11-25T00:00:00"/>
    <s v="sobota"/>
    <s v="jesień"/>
    <n v="0.4"/>
    <n v="10"/>
    <n v="0"/>
    <n v="0"/>
    <n v="0"/>
    <x v="10"/>
  </r>
  <r>
    <d v="2023-11-26T00:00:00"/>
    <s v="niedziela"/>
    <s v="jesień"/>
    <n v="0.4"/>
    <n v="10"/>
    <n v="150"/>
    <n v="0"/>
    <n v="-150"/>
    <x v="10"/>
  </r>
  <r>
    <d v="2023-11-27T00:00:00"/>
    <s v="poniedziałek"/>
    <s v="jesień"/>
    <n v="0.4"/>
    <n v="10"/>
    <n v="0"/>
    <n v="120"/>
    <n v="120"/>
    <x v="10"/>
  </r>
  <r>
    <d v="2023-11-28T00:00:00"/>
    <s v="wtorek"/>
    <s v="jesień"/>
    <n v="0.4"/>
    <n v="10"/>
    <n v="0"/>
    <n v="120"/>
    <n v="120"/>
    <x v="10"/>
  </r>
  <r>
    <d v="2023-11-29T00:00:00"/>
    <s v="środa"/>
    <s v="jesień"/>
    <n v="0.4"/>
    <n v="10"/>
    <n v="0"/>
    <n v="120"/>
    <n v="120"/>
    <x v="10"/>
  </r>
  <r>
    <d v="2023-11-30T00:00:00"/>
    <s v="czwartek"/>
    <s v="jesień"/>
    <n v="0.4"/>
    <n v="10"/>
    <n v="0"/>
    <n v="120"/>
    <n v="120"/>
    <x v="10"/>
  </r>
  <r>
    <d v="2023-12-01T00:00:00"/>
    <s v="piątek"/>
    <s v="jesień"/>
    <n v="0.4"/>
    <n v="10"/>
    <n v="0"/>
    <n v="120"/>
    <n v="120"/>
    <x v="11"/>
  </r>
  <r>
    <d v="2023-12-02T00:00:00"/>
    <s v="sobota"/>
    <s v="jesień"/>
    <n v="0.4"/>
    <n v="10"/>
    <n v="0"/>
    <n v="0"/>
    <n v="0"/>
    <x v="11"/>
  </r>
  <r>
    <d v="2023-12-03T00:00:00"/>
    <s v="niedziela"/>
    <s v="jesień"/>
    <n v="0.4"/>
    <n v="10"/>
    <n v="150"/>
    <n v="0"/>
    <n v="-150"/>
    <x v="11"/>
  </r>
  <r>
    <d v="2023-12-04T00:00:00"/>
    <s v="poniedziałek"/>
    <s v="jesień"/>
    <n v="0.4"/>
    <n v="10"/>
    <n v="0"/>
    <n v="120"/>
    <n v="120"/>
    <x v="11"/>
  </r>
  <r>
    <d v="2023-12-05T00:00:00"/>
    <s v="wtorek"/>
    <s v="jesień"/>
    <n v="0.4"/>
    <n v="10"/>
    <n v="0"/>
    <n v="120"/>
    <n v="120"/>
    <x v="11"/>
  </r>
  <r>
    <d v="2023-12-06T00:00:00"/>
    <s v="środa"/>
    <s v="jesień"/>
    <n v="0.4"/>
    <n v="10"/>
    <n v="0"/>
    <n v="120"/>
    <n v="120"/>
    <x v="11"/>
  </r>
  <r>
    <d v="2023-12-07T00:00:00"/>
    <s v="czwartek"/>
    <s v="jesień"/>
    <n v="0.4"/>
    <n v="10"/>
    <n v="0"/>
    <n v="120"/>
    <n v="120"/>
    <x v="11"/>
  </r>
  <r>
    <d v="2023-12-08T00:00:00"/>
    <s v="piątek"/>
    <s v="jesień"/>
    <n v="0.4"/>
    <n v="10"/>
    <n v="0"/>
    <n v="120"/>
    <n v="120"/>
    <x v="11"/>
  </r>
  <r>
    <d v="2023-12-09T00:00:00"/>
    <s v="sobota"/>
    <s v="jesień"/>
    <n v="0.4"/>
    <n v="10"/>
    <n v="0"/>
    <n v="0"/>
    <n v="0"/>
    <x v="11"/>
  </r>
  <r>
    <d v="2023-12-10T00:00:00"/>
    <s v="niedziela"/>
    <s v="jesień"/>
    <n v="0.4"/>
    <n v="10"/>
    <n v="150"/>
    <n v="0"/>
    <n v="-150"/>
    <x v="11"/>
  </r>
  <r>
    <d v="2023-12-11T00:00:00"/>
    <s v="poniedziałek"/>
    <s v="jesień"/>
    <n v="0.4"/>
    <n v="10"/>
    <n v="0"/>
    <n v="120"/>
    <n v="120"/>
    <x v="11"/>
  </r>
  <r>
    <d v="2023-12-12T00:00:00"/>
    <s v="wtorek"/>
    <s v="jesień"/>
    <n v="0.4"/>
    <n v="10"/>
    <n v="0"/>
    <n v="120"/>
    <n v="120"/>
    <x v="11"/>
  </r>
  <r>
    <d v="2023-12-13T00:00:00"/>
    <s v="środa"/>
    <s v="jesień"/>
    <n v="0.4"/>
    <n v="10"/>
    <n v="0"/>
    <n v="120"/>
    <n v="120"/>
    <x v="11"/>
  </r>
  <r>
    <d v="2023-12-14T00:00:00"/>
    <s v="czwartek"/>
    <s v="jesień"/>
    <n v="0.4"/>
    <n v="10"/>
    <n v="0"/>
    <n v="120"/>
    <n v="120"/>
    <x v="11"/>
  </r>
  <r>
    <d v="2023-12-15T00:00:00"/>
    <s v="piątek"/>
    <s v="jesień"/>
    <n v="0.4"/>
    <n v="10"/>
    <n v="0"/>
    <n v="120"/>
    <n v="120"/>
    <x v="11"/>
  </r>
  <r>
    <d v="2023-12-16T00:00:00"/>
    <s v="sobota"/>
    <s v="jesień"/>
    <n v="0.4"/>
    <n v="10"/>
    <n v="0"/>
    <n v="0"/>
    <n v="0"/>
    <x v="11"/>
  </r>
  <r>
    <d v="2023-12-17T00:00:00"/>
    <s v="niedziela"/>
    <s v="jesień"/>
    <n v="0.4"/>
    <n v="10"/>
    <n v="150"/>
    <n v="0"/>
    <n v="-150"/>
    <x v="11"/>
  </r>
  <r>
    <d v="2023-12-18T00:00:00"/>
    <s v="poniedziałek"/>
    <s v="jesień"/>
    <n v="0.4"/>
    <n v="10"/>
    <n v="0"/>
    <n v="120"/>
    <n v="120"/>
    <x v="11"/>
  </r>
  <r>
    <d v="2023-12-19T00:00:00"/>
    <s v="wtorek"/>
    <s v="jesień"/>
    <n v="0.4"/>
    <n v="10"/>
    <n v="0"/>
    <n v="120"/>
    <n v="120"/>
    <x v="11"/>
  </r>
  <r>
    <d v="2023-12-20T00:00:00"/>
    <s v="środa"/>
    <s v="jesień"/>
    <n v="0.4"/>
    <n v="10"/>
    <n v="0"/>
    <n v="120"/>
    <n v="120"/>
    <x v="11"/>
  </r>
  <r>
    <d v="2023-12-21T00:00:00"/>
    <s v="czwartek"/>
    <s v="zima"/>
    <n v="0.2"/>
    <n v="10"/>
    <n v="0"/>
    <n v="60"/>
    <n v="60"/>
    <x v="11"/>
  </r>
  <r>
    <d v="2023-12-22T00:00:00"/>
    <s v="piątek"/>
    <s v="zima"/>
    <n v="0.2"/>
    <n v="10"/>
    <n v="0"/>
    <n v="60"/>
    <n v="60"/>
    <x v="11"/>
  </r>
  <r>
    <d v="2023-12-23T00:00:00"/>
    <s v="sobota"/>
    <s v="zima"/>
    <n v="0.2"/>
    <n v="10"/>
    <n v="0"/>
    <n v="0"/>
    <n v="0"/>
    <x v="11"/>
  </r>
  <r>
    <d v="2023-12-24T00:00:00"/>
    <s v="niedziela"/>
    <s v="zima"/>
    <n v="0.2"/>
    <n v="10"/>
    <n v="150"/>
    <n v="0"/>
    <n v="-150"/>
    <x v="11"/>
  </r>
  <r>
    <d v="2023-12-25T00:00:00"/>
    <s v="poniedziałek"/>
    <s v="zima"/>
    <n v="0.2"/>
    <n v="10"/>
    <n v="0"/>
    <n v="60"/>
    <n v="60"/>
    <x v="11"/>
  </r>
  <r>
    <d v="2023-12-26T00:00:00"/>
    <s v="wtorek"/>
    <s v="zima"/>
    <n v="0.2"/>
    <n v="10"/>
    <n v="0"/>
    <n v="60"/>
    <n v="60"/>
    <x v="11"/>
  </r>
  <r>
    <d v="2023-12-27T00:00:00"/>
    <s v="środa"/>
    <s v="zima"/>
    <n v="0.2"/>
    <n v="10"/>
    <n v="0"/>
    <n v="60"/>
    <n v="60"/>
    <x v="11"/>
  </r>
  <r>
    <d v="2023-12-28T00:00:00"/>
    <s v="czwartek"/>
    <s v="zima"/>
    <n v="0.2"/>
    <n v="10"/>
    <n v="0"/>
    <n v="60"/>
    <n v="60"/>
    <x v="11"/>
  </r>
  <r>
    <d v="2023-12-29T00:00:00"/>
    <s v="piątek"/>
    <s v="zima"/>
    <n v="0.2"/>
    <n v="10"/>
    <n v="0"/>
    <n v="60"/>
    <n v="60"/>
    <x v="11"/>
  </r>
  <r>
    <d v="2023-12-30T00:00:00"/>
    <s v="sobota"/>
    <s v="zima"/>
    <n v="0.2"/>
    <n v="10"/>
    <n v="0"/>
    <n v="0"/>
    <n v="0"/>
    <x v="11"/>
  </r>
  <r>
    <d v="2023-12-31T00:00:00"/>
    <s v="niedziela"/>
    <s v="zima"/>
    <n v="0.2"/>
    <n v="10"/>
    <n v="150"/>
    <n v="0"/>
    <n v="-150"/>
    <x v="11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  <r>
    <m/>
    <m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8E4F7-8BAE-4517-8ED4-2190E3936029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5">
  <location ref="L11:M25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chód dzienny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5D58A-09C8-4BC5-8491-B56D8D6FF4C7}" name="Tabela1" displayName="Tabela1" ref="J3:K7" totalsRowShown="0">
  <autoFilter ref="J3:K7" xr:uid="{5F05D58A-09C8-4BC5-8491-B56D8D6FF4C7}"/>
  <tableColumns count="2">
    <tableColumn id="1" xr3:uid="{C6157572-8AA1-47FB-AAB5-11B980FCBE82}" name="Kolumna1"/>
    <tableColumn id="2" xr3:uid="{0A25B505-BAC1-4454-B80B-E3C6E3FF742F}" name="Kolumna2" dataDxfId="37" dataCellStyle="Procentowy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B4687-28B4-479B-8C93-C47FE0B704BE}" name="Tabela211" displayName="Tabela211" ref="A1:K732" totalsRowShown="0">
  <autoFilter ref="A1:K732" xr:uid="{89D1F2E7-978E-404A-A99A-31D31E16B159}"/>
  <tableColumns count="11">
    <tableColumn id="1" xr3:uid="{B5F0625F-CC76-485C-9742-97416387580A}" name="data" dataDxfId="7"/>
    <tableColumn id="2" xr3:uid="{E88B9E0F-3F10-4BFD-8236-B466954FDB72}" name="dzien tygodnia"/>
    <tableColumn id="3" xr3:uid="{63E39950-0212-4C3C-8660-A5298D8F7433}" name="pora roku"/>
    <tableColumn id="4" xr3:uid="{2FA649EE-9743-445A-8FBB-10B3CD50CB23}" name="% wypożyczenia rowerów" dataDxfId="6" dataCellStyle="Procentowy">
      <calculatedColumnFormula>VLOOKUP(C2,Tabela110[],2,FALSE)</calculatedColumnFormula>
    </tableColumn>
    <tableColumn id="5" xr3:uid="{FCE0F402-7103-4123-943B-10A1DB2F8CCE}" name="magazyn"/>
    <tableColumn id="6" xr3:uid="{D258439F-25F8-4436-AC28-00CF364C9005}" name="wydatki" dataDxfId="5" dataCellStyle="Walutowy">
      <calculatedColumnFormula>IF(B2="niedziela",15*E2,0)</calculatedColumnFormula>
    </tableColumn>
    <tableColumn id="7" xr3:uid="{E7C413F4-91B6-4135-8061-C151CF25CF32}" name="dochody" dataDxfId="4" dataCellStyle="Walutowy">
      <calculatedColumnFormula>IF(AND(NOT(B2="sobota"),NOT(B2="niedziela")),ROUNDDOWN(E2*D2,0)*$P$4,0)</calculatedColumnFormula>
    </tableColumn>
    <tableColumn id="8" xr3:uid="{F35945B6-24C6-453D-81AF-AD219911612D}" name="przychód" dataDxfId="3">
      <calculatedColumnFormula>G2-F2+H1</calculatedColumnFormula>
    </tableColumn>
    <tableColumn id="9" xr3:uid="{3779BEF3-9E4E-466F-A705-B3313293D124}" name="miesiąc" dataDxfId="2">
      <calculatedColumnFormula>MONTH(A2)</calculatedColumnFormula>
    </tableColumn>
    <tableColumn id="10" xr3:uid="{4067BF19-422C-49B8-8CEA-4B48CEB0E133}" name="zakup" dataDxfId="1">
      <calculatedColumnFormula>IF(NOT(I3=Tabela211[[#This Row],[miesiąc]]),1,0)</calculatedColumnFormula>
    </tableColumn>
    <tableColumn id="11" xr3:uid="{CEF12AE0-43FD-4F54-B2C9-90CF52B647ED}" name="ile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D1F2E7-978E-404A-A99A-31D31E16B159}" name="Tabela2" displayName="Tabela2" ref="A1:H732" totalsRowShown="0">
  <autoFilter ref="A1:H732" xr:uid="{89D1F2E7-978E-404A-A99A-31D31E16B159}"/>
  <tableColumns count="8">
    <tableColumn id="1" xr3:uid="{9D6FBE91-227F-454B-86A1-20941C79F7A8}" name="data" dataDxfId="36"/>
    <tableColumn id="2" xr3:uid="{5FE9320F-B45C-46E5-9A20-E39D2D4B4FCF}" name="dzien tygodnia"/>
    <tableColumn id="3" xr3:uid="{C0C3E4C1-28FB-412E-82E9-471AF6EC35F3}" name="pora roku"/>
    <tableColumn id="4" xr3:uid="{E1432B77-17BD-48A2-8643-D5E1F2321B8C}" name="% wypożyczenia rowerów" dataDxfId="35" dataCellStyle="Procentowy">
      <calculatedColumnFormula>VLOOKUP(C2,Tabela1[],2,FALSE)</calculatedColumnFormula>
    </tableColumn>
    <tableColumn id="5" xr3:uid="{A611A153-090E-4CD4-A6A8-686BAEFB0C42}" name="magazyn"/>
    <tableColumn id="6" xr3:uid="{DAA3E5C8-B5FD-48EB-BB84-6A9C9C05F81C}" name="wydatki" dataDxfId="34" dataCellStyle="Walutowy">
      <calculatedColumnFormula>IF(B2="niedziela",15*E2,0)</calculatedColumnFormula>
    </tableColumn>
    <tableColumn id="7" xr3:uid="{E2C151BD-3D8D-4CF9-9724-268C1BAA9D60}" name="dochody" dataDxfId="33" dataCellStyle="Walutowy">
      <calculatedColumnFormula>IF(AND(NOT(B2="sobota"),NOT(B2="niedziela")),ROUNDDOWN(E2*D2,0)*$M$4,0)</calculatedColumnFormula>
    </tableColumn>
    <tableColumn id="8" xr3:uid="{45C89057-13BC-4B77-B8AB-3ED0D23CE99E}" name="przychód" dataDxfId="32">
      <calculatedColumnFormula>G2-F2+H1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29879C-B6A9-4193-9EA5-C54AE3FAE40F}" name="Tabela14" displayName="Tabela14" ref="N3:O7" totalsRowShown="0">
  <autoFilter ref="N3:O7" xr:uid="{5F05D58A-09C8-4BC5-8491-B56D8D6FF4C7}"/>
  <tableColumns count="2">
    <tableColumn id="1" xr3:uid="{F570A30C-4C56-456A-BF09-C43210F5D764}" name="Kolumna1"/>
    <tableColumn id="2" xr3:uid="{CED86C24-161B-4506-AAA8-D51EC7445299}" name="Kolumna2" dataDxfId="31" dataCellStyle="Procentow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001C87-E6C5-45F3-907A-402AA8F888A7}" name="Tabela25" displayName="Tabela25" ref="A1:L732" totalsRowShown="0">
  <autoFilter ref="A1:L732" xr:uid="{89D1F2E7-978E-404A-A99A-31D31E16B159}"/>
  <tableColumns count="12">
    <tableColumn id="1" xr3:uid="{D2ED4E93-7E25-4DF9-957E-CC2145AFD57D}" name="data" dataDxfId="30"/>
    <tableColumn id="2" xr3:uid="{BF7A991F-C6BB-4F0A-ACF4-99D25C012321}" name="dzien tygodnia"/>
    <tableColumn id="3" xr3:uid="{BC1B35C7-0646-4934-A8C8-5D80C82A63D2}" name="pora roku"/>
    <tableColumn id="4" xr3:uid="{598219E2-3EDE-4057-84D3-7312AF12350B}" name="% wypożyczenia rowerów" dataDxfId="29" dataCellStyle="Procentowy">
      <calculatedColumnFormula>VLOOKUP(C2,Tabela14[],2,FALSE)</calculatedColumnFormula>
    </tableColumn>
    <tableColumn id="5" xr3:uid="{D07B5338-8AD5-4C44-9CFA-3141A8E7E387}" name="magazyn"/>
    <tableColumn id="6" xr3:uid="{DE76162A-4583-4336-82BC-2600BD7E5A17}" name="wydatki" dataDxfId="28" dataCellStyle="Walutowy">
      <calculatedColumnFormula>IF(B2="niedziela",15*E2,0)</calculatedColumnFormula>
    </tableColumn>
    <tableColumn id="10" xr3:uid="{D3AC3CEB-344E-4AC0-90E6-1864BE2EDA05}" name="łączne wydatki" dataDxfId="27" dataCellStyle="Walutowy"/>
    <tableColumn id="7" xr3:uid="{116AB7B7-0094-4AA5-891C-F7CE6704DD65}" name="dochody" dataDxfId="26" dataCellStyle="Walutowy">
      <calculatedColumnFormula>IF(AND(NOT(B2="sobota"),NOT(B2="niedziela")),ROUNDDOWN(E2*D2,0)*$Q$4,0)</calculatedColumnFormula>
    </tableColumn>
    <tableColumn id="11" xr3:uid="{62FE577D-A464-4CA3-B4C9-C0EACC7B252D}" name="łączne dochody" dataDxfId="25" dataCellStyle="Walutowy"/>
    <tableColumn id="8" xr3:uid="{6E913810-9BF3-4218-A5D9-FCA50C65BF21}" name="przychód" dataDxfId="24">
      <calculatedColumnFormula>H2-F2+J1</calculatedColumnFormula>
    </tableColumn>
    <tableColumn id="9" xr3:uid="{A77CEE4F-3E9D-4AD9-AE8E-9E619E3E0163}" name="rok" dataDxfId="23">
      <calculatedColumnFormula>YEAR(Tabela25[[#This Row],[data]])</calculatedColumnFormula>
    </tableColumn>
    <tableColumn id="12" xr3:uid="{A3ED2ED2-F98E-4691-9DE0-B4493422B268}" name="jeżeli" dataDxfId="22" dataCellStyle="Walutowy">
      <calculatedColumnFormula>IF(Tabela25[[#This Row],[łączne dochody]]&gt;Tabela25[[#This Row],[łączne wydatki]],1,0)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0D0FCE-A10E-453D-85C0-F1614E94E1CD}" name="Tabela16" displayName="Tabela16" ref="K3:L7" totalsRowShown="0">
  <autoFilter ref="K3:L7" xr:uid="{5F05D58A-09C8-4BC5-8491-B56D8D6FF4C7}"/>
  <tableColumns count="2">
    <tableColumn id="1" xr3:uid="{1FE631A4-A749-45C8-B37C-824F21FB64CC}" name="Kolumna1"/>
    <tableColumn id="2" xr3:uid="{26AFF673-CB76-45E8-BC86-0135BDC303AE}" name="Kolumna2" dataDxfId="21" dataCellStyle="Procentow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205609-0F4C-48EF-A45B-21EA003C2336}" name="Tabela27" displayName="Tabela27" ref="A1:I732" totalsRowShown="0">
  <autoFilter ref="A1:I732" xr:uid="{89D1F2E7-978E-404A-A99A-31D31E16B159}"/>
  <tableColumns count="9">
    <tableColumn id="1" xr3:uid="{C75A73B8-C69D-4E32-8572-BD78FCCF987F}" name="data" dataDxfId="20"/>
    <tableColumn id="2" xr3:uid="{877E0788-9062-40B4-B8DA-63936284CBCA}" name="dzien tygodnia"/>
    <tableColumn id="3" xr3:uid="{0ECA1B2A-1EC5-4186-B52E-18F7910507E1}" name="pora roku"/>
    <tableColumn id="4" xr3:uid="{24E48C56-73F6-4AE2-9A0F-A664D534405B}" name="% wypożyczenia rowerów" dataDxfId="19" dataCellStyle="Procentowy">
      <calculatedColumnFormula>VLOOKUP(C2,Tabela16[],2,FALSE)</calculatedColumnFormula>
    </tableColumn>
    <tableColumn id="5" xr3:uid="{4404D28F-A2E0-4F37-A510-DB1F81C0F5AD}" name="magazyn"/>
    <tableColumn id="6" xr3:uid="{957B9F37-BE92-4F98-A544-549A9443C4B4}" name="wydatki" dataDxfId="18" dataCellStyle="Walutowy">
      <calculatedColumnFormula>IF(B2="niedziela",15*E2,0)</calculatedColumnFormula>
    </tableColumn>
    <tableColumn id="7" xr3:uid="{4809CD7E-8A5A-4A3A-ABE2-578FD5E8ACF6}" name="dochody" dataDxfId="17" dataCellStyle="Walutowy">
      <calculatedColumnFormula>IF(AND(NOT(B2="sobota"),NOT(B2="niedziela")),ROUNDDOWN(E2*D2,0)*$N$4,0)</calculatedColumnFormula>
    </tableColumn>
    <tableColumn id="8" xr3:uid="{3E6465D2-07BE-4A31-AE5B-AE4074C97D04}" name="przychód dzienny" dataDxfId="16">
      <calculatedColumnFormula>G2-F2+H1</calculatedColumnFormula>
    </tableColumn>
    <tableColumn id="9" xr3:uid="{A6CABB1F-A038-4373-99FF-750D9FA22EB2}" name="miesiac" dataDxfId="15">
      <calculatedColumnFormula>MONTH(Tabela27[[#This Row],[data]])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13E89C-67ED-4B70-80E3-3DCAA73B8E5F}" name="Tabela18" displayName="Tabela18" ref="J3:K7" totalsRowShown="0">
  <autoFilter ref="J3:K7" xr:uid="{5F05D58A-09C8-4BC5-8491-B56D8D6FF4C7}"/>
  <tableColumns count="2">
    <tableColumn id="1" xr3:uid="{8C7FD2EF-3EA8-49D7-864D-439C33732BFE}" name="Kolumna1"/>
    <tableColumn id="2" xr3:uid="{ACF16426-94FD-4A59-8C4C-38171F145D32}" name="Kolumna2" dataDxfId="14" dataCellStyle="Procentowy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CD09D7-3484-4DE1-A892-5C996C204515}" name="Tabela29" displayName="Tabela29" ref="A1:H732" totalsRowShown="0">
  <autoFilter ref="A1:H732" xr:uid="{89D1F2E7-978E-404A-A99A-31D31E16B159}"/>
  <tableColumns count="8">
    <tableColumn id="1" xr3:uid="{2F054587-7E13-4B8E-9D5B-7CB09E59045B}" name="data" dataDxfId="13"/>
    <tableColumn id="2" xr3:uid="{1FD0A56F-A50B-4B46-8D4C-8744D31C5D02}" name="dzien tygodnia"/>
    <tableColumn id="3" xr3:uid="{2B8D5E28-EB50-478A-A519-76DD7924E949}" name="pora roku"/>
    <tableColumn id="4" xr3:uid="{16D7B154-F1D5-4E6B-AA88-3766C3211E28}" name="% wypożyczenia rowerów" dataDxfId="12" dataCellStyle="Procentowy">
      <calculatedColumnFormula>VLOOKUP(C2,Tabela18[],2,FALSE)</calculatedColumnFormula>
    </tableColumn>
    <tableColumn id="5" xr3:uid="{3AE506EE-90CA-49E9-AA60-15CE9632C28A}" name="magazyn"/>
    <tableColumn id="6" xr3:uid="{8F524BDC-2948-466E-AF34-DA38B57F0140}" name="wydatki" dataDxfId="11" dataCellStyle="Walutowy">
      <calculatedColumnFormula>IF(B2="niedziela",15*E2,0)</calculatedColumnFormula>
    </tableColumn>
    <tableColumn id="7" xr3:uid="{6EE477C1-0AD4-438A-A361-13A47AB7DBD5}" name="dochody" dataDxfId="10" dataCellStyle="Walutowy">
      <calculatedColumnFormula>IF(AND(NOT(B2="sobota"),NOT(B2="niedziela")),ROUNDDOWN(E2*D2,0)*$M$4,0)</calculatedColumnFormula>
    </tableColumn>
    <tableColumn id="8" xr3:uid="{8223D071-34C3-496E-A548-ABC03023AEE6}" name="przychód" dataDxfId="9">
      <calculatedColumnFormula>G2-F2+H1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799764-9114-47F0-96E8-0BAF72B168B8}" name="Tabela110" displayName="Tabela110" ref="M3:N7" totalsRowShown="0">
  <autoFilter ref="M3:N7" xr:uid="{5F05D58A-09C8-4BC5-8491-B56D8D6FF4C7}"/>
  <tableColumns count="2">
    <tableColumn id="1" xr3:uid="{640EB7D4-D181-4787-87E1-95399BCFACA4}" name="Kolumna1"/>
    <tableColumn id="2" xr3:uid="{C6D1CA06-AC7D-46C3-9B96-4860DA4B1A03}" name="Kolumna2" dataDxfId="8" dataCellStyle="Procentow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36FE-7A21-46F4-AAFD-733922840611}">
  <dimension ref="A1:M732"/>
  <sheetViews>
    <sheetView workbookViewId="0">
      <selection activeCell="J2" sqref="J2"/>
    </sheetView>
  </sheetViews>
  <sheetFormatPr defaultRowHeight="14.4" x14ac:dyDescent="0.3"/>
  <cols>
    <col min="1" max="1" width="10.109375" bestFit="1" customWidth="1"/>
    <col min="2" max="2" width="14.109375" customWidth="1"/>
    <col min="3" max="3" width="10.44140625" customWidth="1"/>
    <col min="4" max="4" width="27.77734375" customWidth="1"/>
    <col min="5" max="5" width="9.88671875" customWidth="1"/>
    <col min="6" max="6" width="10.77734375" bestFit="1" customWidth="1"/>
    <col min="7" max="7" width="11.5546875" customWidth="1"/>
    <col min="8" max="8" width="15.44140625" customWidth="1"/>
    <col min="10" max="11" width="10.88671875" customWidth="1"/>
  </cols>
  <sheetData>
    <row r="1" spans="1:13" x14ac:dyDescent="0.3">
      <c r="A1" t="s">
        <v>0</v>
      </c>
      <c r="B1" t="s">
        <v>1</v>
      </c>
      <c r="C1" t="s">
        <v>9</v>
      </c>
      <c r="D1" t="s">
        <v>14</v>
      </c>
      <c r="E1" t="s">
        <v>15</v>
      </c>
      <c r="F1" t="s">
        <v>19</v>
      </c>
      <c r="G1" t="s">
        <v>20</v>
      </c>
      <c r="H1" t="s">
        <v>22</v>
      </c>
    </row>
    <row r="2" spans="1:13" x14ac:dyDescent="0.3">
      <c r="A2" s="1">
        <v>44927</v>
      </c>
      <c r="B2" t="s">
        <v>2</v>
      </c>
      <c r="C2" t="s">
        <v>10</v>
      </c>
      <c r="D2" s="2">
        <f>VLOOKUP(C2,Tabela1[],2,FALSE)</f>
        <v>0.2</v>
      </c>
      <c r="E2">
        <v>10</v>
      </c>
      <c r="F2" s="3">
        <f>E2*(800+15)</f>
        <v>8150</v>
      </c>
      <c r="G2" s="3">
        <f>IF(AND(NOT(B2="sobota"),NOT(B2="niedziela")),E2*$M$4,0)</f>
        <v>0</v>
      </c>
      <c r="H2" s="4">
        <v>-8150</v>
      </c>
    </row>
    <row r="3" spans="1:13" x14ac:dyDescent="0.3">
      <c r="A3" s="1">
        <v>44928</v>
      </c>
      <c r="B3" t="s">
        <v>3</v>
      </c>
      <c r="C3" t="s">
        <v>10</v>
      </c>
      <c r="D3" s="2">
        <f>VLOOKUP(C3,Tabela1[],2,FALSE)</f>
        <v>0.2</v>
      </c>
      <c r="E3">
        <v>10</v>
      </c>
      <c r="F3" s="3">
        <f>IF(B3="niedziela",15*E3,0)</f>
        <v>0</v>
      </c>
      <c r="G3" s="3">
        <f>IF(AND(NOT(B3="sobota"),NOT(B3="niedziela")),ROUNDDOWN(E3*D3,0)*$M$4,0)</f>
        <v>60</v>
      </c>
      <c r="H3" s="4">
        <f t="shared" ref="H3:H66" si="0">G3-F3+H2</f>
        <v>-8090</v>
      </c>
      <c r="J3" t="s">
        <v>16</v>
      </c>
      <c r="K3" s="2" t="s">
        <v>17</v>
      </c>
      <c r="M3" t="s">
        <v>21</v>
      </c>
    </row>
    <row r="4" spans="1:13" x14ac:dyDescent="0.3">
      <c r="A4" s="1">
        <v>44929</v>
      </c>
      <c r="B4" t="s">
        <v>4</v>
      </c>
      <c r="C4" t="s">
        <v>10</v>
      </c>
      <c r="D4" s="2">
        <f>VLOOKUP(C4,Tabela1[],2,FALSE)</f>
        <v>0.2</v>
      </c>
      <c r="E4">
        <v>10</v>
      </c>
      <c r="F4" s="3">
        <f t="shared" ref="F4:F67" si="1">IF(B4="niedziela",15*E4,0)</f>
        <v>0</v>
      </c>
      <c r="G4" s="3">
        <f t="shared" ref="G4:G67" si="2">IF(AND(NOT(B4="sobota"),NOT(B4="niedziela")),ROUNDDOWN(E4*D4,0)*$M$4,0)</f>
        <v>60</v>
      </c>
      <c r="H4" s="4">
        <f t="shared" si="0"/>
        <v>-8030</v>
      </c>
      <c r="J4" t="s">
        <v>10</v>
      </c>
      <c r="K4" s="2">
        <v>0.2</v>
      </c>
      <c r="M4" s="3">
        <v>30</v>
      </c>
    </row>
    <row r="5" spans="1:13" x14ac:dyDescent="0.3">
      <c r="A5" s="1">
        <v>44930</v>
      </c>
      <c r="B5" t="s">
        <v>5</v>
      </c>
      <c r="C5" t="s">
        <v>10</v>
      </c>
      <c r="D5" s="2">
        <f>VLOOKUP(C5,Tabela1[],2,FALSE)</f>
        <v>0.2</v>
      </c>
      <c r="E5">
        <v>10</v>
      </c>
      <c r="F5" s="3">
        <f t="shared" si="1"/>
        <v>0</v>
      </c>
      <c r="G5" s="3">
        <f t="shared" si="2"/>
        <v>60</v>
      </c>
      <c r="H5" s="4">
        <f t="shared" si="0"/>
        <v>-7970</v>
      </c>
      <c r="J5" t="s">
        <v>11</v>
      </c>
      <c r="K5" s="2">
        <v>0.5</v>
      </c>
    </row>
    <row r="6" spans="1:13" x14ac:dyDescent="0.3">
      <c r="A6" s="1">
        <v>44931</v>
      </c>
      <c r="B6" t="s">
        <v>6</v>
      </c>
      <c r="C6" t="s">
        <v>10</v>
      </c>
      <c r="D6" s="2">
        <f>VLOOKUP(C6,Tabela1[],2,FALSE)</f>
        <v>0.2</v>
      </c>
      <c r="E6">
        <v>10</v>
      </c>
      <c r="F6" s="3">
        <f t="shared" si="1"/>
        <v>0</v>
      </c>
      <c r="G6" s="3">
        <f t="shared" si="2"/>
        <v>60</v>
      </c>
      <c r="H6" s="4">
        <f t="shared" si="0"/>
        <v>-7910</v>
      </c>
      <c r="J6" t="s">
        <v>12</v>
      </c>
      <c r="K6" s="2">
        <v>0.9</v>
      </c>
    </row>
    <row r="7" spans="1:13" x14ac:dyDescent="0.3">
      <c r="A7" s="1">
        <v>44932</v>
      </c>
      <c r="B7" t="s">
        <v>7</v>
      </c>
      <c r="C7" t="s">
        <v>10</v>
      </c>
      <c r="D7" s="2">
        <f>VLOOKUP(C7,Tabela1[],2,FALSE)</f>
        <v>0.2</v>
      </c>
      <c r="E7">
        <v>10</v>
      </c>
      <c r="F7" s="3">
        <f t="shared" si="1"/>
        <v>0</v>
      </c>
      <c r="G7" s="3">
        <f t="shared" si="2"/>
        <v>60</v>
      </c>
      <c r="H7" s="4">
        <f t="shared" si="0"/>
        <v>-7850</v>
      </c>
      <c r="J7" t="s">
        <v>13</v>
      </c>
      <c r="K7" s="2">
        <v>0.4</v>
      </c>
    </row>
    <row r="8" spans="1:13" x14ac:dyDescent="0.3">
      <c r="A8" s="1">
        <v>44933</v>
      </c>
      <c r="B8" t="s">
        <v>8</v>
      </c>
      <c r="C8" t="s">
        <v>10</v>
      </c>
      <c r="D8" s="2">
        <f>VLOOKUP(C8,Tabela1[],2,FALSE)</f>
        <v>0.2</v>
      </c>
      <c r="E8">
        <v>10</v>
      </c>
      <c r="F8" s="3">
        <f t="shared" si="1"/>
        <v>0</v>
      </c>
      <c r="G8" s="3">
        <f t="shared" si="2"/>
        <v>0</v>
      </c>
      <c r="H8" s="4">
        <f t="shared" si="0"/>
        <v>-7850</v>
      </c>
    </row>
    <row r="9" spans="1:13" x14ac:dyDescent="0.3">
      <c r="A9" s="1">
        <v>44934</v>
      </c>
      <c r="B9" t="s">
        <v>2</v>
      </c>
      <c r="C9" t="s">
        <v>10</v>
      </c>
      <c r="D9" s="2">
        <f>VLOOKUP(C9,Tabela1[],2,FALSE)</f>
        <v>0.2</v>
      </c>
      <c r="E9">
        <v>10</v>
      </c>
      <c r="F9" s="3">
        <f t="shared" si="1"/>
        <v>150</v>
      </c>
      <c r="G9" s="3">
        <f t="shared" si="2"/>
        <v>0</v>
      </c>
      <c r="H9" s="4">
        <f t="shared" si="0"/>
        <v>-8000</v>
      </c>
    </row>
    <row r="10" spans="1:13" x14ac:dyDescent="0.3">
      <c r="A10" s="1">
        <v>44935</v>
      </c>
      <c r="B10" t="s">
        <v>3</v>
      </c>
      <c r="C10" t="s">
        <v>10</v>
      </c>
      <c r="D10" s="2">
        <f>VLOOKUP(C10,Tabela1[],2,FALSE)</f>
        <v>0.2</v>
      </c>
      <c r="E10">
        <v>10</v>
      </c>
      <c r="F10" s="3">
        <f t="shared" si="1"/>
        <v>0</v>
      </c>
      <c r="G10" s="3">
        <f t="shared" si="2"/>
        <v>60</v>
      </c>
      <c r="H10" s="4">
        <f t="shared" si="0"/>
        <v>-7940</v>
      </c>
    </row>
    <row r="11" spans="1:13" x14ac:dyDescent="0.3">
      <c r="A11" s="1">
        <v>44936</v>
      </c>
      <c r="B11" t="s">
        <v>4</v>
      </c>
      <c r="C11" t="s">
        <v>10</v>
      </c>
      <c r="D11" s="2">
        <f>VLOOKUP(C11,Tabela1[],2,FALSE)</f>
        <v>0.2</v>
      </c>
      <c r="E11">
        <v>10</v>
      </c>
      <c r="F11" s="3">
        <f t="shared" si="1"/>
        <v>0</v>
      </c>
      <c r="G11" s="3">
        <f t="shared" si="2"/>
        <v>60</v>
      </c>
      <c r="H11" s="4">
        <f t="shared" si="0"/>
        <v>-7880</v>
      </c>
    </row>
    <row r="12" spans="1:13" x14ac:dyDescent="0.3">
      <c r="A12" s="1">
        <v>44937</v>
      </c>
      <c r="B12" t="s">
        <v>5</v>
      </c>
      <c r="C12" t="s">
        <v>10</v>
      </c>
      <c r="D12" s="2">
        <f>VLOOKUP(C12,Tabela1[],2,FALSE)</f>
        <v>0.2</v>
      </c>
      <c r="E12">
        <v>10</v>
      </c>
      <c r="F12" s="3">
        <f t="shared" si="1"/>
        <v>0</v>
      </c>
      <c r="G12" s="3">
        <f t="shared" si="2"/>
        <v>60</v>
      </c>
      <c r="H12" s="4">
        <f t="shared" si="0"/>
        <v>-7820</v>
      </c>
    </row>
    <row r="13" spans="1:13" x14ac:dyDescent="0.3">
      <c r="A13" s="1">
        <v>44938</v>
      </c>
      <c r="B13" t="s">
        <v>6</v>
      </c>
      <c r="C13" t="s">
        <v>10</v>
      </c>
      <c r="D13" s="2">
        <f>VLOOKUP(C13,Tabela1[],2,FALSE)</f>
        <v>0.2</v>
      </c>
      <c r="E13">
        <v>10</v>
      </c>
      <c r="F13" s="3">
        <f t="shared" si="1"/>
        <v>0</v>
      </c>
      <c r="G13" s="3">
        <f t="shared" si="2"/>
        <v>60</v>
      </c>
      <c r="H13" s="4">
        <f t="shared" si="0"/>
        <v>-7760</v>
      </c>
    </row>
    <row r="14" spans="1:13" x14ac:dyDescent="0.3">
      <c r="A14" s="1">
        <v>44939</v>
      </c>
      <c r="B14" t="s">
        <v>7</v>
      </c>
      <c r="C14" t="s">
        <v>10</v>
      </c>
      <c r="D14" s="2">
        <f>VLOOKUP(C14,Tabela1[],2,FALSE)</f>
        <v>0.2</v>
      </c>
      <c r="E14">
        <v>10</v>
      </c>
      <c r="F14" s="3">
        <f t="shared" si="1"/>
        <v>0</v>
      </c>
      <c r="G14" s="3">
        <f t="shared" si="2"/>
        <v>60</v>
      </c>
      <c r="H14" s="4">
        <f t="shared" si="0"/>
        <v>-7700</v>
      </c>
    </row>
    <row r="15" spans="1:13" x14ac:dyDescent="0.3">
      <c r="A15" s="1">
        <v>44940</v>
      </c>
      <c r="B15" t="s">
        <v>8</v>
      </c>
      <c r="C15" t="s">
        <v>10</v>
      </c>
      <c r="D15" s="2">
        <f>VLOOKUP(C15,Tabela1[],2,FALSE)</f>
        <v>0.2</v>
      </c>
      <c r="E15">
        <v>10</v>
      </c>
      <c r="F15" s="3">
        <f t="shared" si="1"/>
        <v>0</v>
      </c>
      <c r="G15" s="3">
        <f t="shared" si="2"/>
        <v>0</v>
      </c>
      <c r="H15" s="4">
        <f t="shared" si="0"/>
        <v>-7700</v>
      </c>
    </row>
    <row r="16" spans="1:13" x14ac:dyDescent="0.3">
      <c r="A16" s="1">
        <v>44941</v>
      </c>
      <c r="B16" t="s">
        <v>2</v>
      </c>
      <c r="C16" t="s">
        <v>10</v>
      </c>
      <c r="D16" s="2">
        <f>VLOOKUP(C16,Tabela1[],2,FALSE)</f>
        <v>0.2</v>
      </c>
      <c r="E16">
        <v>10</v>
      </c>
      <c r="F16" s="3">
        <f t="shared" si="1"/>
        <v>150</v>
      </c>
      <c r="G16" s="3">
        <f t="shared" si="2"/>
        <v>0</v>
      </c>
      <c r="H16" s="4">
        <f t="shared" si="0"/>
        <v>-7850</v>
      </c>
    </row>
    <row r="17" spans="1:8" x14ac:dyDescent="0.3">
      <c r="A17" s="1">
        <v>44942</v>
      </c>
      <c r="B17" t="s">
        <v>3</v>
      </c>
      <c r="C17" t="s">
        <v>10</v>
      </c>
      <c r="D17" s="2">
        <f>VLOOKUP(C17,Tabela1[],2,FALSE)</f>
        <v>0.2</v>
      </c>
      <c r="E17">
        <v>10</v>
      </c>
      <c r="F17" s="3">
        <f t="shared" si="1"/>
        <v>0</v>
      </c>
      <c r="G17" s="3">
        <f t="shared" si="2"/>
        <v>60</v>
      </c>
      <c r="H17" s="4">
        <f t="shared" si="0"/>
        <v>-7790</v>
      </c>
    </row>
    <row r="18" spans="1:8" x14ac:dyDescent="0.3">
      <c r="A18" s="1">
        <v>44943</v>
      </c>
      <c r="B18" t="s">
        <v>4</v>
      </c>
      <c r="C18" t="s">
        <v>10</v>
      </c>
      <c r="D18" s="2">
        <f>VLOOKUP(C18,Tabela1[],2,FALSE)</f>
        <v>0.2</v>
      </c>
      <c r="E18">
        <v>10</v>
      </c>
      <c r="F18" s="3">
        <f t="shared" si="1"/>
        <v>0</v>
      </c>
      <c r="G18" s="3">
        <f t="shared" si="2"/>
        <v>60</v>
      </c>
      <c r="H18" s="4">
        <f t="shared" si="0"/>
        <v>-7730</v>
      </c>
    </row>
    <row r="19" spans="1:8" x14ac:dyDescent="0.3">
      <c r="A19" s="1">
        <v>44944</v>
      </c>
      <c r="B19" t="s">
        <v>5</v>
      </c>
      <c r="C19" t="s">
        <v>10</v>
      </c>
      <c r="D19" s="2">
        <f>VLOOKUP(C19,Tabela1[],2,FALSE)</f>
        <v>0.2</v>
      </c>
      <c r="E19">
        <v>10</v>
      </c>
      <c r="F19" s="3">
        <f t="shared" si="1"/>
        <v>0</v>
      </c>
      <c r="G19" s="3">
        <f t="shared" si="2"/>
        <v>60</v>
      </c>
      <c r="H19" s="4">
        <f t="shared" si="0"/>
        <v>-7670</v>
      </c>
    </row>
    <row r="20" spans="1:8" x14ac:dyDescent="0.3">
      <c r="A20" s="1">
        <v>44945</v>
      </c>
      <c r="B20" t="s">
        <v>6</v>
      </c>
      <c r="C20" t="s">
        <v>10</v>
      </c>
      <c r="D20" s="2">
        <f>VLOOKUP(C20,Tabela1[],2,FALSE)</f>
        <v>0.2</v>
      </c>
      <c r="E20">
        <v>10</v>
      </c>
      <c r="F20" s="3">
        <f t="shared" si="1"/>
        <v>0</v>
      </c>
      <c r="G20" s="3">
        <f t="shared" si="2"/>
        <v>60</v>
      </c>
      <c r="H20" s="4">
        <f t="shared" si="0"/>
        <v>-7610</v>
      </c>
    </row>
    <row r="21" spans="1:8" x14ac:dyDescent="0.3">
      <c r="A21" s="1">
        <v>44946</v>
      </c>
      <c r="B21" t="s">
        <v>7</v>
      </c>
      <c r="C21" t="s">
        <v>10</v>
      </c>
      <c r="D21" s="2">
        <f>VLOOKUP(C21,Tabela1[],2,FALSE)</f>
        <v>0.2</v>
      </c>
      <c r="E21">
        <v>10</v>
      </c>
      <c r="F21" s="3">
        <f t="shared" si="1"/>
        <v>0</v>
      </c>
      <c r="G21" s="3">
        <f t="shared" si="2"/>
        <v>60</v>
      </c>
      <c r="H21" s="4">
        <f t="shared" si="0"/>
        <v>-7550</v>
      </c>
    </row>
    <row r="22" spans="1:8" x14ac:dyDescent="0.3">
      <c r="A22" s="1">
        <v>44947</v>
      </c>
      <c r="B22" t="s">
        <v>8</v>
      </c>
      <c r="C22" t="s">
        <v>10</v>
      </c>
      <c r="D22" s="2">
        <f>VLOOKUP(C22,Tabela1[],2,FALSE)</f>
        <v>0.2</v>
      </c>
      <c r="E22">
        <v>10</v>
      </c>
      <c r="F22" s="3">
        <f t="shared" si="1"/>
        <v>0</v>
      </c>
      <c r="G22" s="3">
        <f t="shared" si="2"/>
        <v>0</v>
      </c>
      <c r="H22" s="4">
        <f t="shared" si="0"/>
        <v>-7550</v>
      </c>
    </row>
    <row r="23" spans="1:8" x14ac:dyDescent="0.3">
      <c r="A23" s="1">
        <v>44948</v>
      </c>
      <c r="B23" t="s">
        <v>2</v>
      </c>
      <c r="C23" t="s">
        <v>10</v>
      </c>
      <c r="D23" s="2">
        <f>VLOOKUP(C23,Tabela1[],2,FALSE)</f>
        <v>0.2</v>
      </c>
      <c r="E23">
        <v>10</v>
      </c>
      <c r="F23" s="3">
        <f t="shared" si="1"/>
        <v>150</v>
      </c>
      <c r="G23" s="3">
        <f t="shared" si="2"/>
        <v>0</v>
      </c>
      <c r="H23" s="4">
        <f t="shared" si="0"/>
        <v>-7700</v>
      </c>
    </row>
    <row r="24" spans="1:8" x14ac:dyDescent="0.3">
      <c r="A24" s="1">
        <v>44949</v>
      </c>
      <c r="B24" t="s">
        <v>3</v>
      </c>
      <c r="C24" t="s">
        <v>10</v>
      </c>
      <c r="D24" s="2">
        <f>VLOOKUP(C24,Tabela1[],2,FALSE)</f>
        <v>0.2</v>
      </c>
      <c r="E24">
        <v>10</v>
      </c>
      <c r="F24" s="3">
        <f t="shared" si="1"/>
        <v>0</v>
      </c>
      <c r="G24" s="3">
        <f t="shared" si="2"/>
        <v>60</v>
      </c>
      <c r="H24" s="4">
        <f t="shared" si="0"/>
        <v>-7640</v>
      </c>
    </row>
    <row r="25" spans="1:8" x14ac:dyDescent="0.3">
      <c r="A25" s="1">
        <v>44950</v>
      </c>
      <c r="B25" t="s">
        <v>4</v>
      </c>
      <c r="C25" t="s">
        <v>10</v>
      </c>
      <c r="D25" s="2">
        <f>VLOOKUP(C25,Tabela1[],2,FALSE)</f>
        <v>0.2</v>
      </c>
      <c r="E25">
        <v>10</v>
      </c>
      <c r="F25" s="3">
        <f t="shared" si="1"/>
        <v>0</v>
      </c>
      <c r="G25" s="3">
        <f t="shared" si="2"/>
        <v>60</v>
      </c>
      <c r="H25" s="4">
        <f t="shared" si="0"/>
        <v>-7580</v>
      </c>
    </row>
    <row r="26" spans="1:8" x14ac:dyDescent="0.3">
      <c r="A26" s="1">
        <v>44951</v>
      </c>
      <c r="B26" t="s">
        <v>5</v>
      </c>
      <c r="C26" t="s">
        <v>10</v>
      </c>
      <c r="D26" s="2">
        <f>VLOOKUP(C26,Tabela1[],2,FALSE)</f>
        <v>0.2</v>
      </c>
      <c r="E26">
        <v>10</v>
      </c>
      <c r="F26" s="3">
        <f t="shared" si="1"/>
        <v>0</v>
      </c>
      <c r="G26" s="3">
        <f t="shared" si="2"/>
        <v>60</v>
      </c>
      <c r="H26" s="4">
        <f t="shared" si="0"/>
        <v>-7520</v>
      </c>
    </row>
    <row r="27" spans="1:8" x14ac:dyDescent="0.3">
      <c r="A27" s="1">
        <v>44952</v>
      </c>
      <c r="B27" t="s">
        <v>6</v>
      </c>
      <c r="C27" t="s">
        <v>10</v>
      </c>
      <c r="D27" s="2">
        <f>VLOOKUP(C27,Tabela1[],2,FALSE)</f>
        <v>0.2</v>
      </c>
      <c r="E27">
        <v>10</v>
      </c>
      <c r="F27" s="3">
        <f t="shared" si="1"/>
        <v>0</v>
      </c>
      <c r="G27" s="3">
        <f t="shared" si="2"/>
        <v>60</v>
      </c>
      <c r="H27" s="4">
        <f t="shared" si="0"/>
        <v>-7460</v>
      </c>
    </row>
    <row r="28" spans="1:8" x14ac:dyDescent="0.3">
      <c r="A28" s="1">
        <v>44953</v>
      </c>
      <c r="B28" t="s">
        <v>7</v>
      </c>
      <c r="C28" t="s">
        <v>10</v>
      </c>
      <c r="D28" s="2">
        <f>VLOOKUP(C28,Tabela1[],2,FALSE)</f>
        <v>0.2</v>
      </c>
      <c r="E28">
        <v>10</v>
      </c>
      <c r="F28" s="3">
        <f t="shared" si="1"/>
        <v>0</v>
      </c>
      <c r="G28" s="3">
        <f t="shared" si="2"/>
        <v>60</v>
      </c>
      <c r="H28" s="4">
        <f t="shared" si="0"/>
        <v>-7400</v>
      </c>
    </row>
    <row r="29" spans="1:8" x14ac:dyDescent="0.3">
      <c r="A29" s="1">
        <v>44954</v>
      </c>
      <c r="B29" t="s">
        <v>8</v>
      </c>
      <c r="C29" t="s">
        <v>10</v>
      </c>
      <c r="D29" s="2">
        <f>VLOOKUP(C29,Tabela1[],2,FALSE)</f>
        <v>0.2</v>
      </c>
      <c r="E29">
        <v>10</v>
      </c>
      <c r="F29" s="3">
        <f t="shared" si="1"/>
        <v>0</v>
      </c>
      <c r="G29" s="3">
        <f t="shared" si="2"/>
        <v>0</v>
      </c>
      <c r="H29" s="4">
        <f t="shared" si="0"/>
        <v>-7400</v>
      </c>
    </row>
    <row r="30" spans="1:8" x14ac:dyDescent="0.3">
      <c r="A30" s="1">
        <v>44955</v>
      </c>
      <c r="B30" t="s">
        <v>2</v>
      </c>
      <c r="C30" t="s">
        <v>10</v>
      </c>
      <c r="D30" s="2">
        <f>VLOOKUP(C30,Tabela1[],2,FALSE)</f>
        <v>0.2</v>
      </c>
      <c r="E30">
        <v>10</v>
      </c>
      <c r="F30" s="3">
        <f t="shared" si="1"/>
        <v>150</v>
      </c>
      <c r="G30" s="3">
        <f t="shared" si="2"/>
        <v>0</v>
      </c>
      <c r="H30" s="4">
        <f t="shared" si="0"/>
        <v>-7550</v>
      </c>
    </row>
    <row r="31" spans="1:8" x14ac:dyDescent="0.3">
      <c r="A31" s="1">
        <v>44956</v>
      </c>
      <c r="B31" t="s">
        <v>3</v>
      </c>
      <c r="C31" t="s">
        <v>10</v>
      </c>
      <c r="D31" s="2">
        <f>VLOOKUP(C31,Tabela1[],2,FALSE)</f>
        <v>0.2</v>
      </c>
      <c r="E31">
        <v>10</v>
      </c>
      <c r="F31" s="3">
        <f t="shared" si="1"/>
        <v>0</v>
      </c>
      <c r="G31" s="3">
        <f t="shared" si="2"/>
        <v>60</v>
      </c>
      <c r="H31" s="4">
        <f t="shared" si="0"/>
        <v>-7490</v>
      </c>
    </row>
    <row r="32" spans="1:8" x14ac:dyDescent="0.3">
      <c r="A32" s="1">
        <v>44957</v>
      </c>
      <c r="B32" t="s">
        <v>4</v>
      </c>
      <c r="C32" t="s">
        <v>10</v>
      </c>
      <c r="D32" s="2">
        <f>VLOOKUP(C32,Tabela1[],2,FALSE)</f>
        <v>0.2</v>
      </c>
      <c r="E32">
        <v>10</v>
      </c>
      <c r="F32" s="3">
        <f t="shared" si="1"/>
        <v>0</v>
      </c>
      <c r="G32" s="3">
        <f t="shared" si="2"/>
        <v>60</v>
      </c>
      <c r="H32" s="4">
        <f t="shared" si="0"/>
        <v>-7430</v>
      </c>
    </row>
    <row r="33" spans="1:8" x14ac:dyDescent="0.3">
      <c r="A33" s="1">
        <v>44958</v>
      </c>
      <c r="B33" t="s">
        <v>5</v>
      </c>
      <c r="C33" t="s">
        <v>10</v>
      </c>
      <c r="D33" s="2">
        <f>VLOOKUP(C33,Tabela1[],2,FALSE)</f>
        <v>0.2</v>
      </c>
      <c r="E33">
        <v>10</v>
      </c>
      <c r="F33" s="3">
        <f t="shared" si="1"/>
        <v>0</v>
      </c>
      <c r="G33" s="3">
        <f t="shared" si="2"/>
        <v>60</v>
      </c>
      <c r="H33" s="4">
        <f t="shared" si="0"/>
        <v>-7370</v>
      </c>
    </row>
    <row r="34" spans="1:8" x14ac:dyDescent="0.3">
      <c r="A34" s="1">
        <v>44959</v>
      </c>
      <c r="B34" t="s">
        <v>6</v>
      </c>
      <c r="C34" t="s">
        <v>10</v>
      </c>
      <c r="D34" s="2">
        <f>VLOOKUP(C34,Tabela1[],2,FALSE)</f>
        <v>0.2</v>
      </c>
      <c r="E34">
        <v>10</v>
      </c>
      <c r="F34" s="3">
        <f t="shared" si="1"/>
        <v>0</v>
      </c>
      <c r="G34" s="3">
        <f t="shared" si="2"/>
        <v>60</v>
      </c>
      <c r="H34" s="4">
        <f t="shared" si="0"/>
        <v>-7310</v>
      </c>
    </row>
    <row r="35" spans="1:8" x14ac:dyDescent="0.3">
      <c r="A35" s="1">
        <v>44960</v>
      </c>
      <c r="B35" t="s">
        <v>7</v>
      </c>
      <c r="C35" t="s">
        <v>10</v>
      </c>
      <c r="D35" s="2">
        <f>VLOOKUP(C35,Tabela1[],2,FALSE)</f>
        <v>0.2</v>
      </c>
      <c r="E35">
        <v>10</v>
      </c>
      <c r="F35" s="3">
        <f t="shared" si="1"/>
        <v>0</v>
      </c>
      <c r="G35" s="3">
        <f t="shared" si="2"/>
        <v>60</v>
      </c>
      <c r="H35" s="4">
        <f t="shared" si="0"/>
        <v>-7250</v>
      </c>
    </row>
    <row r="36" spans="1:8" x14ac:dyDescent="0.3">
      <c r="A36" s="1">
        <v>44961</v>
      </c>
      <c r="B36" t="s">
        <v>8</v>
      </c>
      <c r="C36" t="s">
        <v>10</v>
      </c>
      <c r="D36" s="2">
        <f>VLOOKUP(C36,Tabela1[],2,FALSE)</f>
        <v>0.2</v>
      </c>
      <c r="E36">
        <v>10</v>
      </c>
      <c r="F36" s="3">
        <f t="shared" si="1"/>
        <v>0</v>
      </c>
      <c r="G36" s="3">
        <f t="shared" si="2"/>
        <v>0</v>
      </c>
      <c r="H36" s="4">
        <f t="shared" si="0"/>
        <v>-7250</v>
      </c>
    </row>
    <row r="37" spans="1:8" x14ac:dyDescent="0.3">
      <c r="A37" s="1">
        <v>44962</v>
      </c>
      <c r="B37" t="s">
        <v>2</v>
      </c>
      <c r="C37" t="s">
        <v>10</v>
      </c>
      <c r="D37" s="2">
        <f>VLOOKUP(C37,Tabela1[],2,FALSE)</f>
        <v>0.2</v>
      </c>
      <c r="E37">
        <v>10</v>
      </c>
      <c r="F37" s="3">
        <f t="shared" si="1"/>
        <v>150</v>
      </c>
      <c r="G37" s="3">
        <f t="shared" si="2"/>
        <v>0</v>
      </c>
      <c r="H37" s="4">
        <f t="shared" si="0"/>
        <v>-7400</v>
      </c>
    </row>
    <row r="38" spans="1:8" x14ac:dyDescent="0.3">
      <c r="A38" s="1">
        <v>44963</v>
      </c>
      <c r="B38" t="s">
        <v>3</v>
      </c>
      <c r="C38" t="s">
        <v>10</v>
      </c>
      <c r="D38" s="2">
        <f>VLOOKUP(C38,Tabela1[],2,FALSE)</f>
        <v>0.2</v>
      </c>
      <c r="E38">
        <v>10</v>
      </c>
      <c r="F38" s="3">
        <f t="shared" si="1"/>
        <v>0</v>
      </c>
      <c r="G38" s="3">
        <f t="shared" si="2"/>
        <v>60</v>
      </c>
      <c r="H38" s="4">
        <f t="shared" si="0"/>
        <v>-7340</v>
      </c>
    </row>
    <row r="39" spans="1:8" x14ac:dyDescent="0.3">
      <c r="A39" s="1">
        <v>44964</v>
      </c>
      <c r="B39" t="s">
        <v>4</v>
      </c>
      <c r="C39" t="s">
        <v>10</v>
      </c>
      <c r="D39" s="2">
        <f>VLOOKUP(C39,Tabela1[],2,FALSE)</f>
        <v>0.2</v>
      </c>
      <c r="E39">
        <v>10</v>
      </c>
      <c r="F39" s="3">
        <f t="shared" si="1"/>
        <v>0</v>
      </c>
      <c r="G39" s="3">
        <f t="shared" si="2"/>
        <v>60</v>
      </c>
      <c r="H39" s="4">
        <f t="shared" si="0"/>
        <v>-7280</v>
      </c>
    </row>
    <row r="40" spans="1:8" x14ac:dyDescent="0.3">
      <c r="A40" s="1">
        <v>44965</v>
      </c>
      <c r="B40" t="s">
        <v>5</v>
      </c>
      <c r="C40" t="s">
        <v>10</v>
      </c>
      <c r="D40" s="2">
        <f>VLOOKUP(C40,Tabela1[],2,FALSE)</f>
        <v>0.2</v>
      </c>
      <c r="E40">
        <v>10</v>
      </c>
      <c r="F40" s="3">
        <f t="shared" si="1"/>
        <v>0</v>
      </c>
      <c r="G40" s="3">
        <f t="shared" si="2"/>
        <v>60</v>
      </c>
      <c r="H40" s="4">
        <f t="shared" si="0"/>
        <v>-7220</v>
      </c>
    </row>
    <row r="41" spans="1:8" x14ac:dyDescent="0.3">
      <c r="A41" s="1">
        <v>44966</v>
      </c>
      <c r="B41" t="s">
        <v>6</v>
      </c>
      <c r="C41" t="s">
        <v>10</v>
      </c>
      <c r="D41" s="2">
        <f>VLOOKUP(C41,Tabela1[],2,FALSE)</f>
        <v>0.2</v>
      </c>
      <c r="E41">
        <v>10</v>
      </c>
      <c r="F41" s="3">
        <f t="shared" si="1"/>
        <v>0</v>
      </c>
      <c r="G41" s="3">
        <f t="shared" si="2"/>
        <v>60</v>
      </c>
      <c r="H41" s="4">
        <f t="shared" si="0"/>
        <v>-7160</v>
      </c>
    </row>
    <row r="42" spans="1:8" x14ac:dyDescent="0.3">
      <c r="A42" s="1">
        <v>44967</v>
      </c>
      <c r="B42" t="s">
        <v>7</v>
      </c>
      <c r="C42" t="s">
        <v>10</v>
      </c>
      <c r="D42" s="2">
        <f>VLOOKUP(C42,Tabela1[],2,FALSE)</f>
        <v>0.2</v>
      </c>
      <c r="E42">
        <v>10</v>
      </c>
      <c r="F42" s="3">
        <f t="shared" si="1"/>
        <v>0</v>
      </c>
      <c r="G42" s="3">
        <f t="shared" si="2"/>
        <v>60</v>
      </c>
      <c r="H42" s="4">
        <f t="shared" si="0"/>
        <v>-7100</v>
      </c>
    </row>
    <row r="43" spans="1:8" x14ac:dyDescent="0.3">
      <c r="A43" s="1">
        <v>44968</v>
      </c>
      <c r="B43" t="s">
        <v>8</v>
      </c>
      <c r="C43" t="s">
        <v>10</v>
      </c>
      <c r="D43" s="2">
        <f>VLOOKUP(C43,Tabela1[],2,FALSE)</f>
        <v>0.2</v>
      </c>
      <c r="E43">
        <v>10</v>
      </c>
      <c r="F43" s="3">
        <f t="shared" si="1"/>
        <v>0</v>
      </c>
      <c r="G43" s="3">
        <f t="shared" si="2"/>
        <v>0</v>
      </c>
      <c r="H43" s="4">
        <f t="shared" si="0"/>
        <v>-7100</v>
      </c>
    </row>
    <row r="44" spans="1:8" x14ac:dyDescent="0.3">
      <c r="A44" s="1">
        <v>44969</v>
      </c>
      <c r="B44" t="s">
        <v>2</v>
      </c>
      <c r="C44" t="s">
        <v>10</v>
      </c>
      <c r="D44" s="2">
        <f>VLOOKUP(C44,Tabela1[],2,FALSE)</f>
        <v>0.2</v>
      </c>
      <c r="E44">
        <v>10</v>
      </c>
      <c r="F44" s="3">
        <f t="shared" si="1"/>
        <v>150</v>
      </c>
      <c r="G44" s="3">
        <f t="shared" si="2"/>
        <v>0</v>
      </c>
      <c r="H44" s="4">
        <f t="shared" si="0"/>
        <v>-7250</v>
      </c>
    </row>
    <row r="45" spans="1:8" x14ac:dyDescent="0.3">
      <c r="A45" s="1">
        <v>44970</v>
      </c>
      <c r="B45" t="s">
        <v>3</v>
      </c>
      <c r="C45" t="s">
        <v>10</v>
      </c>
      <c r="D45" s="2">
        <f>VLOOKUP(C45,Tabela1[],2,FALSE)</f>
        <v>0.2</v>
      </c>
      <c r="E45">
        <v>10</v>
      </c>
      <c r="F45" s="3">
        <f t="shared" si="1"/>
        <v>0</v>
      </c>
      <c r="G45" s="3">
        <f t="shared" si="2"/>
        <v>60</v>
      </c>
      <c r="H45" s="4">
        <f t="shared" si="0"/>
        <v>-7190</v>
      </c>
    </row>
    <row r="46" spans="1:8" x14ac:dyDescent="0.3">
      <c r="A46" s="1">
        <v>44971</v>
      </c>
      <c r="B46" t="s">
        <v>4</v>
      </c>
      <c r="C46" t="s">
        <v>10</v>
      </c>
      <c r="D46" s="2">
        <f>VLOOKUP(C46,Tabela1[],2,FALSE)</f>
        <v>0.2</v>
      </c>
      <c r="E46">
        <v>10</v>
      </c>
      <c r="F46" s="3">
        <f t="shared" si="1"/>
        <v>0</v>
      </c>
      <c r="G46" s="3">
        <f t="shared" si="2"/>
        <v>60</v>
      </c>
      <c r="H46" s="4">
        <f t="shared" si="0"/>
        <v>-7130</v>
      </c>
    </row>
    <row r="47" spans="1:8" x14ac:dyDescent="0.3">
      <c r="A47" s="1">
        <v>44972</v>
      </c>
      <c r="B47" t="s">
        <v>5</v>
      </c>
      <c r="C47" t="s">
        <v>10</v>
      </c>
      <c r="D47" s="2">
        <f>VLOOKUP(C47,Tabela1[],2,FALSE)</f>
        <v>0.2</v>
      </c>
      <c r="E47">
        <v>10</v>
      </c>
      <c r="F47" s="3">
        <f t="shared" si="1"/>
        <v>0</v>
      </c>
      <c r="G47" s="3">
        <f t="shared" si="2"/>
        <v>60</v>
      </c>
      <c r="H47" s="4">
        <f t="shared" si="0"/>
        <v>-7070</v>
      </c>
    </row>
    <row r="48" spans="1:8" x14ac:dyDescent="0.3">
      <c r="A48" s="1">
        <v>44973</v>
      </c>
      <c r="B48" t="s">
        <v>6</v>
      </c>
      <c r="C48" t="s">
        <v>10</v>
      </c>
      <c r="D48" s="2">
        <f>VLOOKUP(C48,Tabela1[],2,FALSE)</f>
        <v>0.2</v>
      </c>
      <c r="E48">
        <v>10</v>
      </c>
      <c r="F48" s="3">
        <f t="shared" si="1"/>
        <v>0</v>
      </c>
      <c r="G48" s="3">
        <f t="shared" si="2"/>
        <v>60</v>
      </c>
      <c r="H48" s="4">
        <f t="shared" si="0"/>
        <v>-7010</v>
      </c>
    </row>
    <row r="49" spans="1:8" x14ac:dyDescent="0.3">
      <c r="A49" s="1">
        <v>44974</v>
      </c>
      <c r="B49" t="s">
        <v>7</v>
      </c>
      <c r="C49" t="s">
        <v>10</v>
      </c>
      <c r="D49" s="2">
        <f>VLOOKUP(C49,Tabela1[],2,FALSE)</f>
        <v>0.2</v>
      </c>
      <c r="E49">
        <v>10</v>
      </c>
      <c r="F49" s="3">
        <f t="shared" si="1"/>
        <v>0</v>
      </c>
      <c r="G49" s="3">
        <f t="shared" si="2"/>
        <v>60</v>
      </c>
      <c r="H49" s="4">
        <f t="shared" si="0"/>
        <v>-6950</v>
      </c>
    </row>
    <row r="50" spans="1:8" x14ac:dyDescent="0.3">
      <c r="A50" s="1">
        <v>44975</v>
      </c>
      <c r="B50" t="s">
        <v>8</v>
      </c>
      <c r="C50" t="s">
        <v>10</v>
      </c>
      <c r="D50" s="2">
        <f>VLOOKUP(C50,Tabela1[],2,FALSE)</f>
        <v>0.2</v>
      </c>
      <c r="E50">
        <v>10</v>
      </c>
      <c r="F50" s="3">
        <f t="shared" si="1"/>
        <v>0</v>
      </c>
      <c r="G50" s="3">
        <f t="shared" si="2"/>
        <v>0</v>
      </c>
      <c r="H50" s="4">
        <f t="shared" si="0"/>
        <v>-6950</v>
      </c>
    </row>
    <row r="51" spans="1:8" x14ac:dyDescent="0.3">
      <c r="A51" s="1">
        <v>44976</v>
      </c>
      <c r="B51" t="s">
        <v>2</v>
      </c>
      <c r="C51" t="s">
        <v>10</v>
      </c>
      <c r="D51" s="2">
        <f>VLOOKUP(C51,Tabela1[],2,FALSE)</f>
        <v>0.2</v>
      </c>
      <c r="E51">
        <v>10</v>
      </c>
      <c r="F51" s="3">
        <f t="shared" si="1"/>
        <v>150</v>
      </c>
      <c r="G51" s="3">
        <f t="shared" si="2"/>
        <v>0</v>
      </c>
      <c r="H51" s="4">
        <f t="shared" si="0"/>
        <v>-7100</v>
      </c>
    </row>
    <row r="52" spans="1:8" x14ac:dyDescent="0.3">
      <c r="A52" s="1">
        <v>44977</v>
      </c>
      <c r="B52" t="s">
        <v>3</v>
      </c>
      <c r="C52" t="s">
        <v>10</v>
      </c>
      <c r="D52" s="2">
        <f>VLOOKUP(C52,Tabela1[],2,FALSE)</f>
        <v>0.2</v>
      </c>
      <c r="E52">
        <v>10</v>
      </c>
      <c r="F52" s="3">
        <f t="shared" si="1"/>
        <v>0</v>
      </c>
      <c r="G52" s="3">
        <f t="shared" si="2"/>
        <v>60</v>
      </c>
      <c r="H52" s="4">
        <f t="shared" si="0"/>
        <v>-7040</v>
      </c>
    </row>
    <row r="53" spans="1:8" x14ac:dyDescent="0.3">
      <c r="A53" s="1">
        <v>44978</v>
      </c>
      <c r="B53" t="s">
        <v>4</v>
      </c>
      <c r="C53" t="s">
        <v>10</v>
      </c>
      <c r="D53" s="2">
        <f>VLOOKUP(C53,Tabela1[],2,FALSE)</f>
        <v>0.2</v>
      </c>
      <c r="E53">
        <v>10</v>
      </c>
      <c r="F53" s="3">
        <f t="shared" si="1"/>
        <v>0</v>
      </c>
      <c r="G53" s="3">
        <f t="shared" si="2"/>
        <v>60</v>
      </c>
      <c r="H53" s="4">
        <f t="shared" si="0"/>
        <v>-6980</v>
      </c>
    </row>
    <row r="54" spans="1:8" x14ac:dyDescent="0.3">
      <c r="A54" s="1">
        <v>44979</v>
      </c>
      <c r="B54" t="s">
        <v>5</v>
      </c>
      <c r="C54" t="s">
        <v>10</v>
      </c>
      <c r="D54" s="2">
        <f>VLOOKUP(C54,Tabela1[],2,FALSE)</f>
        <v>0.2</v>
      </c>
      <c r="E54">
        <v>10</v>
      </c>
      <c r="F54" s="3">
        <f t="shared" si="1"/>
        <v>0</v>
      </c>
      <c r="G54" s="3">
        <f t="shared" si="2"/>
        <v>60</v>
      </c>
      <c r="H54" s="4">
        <f t="shared" si="0"/>
        <v>-6920</v>
      </c>
    </row>
    <row r="55" spans="1:8" x14ac:dyDescent="0.3">
      <c r="A55" s="1">
        <v>44980</v>
      </c>
      <c r="B55" t="s">
        <v>6</v>
      </c>
      <c r="C55" t="s">
        <v>10</v>
      </c>
      <c r="D55" s="2">
        <f>VLOOKUP(C55,Tabela1[],2,FALSE)</f>
        <v>0.2</v>
      </c>
      <c r="E55">
        <v>10</v>
      </c>
      <c r="F55" s="3">
        <f t="shared" si="1"/>
        <v>0</v>
      </c>
      <c r="G55" s="3">
        <f t="shared" si="2"/>
        <v>60</v>
      </c>
      <c r="H55" s="4">
        <f t="shared" si="0"/>
        <v>-6860</v>
      </c>
    </row>
    <row r="56" spans="1:8" x14ac:dyDescent="0.3">
      <c r="A56" s="1">
        <v>44981</v>
      </c>
      <c r="B56" t="s">
        <v>7</v>
      </c>
      <c r="C56" t="s">
        <v>10</v>
      </c>
      <c r="D56" s="2">
        <f>VLOOKUP(C56,Tabela1[],2,FALSE)</f>
        <v>0.2</v>
      </c>
      <c r="E56">
        <v>10</v>
      </c>
      <c r="F56" s="3">
        <f t="shared" si="1"/>
        <v>0</v>
      </c>
      <c r="G56" s="3">
        <f t="shared" si="2"/>
        <v>60</v>
      </c>
      <c r="H56" s="4">
        <f t="shared" si="0"/>
        <v>-6800</v>
      </c>
    </row>
    <row r="57" spans="1:8" x14ac:dyDescent="0.3">
      <c r="A57" s="1">
        <v>44982</v>
      </c>
      <c r="B57" t="s">
        <v>8</v>
      </c>
      <c r="C57" t="s">
        <v>10</v>
      </c>
      <c r="D57" s="2">
        <f>VLOOKUP(C57,Tabela1[],2,FALSE)</f>
        <v>0.2</v>
      </c>
      <c r="E57">
        <v>10</v>
      </c>
      <c r="F57" s="3">
        <f t="shared" si="1"/>
        <v>0</v>
      </c>
      <c r="G57" s="3">
        <f t="shared" si="2"/>
        <v>0</v>
      </c>
      <c r="H57" s="4">
        <f t="shared" si="0"/>
        <v>-6800</v>
      </c>
    </row>
    <row r="58" spans="1:8" x14ac:dyDescent="0.3">
      <c r="A58" s="1">
        <v>44983</v>
      </c>
      <c r="B58" t="s">
        <v>2</v>
      </c>
      <c r="C58" t="s">
        <v>10</v>
      </c>
      <c r="D58" s="2">
        <f>VLOOKUP(C58,Tabela1[],2,FALSE)</f>
        <v>0.2</v>
      </c>
      <c r="E58">
        <v>10</v>
      </c>
      <c r="F58" s="3">
        <f t="shared" si="1"/>
        <v>150</v>
      </c>
      <c r="G58" s="3">
        <f t="shared" si="2"/>
        <v>0</v>
      </c>
      <c r="H58" s="4">
        <f t="shared" si="0"/>
        <v>-6950</v>
      </c>
    </row>
    <row r="59" spans="1:8" x14ac:dyDescent="0.3">
      <c r="A59" s="1">
        <v>44984</v>
      </c>
      <c r="B59" t="s">
        <v>3</v>
      </c>
      <c r="C59" t="s">
        <v>10</v>
      </c>
      <c r="D59" s="2">
        <f>VLOOKUP(C59,Tabela1[],2,FALSE)</f>
        <v>0.2</v>
      </c>
      <c r="E59">
        <v>10</v>
      </c>
      <c r="F59" s="3">
        <f t="shared" si="1"/>
        <v>0</v>
      </c>
      <c r="G59" s="3">
        <f t="shared" si="2"/>
        <v>60</v>
      </c>
      <c r="H59" s="4">
        <f t="shared" si="0"/>
        <v>-6890</v>
      </c>
    </row>
    <row r="60" spans="1:8" x14ac:dyDescent="0.3">
      <c r="A60" s="1">
        <v>44985</v>
      </c>
      <c r="B60" t="s">
        <v>4</v>
      </c>
      <c r="C60" t="s">
        <v>10</v>
      </c>
      <c r="D60" s="2">
        <f>VLOOKUP(C60,Tabela1[],2,FALSE)</f>
        <v>0.2</v>
      </c>
      <c r="E60">
        <v>10</v>
      </c>
      <c r="F60" s="3">
        <f t="shared" si="1"/>
        <v>0</v>
      </c>
      <c r="G60" s="3">
        <f t="shared" si="2"/>
        <v>60</v>
      </c>
      <c r="H60" s="4">
        <f t="shared" si="0"/>
        <v>-6830</v>
      </c>
    </row>
    <row r="61" spans="1:8" x14ac:dyDescent="0.3">
      <c r="A61" s="1">
        <v>44986</v>
      </c>
      <c r="B61" t="s">
        <v>5</v>
      </c>
      <c r="C61" t="s">
        <v>10</v>
      </c>
      <c r="D61" s="2">
        <f>VLOOKUP(C61,Tabela1[],2,FALSE)</f>
        <v>0.2</v>
      </c>
      <c r="E61">
        <v>10</v>
      </c>
      <c r="F61" s="3">
        <f t="shared" si="1"/>
        <v>0</v>
      </c>
      <c r="G61" s="3">
        <f t="shared" si="2"/>
        <v>60</v>
      </c>
      <c r="H61" s="4">
        <f t="shared" si="0"/>
        <v>-6770</v>
      </c>
    </row>
    <row r="62" spans="1:8" x14ac:dyDescent="0.3">
      <c r="A62" s="1">
        <v>44987</v>
      </c>
      <c r="B62" t="s">
        <v>6</v>
      </c>
      <c r="C62" t="s">
        <v>10</v>
      </c>
      <c r="D62" s="2">
        <f>VLOOKUP(C62,Tabela1[],2,FALSE)</f>
        <v>0.2</v>
      </c>
      <c r="E62">
        <v>10</v>
      </c>
      <c r="F62" s="3">
        <f t="shared" si="1"/>
        <v>0</v>
      </c>
      <c r="G62" s="3">
        <f t="shared" si="2"/>
        <v>60</v>
      </c>
      <c r="H62" s="4">
        <f t="shared" si="0"/>
        <v>-6710</v>
      </c>
    </row>
    <row r="63" spans="1:8" x14ac:dyDescent="0.3">
      <c r="A63" s="1">
        <v>44988</v>
      </c>
      <c r="B63" t="s">
        <v>7</v>
      </c>
      <c r="C63" t="s">
        <v>10</v>
      </c>
      <c r="D63" s="2">
        <f>VLOOKUP(C63,Tabela1[],2,FALSE)</f>
        <v>0.2</v>
      </c>
      <c r="E63">
        <v>10</v>
      </c>
      <c r="F63" s="3">
        <f t="shared" si="1"/>
        <v>0</v>
      </c>
      <c r="G63" s="3">
        <f t="shared" si="2"/>
        <v>60</v>
      </c>
      <c r="H63" s="4">
        <f t="shared" si="0"/>
        <v>-6650</v>
      </c>
    </row>
    <row r="64" spans="1:8" x14ac:dyDescent="0.3">
      <c r="A64" s="1">
        <v>44989</v>
      </c>
      <c r="B64" t="s">
        <v>8</v>
      </c>
      <c r="C64" t="s">
        <v>10</v>
      </c>
      <c r="D64" s="2">
        <f>VLOOKUP(C64,Tabela1[],2,FALSE)</f>
        <v>0.2</v>
      </c>
      <c r="E64">
        <v>10</v>
      </c>
      <c r="F64" s="3">
        <f t="shared" si="1"/>
        <v>0</v>
      </c>
      <c r="G64" s="3">
        <f t="shared" si="2"/>
        <v>0</v>
      </c>
      <c r="H64" s="4">
        <f t="shared" si="0"/>
        <v>-6650</v>
      </c>
    </row>
    <row r="65" spans="1:8" x14ac:dyDescent="0.3">
      <c r="A65" s="1">
        <v>44990</v>
      </c>
      <c r="B65" t="s">
        <v>2</v>
      </c>
      <c r="C65" t="s">
        <v>10</v>
      </c>
      <c r="D65" s="2">
        <f>VLOOKUP(C65,Tabela1[],2,FALSE)</f>
        <v>0.2</v>
      </c>
      <c r="E65">
        <v>10</v>
      </c>
      <c r="F65" s="3">
        <f t="shared" si="1"/>
        <v>150</v>
      </c>
      <c r="G65" s="3">
        <f t="shared" si="2"/>
        <v>0</v>
      </c>
      <c r="H65" s="4">
        <f t="shared" si="0"/>
        <v>-6800</v>
      </c>
    </row>
    <row r="66" spans="1:8" x14ac:dyDescent="0.3">
      <c r="A66" s="1">
        <v>44991</v>
      </c>
      <c r="B66" t="s">
        <v>3</v>
      </c>
      <c r="C66" t="s">
        <v>10</v>
      </c>
      <c r="D66" s="2">
        <f>VLOOKUP(C66,Tabela1[],2,FALSE)</f>
        <v>0.2</v>
      </c>
      <c r="E66">
        <v>10</v>
      </c>
      <c r="F66" s="3">
        <f t="shared" si="1"/>
        <v>0</v>
      </c>
      <c r="G66" s="3">
        <f t="shared" si="2"/>
        <v>60</v>
      </c>
      <c r="H66" s="4">
        <f t="shared" si="0"/>
        <v>-6740</v>
      </c>
    </row>
    <row r="67" spans="1:8" x14ac:dyDescent="0.3">
      <c r="A67" s="1">
        <v>44992</v>
      </c>
      <c r="B67" t="s">
        <v>4</v>
      </c>
      <c r="C67" t="s">
        <v>10</v>
      </c>
      <c r="D67" s="2">
        <f>VLOOKUP(C67,Tabela1[],2,FALSE)</f>
        <v>0.2</v>
      </c>
      <c r="E67">
        <v>10</v>
      </c>
      <c r="F67" s="3">
        <f t="shared" si="1"/>
        <v>0</v>
      </c>
      <c r="G67" s="3">
        <f t="shared" si="2"/>
        <v>60</v>
      </c>
      <c r="H67" s="4">
        <f t="shared" ref="H67:H130" si="3">G67-F67+H66</f>
        <v>-6680</v>
      </c>
    </row>
    <row r="68" spans="1:8" x14ac:dyDescent="0.3">
      <c r="A68" s="1">
        <v>44993</v>
      </c>
      <c r="B68" t="s">
        <v>5</v>
      </c>
      <c r="C68" t="s">
        <v>10</v>
      </c>
      <c r="D68" s="2">
        <f>VLOOKUP(C68,Tabela1[],2,FALSE)</f>
        <v>0.2</v>
      </c>
      <c r="E68">
        <v>10</v>
      </c>
      <c r="F68" s="3">
        <f t="shared" ref="F68:F131" si="4">IF(B68="niedziela",15*E68,0)</f>
        <v>0</v>
      </c>
      <c r="G68" s="3">
        <f t="shared" ref="G68:G131" si="5">IF(AND(NOT(B68="sobota"),NOT(B68="niedziela")),ROUNDDOWN(E68*D68,0)*$M$4,0)</f>
        <v>60</v>
      </c>
      <c r="H68" s="4">
        <f t="shared" si="3"/>
        <v>-6620</v>
      </c>
    </row>
    <row r="69" spans="1:8" x14ac:dyDescent="0.3">
      <c r="A69" s="1">
        <v>44994</v>
      </c>
      <c r="B69" t="s">
        <v>6</v>
      </c>
      <c r="C69" t="s">
        <v>10</v>
      </c>
      <c r="D69" s="2">
        <f>VLOOKUP(C69,Tabela1[],2,FALSE)</f>
        <v>0.2</v>
      </c>
      <c r="E69">
        <v>10</v>
      </c>
      <c r="F69" s="3">
        <f t="shared" si="4"/>
        <v>0</v>
      </c>
      <c r="G69" s="3">
        <f t="shared" si="5"/>
        <v>60</v>
      </c>
      <c r="H69" s="4">
        <f t="shared" si="3"/>
        <v>-6560</v>
      </c>
    </row>
    <row r="70" spans="1:8" x14ac:dyDescent="0.3">
      <c r="A70" s="1">
        <v>44995</v>
      </c>
      <c r="B70" t="s">
        <v>7</v>
      </c>
      <c r="C70" t="s">
        <v>10</v>
      </c>
      <c r="D70" s="2">
        <f>VLOOKUP(C70,Tabela1[],2,FALSE)</f>
        <v>0.2</v>
      </c>
      <c r="E70">
        <v>10</v>
      </c>
      <c r="F70" s="3">
        <f t="shared" si="4"/>
        <v>0</v>
      </c>
      <c r="G70" s="3">
        <f t="shared" si="5"/>
        <v>60</v>
      </c>
      <c r="H70" s="4">
        <f t="shared" si="3"/>
        <v>-6500</v>
      </c>
    </row>
    <row r="71" spans="1:8" x14ac:dyDescent="0.3">
      <c r="A71" s="1">
        <v>44996</v>
      </c>
      <c r="B71" t="s">
        <v>8</v>
      </c>
      <c r="C71" t="s">
        <v>10</v>
      </c>
      <c r="D71" s="2">
        <f>VLOOKUP(C71,Tabela1[],2,FALSE)</f>
        <v>0.2</v>
      </c>
      <c r="E71">
        <v>10</v>
      </c>
      <c r="F71" s="3">
        <f t="shared" si="4"/>
        <v>0</v>
      </c>
      <c r="G71" s="3">
        <f t="shared" si="5"/>
        <v>0</v>
      </c>
      <c r="H71" s="4">
        <f t="shared" si="3"/>
        <v>-6500</v>
      </c>
    </row>
    <row r="72" spans="1:8" x14ac:dyDescent="0.3">
      <c r="A72" s="1">
        <v>44997</v>
      </c>
      <c r="B72" t="s">
        <v>2</v>
      </c>
      <c r="C72" t="s">
        <v>10</v>
      </c>
      <c r="D72" s="2">
        <f>VLOOKUP(C72,Tabela1[],2,FALSE)</f>
        <v>0.2</v>
      </c>
      <c r="E72">
        <v>10</v>
      </c>
      <c r="F72" s="3">
        <f t="shared" si="4"/>
        <v>150</v>
      </c>
      <c r="G72" s="3">
        <f t="shared" si="5"/>
        <v>0</v>
      </c>
      <c r="H72" s="4">
        <f t="shared" si="3"/>
        <v>-6650</v>
      </c>
    </row>
    <row r="73" spans="1:8" x14ac:dyDescent="0.3">
      <c r="A73" s="1">
        <v>44998</v>
      </c>
      <c r="B73" t="s">
        <v>3</v>
      </c>
      <c r="C73" t="s">
        <v>10</v>
      </c>
      <c r="D73" s="2">
        <f>VLOOKUP(C73,Tabela1[],2,FALSE)</f>
        <v>0.2</v>
      </c>
      <c r="E73">
        <v>10</v>
      </c>
      <c r="F73" s="3">
        <f t="shared" si="4"/>
        <v>0</v>
      </c>
      <c r="G73" s="3">
        <f t="shared" si="5"/>
        <v>60</v>
      </c>
      <c r="H73" s="4">
        <f t="shared" si="3"/>
        <v>-6590</v>
      </c>
    </row>
    <row r="74" spans="1:8" x14ac:dyDescent="0.3">
      <c r="A74" s="1">
        <v>44999</v>
      </c>
      <c r="B74" t="s">
        <v>4</v>
      </c>
      <c r="C74" t="s">
        <v>10</v>
      </c>
      <c r="D74" s="2">
        <f>VLOOKUP(C74,Tabela1[],2,FALSE)</f>
        <v>0.2</v>
      </c>
      <c r="E74">
        <v>10</v>
      </c>
      <c r="F74" s="3">
        <f t="shared" si="4"/>
        <v>0</v>
      </c>
      <c r="G74" s="3">
        <f t="shared" si="5"/>
        <v>60</v>
      </c>
      <c r="H74" s="4">
        <f t="shared" si="3"/>
        <v>-6530</v>
      </c>
    </row>
    <row r="75" spans="1:8" x14ac:dyDescent="0.3">
      <c r="A75" s="1">
        <v>45000</v>
      </c>
      <c r="B75" t="s">
        <v>5</v>
      </c>
      <c r="C75" t="s">
        <v>10</v>
      </c>
      <c r="D75" s="2">
        <f>VLOOKUP(C75,Tabela1[],2,FALSE)</f>
        <v>0.2</v>
      </c>
      <c r="E75">
        <v>10</v>
      </c>
      <c r="F75" s="3">
        <f t="shared" si="4"/>
        <v>0</v>
      </c>
      <c r="G75" s="3">
        <f t="shared" si="5"/>
        <v>60</v>
      </c>
      <c r="H75" s="4">
        <f t="shared" si="3"/>
        <v>-6470</v>
      </c>
    </row>
    <row r="76" spans="1:8" x14ac:dyDescent="0.3">
      <c r="A76" s="1">
        <v>45001</v>
      </c>
      <c r="B76" t="s">
        <v>6</v>
      </c>
      <c r="C76" t="s">
        <v>10</v>
      </c>
      <c r="D76" s="2">
        <f>VLOOKUP(C76,Tabela1[],2,FALSE)</f>
        <v>0.2</v>
      </c>
      <c r="E76">
        <v>10</v>
      </c>
      <c r="F76" s="3">
        <f t="shared" si="4"/>
        <v>0</v>
      </c>
      <c r="G76" s="3">
        <f t="shared" si="5"/>
        <v>60</v>
      </c>
      <c r="H76" s="4">
        <f t="shared" si="3"/>
        <v>-6410</v>
      </c>
    </row>
    <row r="77" spans="1:8" x14ac:dyDescent="0.3">
      <c r="A77" s="1">
        <v>45002</v>
      </c>
      <c r="B77" t="s">
        <v>7</v>
      </c>
      <c r="C77" t="s">
        <v>10</v>
      </c>
      <c r="D77" s="2">
        <f>VLOOKUP(C77,Tabela1[],2,FALSE)</f>
        <v>0.2</v>
      </c>
      <c r="E77">
        <v>10</v>
      </c>
      <c r="F77" s="3">
        <f t="shared" si="4"/>
        <v>0</v>
      </c>
      <c r="G77" s="3">
        <f t="shared" si="5"/>
        <v>60</v>
      </c>
      <c r="H77" s="4">
        <f t="shared" si="3"/>
        <v>-6350</v>
      </c>
    </row>
    <row r="78" spans="1:8" x14ac:dyDescent="0.3">
      <c r="A78" s="1">
        <v>45003</v>
      </c>
      <c r="B78" t="s">
        <v>8</v>
      </c>
      <c r="C78" t="s">
        <v>10</v>
      </c>
      <c r="D78" s="2">
        <f>VLOOKUP(C78,Tabela1[],2,FALSE)</f>
        <v>0.2</v>
      </c>
      <c r="E78">
        <v>10</v>
      </c>
      <c r="F78" s="3">
        <f t="shared" si="4"/>
        <v>0</v>
      </c>
      <c r="G78" s="3">
        <f t="shared" si="5"/>
        <v>0</v>
      </c>
      <c r="H78" s="4">
        <f t="shared" si="3"/>
        <v>-6350</v>
      </c>
    </row>
    <row r="79" spans="1:8" x14ac:dyDescent="0.3">
      <c r="A79" s="1">
        <v>45004</v>
      </c>
      <c r="B79" t="s">
        <v>2</v>
      </c>
      <c r="C79" t="s">
        <v>10</v>
      </c>
      <c r="D79" s="2">
        <f>VLOOKUP(C79,Tabela1[],2,FALSE)</f>
        <v>0.2</v>
      </c>
      <c r="E79">
        <v>10</v>
      </c>
      <c r="F79" s="3">
        <f t="shared" si="4"/>
        <v>150</v>
      </c>
      <c r="G79" s="3">
        <f t="shared" si="5"/>
        <v>0</v>
      </c>
      <c r="H79" s="4">
        <f t="shared" si="3"/>
        <v>-6500</v>
      </c>
    </row>
    <row r="80" spans="1:8" x14ac:dyDescent="0.3">
      <c r="A80" s="1">
        <v>45005</v>
      </c>
      <c r="B80" t="s">
        <v>3</v>
      </c>
      <c r="C80" t="s">
        <v>10</v>
      </c>
      <c r="D80" s="2">
        <f>VLOOKUP(C80,Tabela1[],2,FALSE)</f>
        <v>0.2</v>
      </c>
      <c r="E80">
        <v>10</v>
      </c>
      <c r="F80" s="3">
        <f t="shared" si="4"/>
        <v>0</v>
      </c>
      <c r="G80" s="3">
        <f t="shared" si="5"/>
        <v>60</v>
      </c>
      <c r="H80" s="4">
        <f t="shared" si="3"/>
        <v>-6440</v>
      </c>
    </row>
    <row r="81" spans="1:8" x14ac:dyDescent="0.3">
      <c r="A81" s="1">
        <v>45006</v>
      </c>
      <c r="B81" t="s">
        <v>4</v>
      </c>
      <c r="C81" t="s">
        <v>11</v>
      </c>
      <c r="D81" s="2">
        <f>VLOOKUP(C81,Tabela1[],2,FALSE)</f>
        <v>0.5</v>
      </c>
      <c r="E81">
        <v>10</v>
      </c>
      <c r="F81" s="3">
        <f t="shared" si="4"/>
        <v>0</v>
      </c>
      <c r="G81" s="3">
        <f t="shared" si="5"/>
        <v>150</v>
      </c>
      <c r="H81" s="4">
        <f t="shared" si="3"/>
        <v>-6290</v>
      </c>
    </row>
    <row r="82" spans="1:8" x14ac:dyDescent="0.3">
      <c r="A82" s="1">
        <v>45007</v>
      </c>
      <c r="B82" t="s">
        <v>5</v>
      </c>
      <c r="C82" t="s">
        <v>11</v>
      </c>
      <c r="D82" s="2">
        <f>VLOOKUP(C82,Tabela1[],2,FALSE)</f>
        <v>0.5</v>
      </c>
      <c r="E82">
        <v>10</v>
      </c>
      <c r="F82" s="3">
        <f t="shared" si="4"/>
        <v>0</v>
      </c>
      <c r="G82" s="3">
        <f t="shared" si="5"/>
        <v>150</v>
      </c>
      <c r="H82" s="4">
        <f t="shared" si="3"/>
        <v>-6140</v>
      </c>
    </row>
    <row r="83" spans="1:8" x14ac:dyDescent="0.3">
      <c r="A83" s="1">
        <v>45008</v>
      </c>
      <c r="B83" t="s">
        <v>6</v>
      </c>
      <c r="C83" t="s">
        <v>11</v>
      </c>
      <c r="D83" s="2">
        <f>VLOOKUP(C83,Tabela1[],2,FALSE)</f>
        <v>0.5</v>
      </c>
      <c r="E83">
        <v>10</v>
      </c>
      <c r="F83" s="3">
        <f t="shared" si="4"/>
        <v>0</v>
      </c>
      <c r="G83" s="3">
        <f t="shared" si="5"/>
        <v>150</v>
      </c>
      <c r="H83" s="4">
        <f t="shared" si="3"/>
        <v>-5990</v>
      </c>
    </row>
    <row r="84" spans="1:8" x14ac:dyDescent="0.3">
      <c r="A84" s="1">
        <v>45009</v>
      </c>
      <c r="B84" t="s">
        <v>7</v>
      </c>
      <c r="C84" t="s">
        <v>11</v>
      </c>
      <c r="D84" s="2">
        <f>VLOOKUP(C84,Tabela1[],2,FALSE)</f>
        <v>0.5</v>
      </c>
      <c r="E84">
        <v>10</v>
      </c>
      <c r="F84" s="3">
        <f t="shared" si="4"/>
        <v>0</v>
      </c>
      <c r="G84" s="3">
        <f t="shared" si="5"/>
        <v>150</v>
      </c>
      <c r="H84" s="4">
        <f t="shared" si="3"/>
        <v>-5840</v>
      </c>
    </row>
    <row r="85" spans="1:8" x14ac:dyDescent="0.3">
      <c r="A85" s="1">
        <v>45010</v>
      </c>
      <c r="B85" t="s">
        <v>8</v>
      </c>
      <c r="C85" t="s">
        <v>11</v>
      </c>
      <c r="D85" s="2">
        <f>VLOOKUP(C85,Tabela1[],2,FALSE)</f>
        <v>0.5</v>
      </c>
      <c r="E85">
        <v>10</v>
      </c>
      <c r="F85" s="3">
        <f t="shared" si="4"/>
        <v>0</v>
      </c>
      <c r="G85" s="3">
        <f t="shared" si="5"/>
        <v>0</v>
      </c>
      <c r="H85" s="4">
        <f t="shared" si="3"/>
        <v>-5840</v>
      </c>
    </row>
    <row r="86" spans="1:8" x14ac:dyDescent="0.3">
      <c r="A86" s="1">
        <v>45011</v>
      </c>
      <c r="B86" t="s">
        <v>2</v>
      </c>
      <c r="C86" t="s">
        <v>11</v>
      </c>
      <c r="D86" s="2">
        <f>VLOOKUP(C86,Tabela1[],2,FALSE)</f>
        <v>0.5</v>
      </c>
      <c r="E86">
        <v>10</v>
      </c>
      <c r="F86" s="3">
        <f t="shared" si="4"/>
        <v>150</v>
      </c>
      <c r="G86" s="3">
        <f t="shared" si="5"/>
        <v>0</v>
      </c>
      <c r="H86" s="4">
        <f t="shared" si="3"/>
        <v>-5990</v>
      </c>
    </row>
    <row r="87" spans="1:8" x14ac:dyDescent="0.3">
      <c r="A87" s="1">
        <v>45012</v>
      </c>
      <c r="B87" t="s">
        <v>3</v>
      </c>
      <c r="C87" t="s">
        <v>11</v>
      </c>
      <c r="D87" s="2">
        <f>VLOOKUP(C87,Tabela1[],2,FALSE)</f>
        <v>0.5</v>
      </c>
      <c r="E87">
        <v>10</v>
      </c>
      <c r="F87" s="3">
        <f t="shared" si="4"/>
        <v>0</v>
      </c>
      <c r="G87" s="3">
        <f t="shared" si="5"/>
        <v>150</v>
      </c>
      <c r="H87" s="4">
        <f t="shared" si="3"/>
        <v>-5840</v>
      </c>
    </row>
    <row r="88" spans="1:8" x14ac:dyDescent="0.3">
      <c r="A88" s="1">
        <v>45013</v>
      </c>
      <c r="B88" t="s">
        <v>4</v>
      </c>
      <c r="C88" t="s">
        <v>11</v>
      </c>
      <c r="D88" s="2">
        <f>VLOOKUP(C88,Tabela1[],2,FALSE)</f>
        <v>0.5</v>
      </c>
      <c r="E88">
        <v>10</v>
      </c>
      <c r="F88" s="3">
        <f t="shared" si="4"/>
        <v>0</v>
      </c>
      <c r="G88" s="3">
        <f t="shared" si="5"/>
        <v>150</v>
      </c>
      <c r="H88" s="4">
        <f t="shared" si="3"/>
        <v>-5690</v>
      </c>
    </row>
    <row r="89" spans="1:8" x14ac:dyDescent="0.3">
      <c r="A89" s="1">
        <v>45014</v>
      </c>
      <c r="B89" t="s">
        <v>5</v>
      </c>
      <c r="C89" t="s">
        <v>11</v>
      </c>
      <c r="D89" s="2">
        <f>VLOOKUP(C89,Tabela1[],2,FALSE)</f>
        <v>0.5</v>
      </c>
      <c r="E89">
        <v>10</v>
      </c>
      <c r="F89" s="3">
        <f t="shared" si="4"/>
        <v>0</v>
      </c>
      <c r="G89" s="3">
        <f t="shared" si="5"/>
        <v>150</v>
      </c>
      <c r="H89" s="4">
        <f t="shared" si="3"/>
        <v>-5540</v>
      </c>
    </row>
    <row r="90" spans="1:8" x14ac:dyDescent="0.3">
      <c r="A90" s="1">
        <v>45015</v>
      </c>
      <c r="B90" t="s">
        <v>6</v>
      </c>
      <c r="C90" t="s">
        <v>11</v>
      </c>
      <c r="D90" s="2">
        <f>VLOOKUP(C90,Tabela1[],2,FALSE)</f>
        <v>0.5</v>
      </c>
      <c r="E90">
        <v>10</v>
      </c>
      <c r="F90" s="3">
        <f t="shared" si="4"/>
        <v>0</v>
      </c>
      <c r="G90" s="3">
        <f t="shared" si="5"/>
        <v>150</v>
      </c>
      <c r="H90" s="4">
        <f t="shared" si="3"/>
        <v>-5390</v>
      </c>
    </row>
    <row r="91" spans="1:8" x14ac:dyDescent="0.3">
      <c r="A91" s="5">
        <v>45016</v>
      </c>
      <c r="B91" s="6" t="s">
        <v>7</v>
      </c>
      <c r="C91" s="6" t="s">
        <v>11</v>
      </c>
      <c r="D91" s="7">
        <f>VLOOKUP(C91,Tabela1[],2,FALSE)</f>
        <v>0.5</v>
      </c>
      <c r="E91" s="6">
        <v>10</v>
      </c>
      <c r="F91" s="8">
        <f t="shared" si="4"/>
        <v>0</v>
      </c>
      <c r="G91" s="8">
        <f t="shared" si="5"/>
        <v>150</v>
      </c>
      <c r="H91" s="9">
        <f t="shared" si="3"/>
        <v>-5240</v>
      </c>
    </row>
    <row r="92" spans="1:8" x14ac:dyDescent="0.3">
      <c r="A92" s="1">
        <v>45017</v>
      </c>
      <c r="B92" t="s">
        <v>8</v>
      </c>
      <c r="C92" t="s">
        <v>11</v>
      </c>
      <c r="D92" s="2">
        <f>VLOOKUP(C92,Tabela1[],2,FALSE)</f>
        <v>0.5</v>
      </c>
      <c r="E92">
        <v>10</v>
      </c>
      <c r="F92" s="3">
        <f t="shared" si="4"/>
        <v>0</v>
      </c>
      <c r="G92" s="3">
        <f t="shared" si="5"/>
        <v>0</v>
      </c>
      <c r="H92" s="4">
        <f t="shared" si="3"/>
        <v>-5240</v>
      </c>
    </row>
    <row r="93" spans="1:8" x14ac:dyDescent="0.3">
      <c r="A93" s="1">
        <v>45018</v>
      </c>
      <c r="B93" t="s">
        <v>2</v>
      </c>
      <c r="C93" t="s">
        <v>11</v>
      </c>
      <c r="D93" s="2">
        <f>VLOOKUP(C93,Tabela1[],2,FALSE)</f>
        <v>0.5</v>
      </c>
      <c r="E93">
        <v>10</v>
      </c>
      <c r="F93" s="3">
        <f t="shared" si="4"/>
        <v>150</v>
      </c>
      <c r="G93" s="3">
        <f t="shared" si="5"/>
        <v>0</v>
      </c>
      <c r="H93" s="4">
        <f t="shared" si="3"/>
        <v>-5390</v>
      </c>
    </row>
    <row r="94" spans="1:8" x14ac:dyDescent="0.3">
      <c r="A94" s="1">
        <v>45019</v>
      </c>
      <c r="B94" t="s">
        <v>3</v>
      </c>
      <c r="C94" t="s">
        <v>11</v>
      </c>
      <c r="D94" s="2">
        <f>VLOOKUP(C94,Tabela1[],2,FALSE)</f>
        <v>0.5</v>
      </c>
      <c r="E94">
        <v>10</v>
      </c>
      <c r="F94" s="3">
        <f t="shared" si="4"/>
        <v>0</v>
      </c>
      <c r="G94" s="3">
        <f t="shared" si="5"/>
        <v>150</v>
      </c>
      <c r="H94" s="4">
        <f t="shared" si="3"/>
        <v>-5240</v>
      </c>
    </row>
    <row r="95" spans="1:8" x14ac:dyDescent="0.3">
      <c r="A95" s="1">
        <v>45020</v>
      </c>
      <c r="B95" t="s">
        <v>4</v>
      </c>
      <c r="C95" t="s">
        <v>11</v>
      </c>
      <c r="D95" s="2">
        <f>VLOOKUP(C95,Tabela1[],2,FALSE)</f>
        <v>0.5</v>
      </c>
      <c r="E95">
        <v>10</v>
      </c>
      <c r="F95" s="3">
        <f t="shared" si="4"/>
        <v>0</v>
      </c>
      <c r="G95" s="3">
        <f t="shared" si="5"/>
        <v>150</v>
      </c>
      <c r="H95" s="4">
        <f t="shared" si="3"/>
        <v>-5090</v>
      </c>
    </row>
    <row r="96" spans="1:8" x14ac:dyDescent="0.3">
      <c r="A96" s="1">
        <v>45021</v>
      </c>
      <c r="B96" t="s">
        <v>5</v>
      </c>
      <c r="C96" t="s">
        <v>11</v>
      </c>
      <c r="D96" s="2">
        <f>VLOOKUP(C96,Tabela1[],2,FALSE)</f>
        <v>0.5</v>
      </c>
      <c r="E96">
        <v>10</v>
      </c>
      <c r="F96" s="3">
        <f t="shared" si="4"/>
        <v>0</v>
      </c>
      <c r="G96" s="3">
        <f t="shared" si="5"/>
        <v>150</v>
      </c>
      <c r="H96" s="4">
        <f t="shared" si="3"/>
        <v>-4940</v>
      </c>
    </row>
    <row r="97" spans="1:8" x14ac:dyDescent="0.3">
      <c r="A97" s="1">
        <v>45022</v>
      </c>
      <c r="B97" t="s">
        <v>6</v>
      </c>
      <c r="C97" t="s">
        <v>11</v>
      </c>
      <c r="D97" s="2">
        <f>VLOOKUP(C97,Tabela1[],2,FALSE)</f>
        <v>0.5</v>
      </c>
      <c r="E97">
        <v>10</v>
      </c>
      <c r="F97" s="3">
        <f t="shared" si="4"/>
        <v>0</v>
      </c>
      <c r="G97" s="3">
        <f t="shared" si="5"/>
        <v>150</v>
      </c>
      <c r="H97" s="4">
        <f t="shared" si="3"/>
        <v>-4790</v>
      </c>
    </row>
    <row r="98" spans="1:8" x14ac:dyDescent="0.3">
      <c r="A98" s="1">
        <v>45023</v>
      </c>
      <c r="B98" t="s">
        <v>7</v>
      </c>
      <c r="C98" t="s">
        <v>11</v>
      </c>
      <c r="D98" s="2">
        <f>VLOOKUP(C98,Tabela1[],2,FALSE)</f>
        <v>0.5</v>
      </c>
      <c r="E98">
        <v>10</v>
      </c>
      <c r="F98" s="3">
        <f t="shared" si="4"/>
        <v>0</v>
      </c>
      <c r="G98" s="3">
        <f t="shared" si="5"/>
        <v>150</v>
      </c>
      <c r="H98" s="4">
        <f t="shared" si="3"/>
        <v>-4640</v>
      </c>
    </row>
    <row r="99" spans="1:8" x14ac:dyDescent="0.3">
      <c r="A99" s="1">
        <v>45024</v>
      </c>
      <c r="B99" t="s">
        <v>8</v>
      </c>
      <c r="C99" t="s">
        <v>11</v>
      </c>
      <c r="D99" s="2">
        <f>VLOOKUP(C99,Tabela1[],2,FALSE)</f>
        <v>0.5</v>
      </c>
      <c r="E99">
        <v>10</v>
      </c>
      <c r="F99" s="3">
        <f t="shared" si="4"/>
        <v>0</v>
      </c>
      <c r="G99" s="3">
        <f t="shared" si="5"/>
        <v>0</v>
      </c>
      <c r="H99" s="4">
        <f t="shared" si="3"/>
        <v>-4640</v>
      </c>
    </row>
    <row r="100" spans="1:8" x14ac:dyDescent="0.3">
      <c r="A100" s="1">
        <v>45025</v>
      </c>
      <c r="B100" t="s">
        <v>2</v>
      </c>
      <c r="C100" t="s">
        <v>11</v>
      </c>
      <c r="D100" s="2">
        <f>VLOOKUP(C100,Tabela1[],2,FALSE)</f>
        <v>0.5</v>
      </c>
      <c r="E100">
        <v>10</v>
      </c>
      <c r="F100" s="3">
        <f t="shared" si="4"/>
        <v>150</v>
      </c>
      <c r="G100" s="3">
        <f t="shared" si="5"/>
        <v>0</v>
      </c>
      <c r="H100" s="4">
        <f t="shared" si="3"/>
        <v>-4790</v>
      </c>
    </row>
    <row r="101" spans="1:8" x14ac:dyDescent="0.3">
      <c r="A101" s="1">
        <v>45026</v>
      </c>
      <c r="B101" t="s">
        <v>3</v>
      </c>
      <c r="C101" t="s">
        <v>11</v>
      </c>
      <c r="D101" s="2">
        <f>VLOOKUP(C101,Tabela1[],2,FALSE)</f>
        <v>0.5</v>
      </c>
      <c r="E101">
        <v>10</v>
      </c>
      <c r="F101" s="3">
        <f t="shared" si="4"/>
        <v>0</v>
      </c>
      <c r="G101" s="3">
        <f t="shared" si="5"/>
        <v>150</v>
      </c>
      <c r="H101" s="4">
        <f t="shared" si="3"/>
        <v>-4640</v>
      </c>
    </row>
    <row r="102" spans="1:8" x14ac:dyDescent="0.3">
      <c r="A102" s="1">
        <v>45027</v>
      </c>
      <c r="B102" t="s">
        <v>4</v>
      </c>
      <c r="C102" t="s">
        <v>11</v>
      </c>
      <c r="D102" s="2">
        <f>VLOOKUP(C102,Tabela1[],2,FALSE)</f>
        <v>0.5</v>
      </c>
      <c r="E102">
        <v>10</v>
      </c>
      <c r="F102" s="3">
        <f t="shared" si="4"/>
        <v>0</v>
      </c>
      <c r="G102" s="3">
        <f t="shared" si="5"/>
        <v>150</v>
      </c>
      <c r="H102" s="4">
        <f t="shared" si="3"/>
        <v>-4490</v>
      </c>
    </row>
    <row r="103" spans="1:8" x14ac:dyDescent="0.3">
      <c r="A103" s="1">
        <v>45028</v>
      </c>
      <c r="B103" t="s">
        <v>5</v>
      </c>
      <c r="C103" t="s">
        <v>11</v>
      </c>
      <c r="D103" s="2">
        <f>VLOOKUP(C103,Tabela1[],2,FALSE)</f>
        <v>0.5</v>
      </c>
      <c r="E103">
        <v>10</v>
      </c>
      <c r="F103" s="3">
        <f t="shared" si="4"/>
        <v>0</v>
      </c>
      <c r="G103" s="3">
        <f t="shared" si="5"/>
        <v>150</v>
      </c>
      <c r="H103" s="4">
        <f t="shared" si="3"/>
        <v>-4340</v>
      </c>
    </row>
    <row r="104" spans="1:8" x14ac:dyDescent="0.3">
      <c r="A104" s="1">
        <v>45029</v>
      </c>
      <c r="B104" t="s">
        <v>6</v>
      </c>
      <c r="C104" t="s">
        <v>11</v>
      </c>
      <c r="D104" s="2">
        <f>VLOOKUP(C104,Tabela1[],2,FALSE)</f>
        <v>0.5</v>
      </c>
      <c r="E104">
        <v>10</v>
      </c>
      <c r="F104" s="3">
        <f t="shared" si="4"/>
        <v>0</v>
      </c>
      <c r="G104" s="3">
        <f t="shared" si="5"/>
        <v>150</v>
      </c>
      <c r="H104" s="4">
        <f t="shared" si="3"/>
        <v>-4190</v>
      </c>
    </row>
    <row r="105" spans="1:8" x14ac:dyDescent="0.3">
      <c r="A105" s="1">
        <v>45030</v>
      </c>
      <c r="B105" t="s">
        <v>7</v>
      </c>
      <c r="C105" t="s">
        <v>11</v>
      </c>
      <c r="D105" s="2">
        <f>VLOOKUP(C105,Tabela1[],2,FALSE)</f>
        <v>0.5</v>
      </c>
      <c r="E105">
        <v>10</v>
      </c>
      <c r="F105" s="3">
        <f t="shared" si="4"/>
        <v>0</v>
      </c>
      <c r="G105" s="3">
        <f t="shared" si="5"/>
        <v>150</v>
      </c>
      <c r="H105" s="4">
        <f t="shared" si="3"/>
        <v>-4040</v>
      </c>
    </row>
    <row r="106" spans="1:8" x14ac:dyDescent="0.3">
      <c r="A106" s="1">
        <v>45031</v>
      </c>
      <c r="B106" t="s">
        <v>8</v>
      </c>
      <c r="C106" t="s">
        <v>11</v>
      </c>
      <c r="D106" s="2">
        <f>VLOOKUP(C106,Tabela1[],2,FALSE)</f>
        <v>0.5</v>
      </c>
      <c r="E106">
        <v>10</v>
      </c>
      <c r="F106" s="3">
        <f t="shared" si="4"/>
        <v>0</v>
      </c>
      <c r="G106" s="3">
        <f t="shared" si="5"/>
        <v>0</v>
      </c>
      <c r="H106" s="4">
        <f t="shared" si="3"/>
        <v>-4040</v>
      </c>
    </row>
    <row r="107" spans="1:8" x14ac:dyDescent="0.3">
      <c r="A107" s="1">
        <v>45032</v>
      </c>
      <c r="B107" t="s">
        <v>2</v>
      </c>
      <c r="C107" t="s">
        <v>11</v>
      </c>
      <c r="D107" s="2">
        <f>VLOOKUP(C107,Tabela1[],2,FALSE)</f>
        <v>0.5</v>
      </c>
      <c r="E107">
        <v>10</v>
      </c>
      <c r="F107" s="3">
        <f t="shared" si="4"/>
        <v>150</v>
      </c>
      <c r="G107" s="3">
        <f t="shared" si="5"/>
        <v>0</v>
      </c>
      <c r="H107" s="4">
        <f t="shared" si="3"/>
        <v>-4190</v>
      </c>
    </row>
    <row r="108" spans="1:8" x14ac:dyDescent="0.3">
      <c r="A108" s="1">
        <v>45033</v>
      </c>
      <c r="B108" t="s">
        <v>3</v>
      </c>
      <c r="C108" t="s">
        <v>11</v>
      </c>
      <c r="D108" s="2">
        <f>VLOOKUP(C108,Tabela1[],2,FALSE)</f>
        <v>0.5</v>
      </c>
      <c r="E108">
        <v>10</v>
      </c>
      <c r="F108" s="3">
        <f t="shared" si="4"/>
        <v>0</v>
      </c>
      <c r="G108" s="3">
        <f t="shared" si="5"/>
        <v>150</v>
      </c>
      <c r="H108" s="4">
        <f t="shared" si="3"/>
        <v>-4040</v>
      </c>
    </row>
    <row r="109" spans="1:8" x14ac:dyDescent="0.3">
      <c r="A109" s="1">
        <v>45034</v>
      </c>
      <c r="B109" t="s">
        <v>4</v>
      </c>
      <c r="C109" t="s">
        <v>11</v>
      </c>
      <c r="D109" s="2">
        <f>VLOOKUP(C109,Tabela1[],2,FALSE)</f>
        <v>0.5</v>
      </c>
      <c r="E109">
        <v>10</v>
      </c>
      <c r="F109" s="3">
        <f t="shared" si="4"/>
        <v>0</v>
      </c>
      <c r="G109" s="3">
        <f t="shared" si="5"/>
        <v>150</v>
      </c>
      <c r="H109" s="4">
        <f t="shared" si="3"/>
        <v>-3890</v>
      </c>
    </row>
    <row r="110" spans="1:8" x14ac:dyDescent="0.3">
      <c r="A110" s="1">
        <v>45035</v>
      </c>
      <c r="B110" t="s">
        <v>5</v>
      </c>
      <c r="C110" t="s">
        <v>11</v>
      </c>
      <c r="D110" s="2">
        <f>VLOOKUP(C110,Tabela1[],2,FALSE)</f>
        <v>0.5</v>
      </c>
      <c r="E110">
        <v>10</v>
      </c>
      <c r="F110" s="3">
        <f t="shared" si="4"/>
        <v>0</v>
      </c>
      <c r="G110" s="3">
        <f t="shared" si="5"/>
        <v>150</v>
      </c>
      <c r="H110" s="4">
        <f t="shared" si="3"/>
        <v>-3740</v>
      </c>
    </row>
    <row r="111" spans="1:8" x14ac:dyDescent="0.3">
      <c r="A111" s="1">
        <v>45036</v>
      </c>
      <c r="B111" t="s">
        <v>6</v>
      </c>
      <c r="C111" t="s">
        <v>11</v>
      </c>
      <c r="D111" s="2">
        <f>VLOOKUP(C111,Tabela1[],2,FALSE)</f>
        <v>0.5</v>
      </c>
      <c r="E111">
        <v>10</v>
      </c>
      <c r="F111" s="3">
        <f t="shared" si="4"/>
        <v>0</v>
      </c>
      <c r="G111" s="3">
        <f t="shared" si="5"/>
        <v>150</v>
      </c>
      <c r="H111" s="4">
        <f t="shared" si="3"/>
        <v>-3590</v>
      </c>
    </row>
    <row r="112" spans="1:8" x14ac:dyDescent="0.3">
      <c r="A112" s="1">
        <v>45037</v>
      </c>
      <c r="B112" t="s">
        <v>7</v>
      </c>
      <c r="C112" t="s">
        <v>11</v>
      </c>
      <c r="D112" s="2">
        <f>VLOOKUP(C112,Tabela1[],2,FALSE)</f>
        <v>0.5</v>
      </c>
      <c r="E112">
        <v>10</v>
      </c>
      <c r="F112" s="3">
        <f t="shared" si="4"/>
        <v>0</v>
      </c>
      <c r="G112" s="3">
        <f t="shared" si="5"/>
        <v>150</v>
      </c>
      <c r="H112" s="4">
        <f t="shared" si="3"/>
        <v>-3440</v>
      </c>
    </row>
    <row r="113" spans="1:8" x14ac:dyDescent="0.3">
      <c r="A113" s="1">
        <v>45038</v>
      </c>
      <c r="B113" t="s">
        <v>8</v>
      </c>
      <c r="C113" t="s">
        <v>11</v>
      </c>
      <c r="D113" s="2">
        <f>VLOOKUP(C113,Tabela1[],2,FALSE)</f>
        <v>0.5</v>
      </c>
      <c r="E113">
        <v>10</v>
      </c>
      <c r="F113" s="3">
        <f t="shared" si="4"/>
        <v>0</v>
      </c>
      <c r="G113" s="3">
        <f t="shared" si="5"/>
        <v>0</v>
      </c>
      <c r="H113" s="4">
        <f t="shared" si="3"/>
        <v>-3440</v>
      </c>
    </row>
    <row r="114" spans="1:8" x14ac:dyDescent="0.3">
      <c r="A114" s="1">
        <v>45039</v>
      </c>
      <c r="B114" t="s">
        <v>2</v>
      </c>
      <c r="C114" t="s">
        <v>11</v>
      </c>
      <c r="D114" s="2">
        <f>VLOOKUP(C114,Tabela1[],2,FALSE)</f>
        <v>0.5</v>
      </c>
      <c r="E114">
        <v>10</v>
      </c>
      <c r="F114" s="3">
        <f t="shared" si="4"/>
        <v>150</v>
      </c>
      <c r="G114" s="3">
        <f t="shared" si="5"/>
        <v>0</v>
      </c>
      <c r="H114" s="4">
        <f t="shared" si="3"/>
        <v>-3590</v>
      </c>
    </row>
    <row r="115" spans="1:8" x14ac:dyDescent="0.3">
      <c r="A115" s="1">
        <v>45040</v>
      </c>
      <c r="B115" t="s">
        <v>3</v>
      </c>
      <c r="C115" t="s">
        <v>11</v>
      </c>
      <c r="D115" s="2">
        <f>VLOOKUP(C115,Tabela1[],2,FALSE)</f>
        <v>0.5</v>
      </c>
      <c r="E115">
        <v>10</v>
      </c>
      <c r="F115" s="3">
        <f t="shared" si="4"/>
        <v>0</v>
      </c>
      <c r="G115" s="3">
        <f t="shared" si="5"/>
        <v>150</v>
      </c>
      <c r="H115" s="4">
        <f t="shared" si="3"/>
        <v>-3440</v>
      </c>
    </row>
    <row r="116" spans="1:8" x14ac:dyDescent="0.3">
      <c r="A116" s="1">
        <v>45041</v>
      </c>
      <c r="B116" t="s">
        <v>4</v>
      </c>
      <c r="C116" t="s">
        <v>11</v>
      </c>
      <c r="D116" s="2">
        <f>VLOOKUP(C116,Tabela1[],2,FALSE)</f>
        <v>0.5</v>
      </c>
      <c r="E116">
        <v>10</v>
      </c>
      <c r="F116" s="3">
        <f t="shared" si="4"/>
        <v>0</v>
      </c>
      <c r="G116" s="3">
        <f t="shared" si="5"/>
        <v>150</v>
      </c>
      <c r="H116" s="4">
        <f t="shared" si="3"/>
        <v>-3290</v>
      </c>
    </row>
    <row r="117" spans="1:8" x14ac:dyDescent="0.3">
      <c r="A117" s="1">
        <v>45042</v>
      </c>
      <c r="B117" t="s">
        <v>5</v>
      </c>
      <c r="C117" t="s">
        <v>11</v>
      </c>
      <c r="D117" s="2">
        <f>VLOOKUP(C117,Tabela1[],2,FALSE)</f>
        <v>0.5</v>
      </c>
      <c r="E117">
        <v>10</v>
      </c>
      <c r="F117" s="3">
        <f t="shared" si="4"/>
        <v>0</v>
      </c>
      <c r="G117" s="3">
        <f t="shared" si="5"/>
        <v>150</v>
      </c>
      <c r="H117" s="4">
        <f t="shared" si="3"/>
        <v>-3140</v>
      </c>
    </row>
    <row r="118" spans="1:8" x14ac:dyDescent="0.3">
      <c r="A118" s="1">
        <v>45043</v>
      </c>
      <c r="B118" t="s">
        <v>6</v>
      </c>
      <c r="C118" t="s">
        <v>11</v>
      </c>
      <c r="D118" s="2">
        <f>VLOOKUP(C118,Tabela1[],2,FALSE)</f>
        <v>0.5</v>
      </c>
      <c r="E118">
        <v>10</v>
      </c>
      <c r="F118" s="3">
        <f t="shared" si="4"/>
        <v>0</v>
      </c>
      <c r="G118" s="3">
        <f t="shared" si="5"/>
        <v>150</v>
      </c>
      <c r="H118" s="4">
        <f t="shared" si="3"/>
        <v>-2990</v>
      </c>
    </row>
    <row r="119" spans="1:8" x14ac:dyDescent="0.3">
      <c r="A119" s="1">
        <v>45044</v>
      </c>
      <c r="B119" t="s">
        <v>7</v>
      </c>
      <c r="C119" t="s">
        <v>11</v>
      </c>
      <c r="D119" s="2">
        <f>VLOOKUP(C119,Tabela1[],2,FALSE)</f>
        <v>0.5</v>
      </c>
      <c r="E119">
        <v>10</v>
      </c>
      <c r="F119" s="3">
        <f t="shared" si="4"/>
        <v>0</v>
      </c>
      <c r="G119" s="3">
        <f t="shared" si="5"/>
        <v>150</v>
      </c>
      <c r="H119" s="4">
        <f t="shared" si="3"/>
        <v>-2840</v>
      </c>
    </row>
    <row r="120" spans="1:8" x14ac:dyDescent="0.3">
      <c r="A120" s="1">
        <v>45045</v>
      </c>
      <c r="B120" t="s">
        <v>8</v>
      </c>
      <c r="C120" t="s">
        <v>11</v>
      </c>
      <c r="D120" s="2">
        <f>VLOOKUP(C120,Tabela1[],2,FALSE)</f>
        <v>0.5</v>
      </c>
      <c r="E120">
        <v>10</v>
      </c>
      <c r="F120" s="3">
        <f t="shared" si="4"/>
        <v>0</v>
      </c>
      <c r="G120" s="3">
        <f t="shared" si="5"/>
        <v>0</v>
      </c>
      <c r="H120" s="4">
        <f t="shared" si="3"/>
        <v>-2840</v>
      </c>
    </row>
    <row r="121" spans="1:8" x14ac:dyDescent="0.3">
      <c r="A121" s="1">
        <v>45046</v>
      </c>
      <c r="B121" t="s">
        <v>2</v>
      </c>
      <c r="C121" t="s">
        <v>11</v>
      </c>
      <c r="D121" s="2">
        <f>VLOOKUP(C121,Tabela1[],2,FALSE)</f>
        <v>0.5</v>
      </c>
      <c r="E121">
        <v>10</v>
      </c>
      <c r="F121" s="3">
        <f t="shared" si="4"/>
        <v>150</v>
      </c>
      <c r="G121" s="3">
        <f t="shared" si="5"/>
        <v>0</v>
      </c>
      <c r="H121" s="4">
        <f t="shared" si="3"/>
        <v>-2990</v>
      </c>
    </row>
    <row r="122" spans="1:8" x14ac:dyDescent="0.3">
      <c r="A122" s="1">
        <v>45047</v>
      </c>
      <c r="B122" t="s">
        <v>3</v>
      </c>
      <c r="C122" t="s">
        <v>11</v>
      </c>
      <c r="D122" s="2">
        <f>VLOOKUP(C122,Tabela1[],2,FALSE)</f>
        <v>0.5</v>
      </c>
      <c r="E122">
        <v>10</v>
      </c>
      <c r="F122" s="3">
        <f t="shared" si="4"/>
        <v>0</v>
      </c>
      <c r="G122" s="3">
        <f t="shared" si="5"/>
        <v>150</v>
      </c>
      <c r="H122" s="4">
        <f t="shared" si="3"/>
        <v>-2840</v>
      </c>
    </row>
    <row r="123" spans="1:8" x14ac:dyDescent="0.3">
      <c r="A123" s="1">
        <v>45048</v>
      </c>
      <c r="B123" t="s">
        <v>4</v>
      </c>
      <c r="C123" t="s">
        <v>11</v>
      </c>
      <c r="D123" s="2">
        <f>VLOOKUP(C123,Tabela1[],2,FALSE)</f>
        <v>0.5</v>
      </c>
      <c r="E123">
        <v>10</v>
      </c>
      <c r="F123" s="3">
        <f t="shared" si="4"/>
        <v>0</v>
      </c>
      <c r="G123" s="3">
        <f t="shared" si="5"/>
        <v>150</v>
      </c>
      <c r="H123" s="4">
        <f t="shared" si="3"/>
        <v>-2690</v>
      </c>
    </row>
    <row r="124" spans="1:8" x14ac:dyDescent="0.3">
      <c r="A124" s="1">
        <v>45049</v>
      </c>
      <c r="B124" t="s">
        <v>5</v>
      </c>
      <c r="C124" t="s">
        <v>11</v>
      </c>
      <c r="D124" s="2">
        <f>VLOOKUP(C124,Tabela1[],2,FALSE)</f>
        <v>0.5</v>
      </c>
      <c r="E124">
        <v>10</v>
      </c>
      <c r="F124" s="3">
        <f t="shared" si="4"/>
        <v>0</v>
      </c>
      <c r="G124" s="3">
        <f t="shared" si="5"/>
        <v>150</v>
      </c>
      <c r="H124" s="4">
        <f t="shared" si="3"/>
        <v>-2540</v>
      </c>
    </row>
    <row r="125" spans="1:8" x14ac:dyDescent="0.3">
      <c r="A125" s="1">
        <v>45050</v>
      </c>
      <c r="B125" t="s">
        <v>6</v>
      </c>
      <c r="C125" t="s">
        <v>11</v>
      </c>
      <c r="D125" s="2">
        <f>VLOOKUP(C125,Tabela1[],2,FALSE)</f>
        <v>0.5</v>
      </c>
      <c r="E125">
        <v>10</v>
      </c>
      <c r="F125" s="3">
        <f t="shared" si="4"/>
        <v>0</v>
      </c>
      <c r="G125" s="3">
        <f t="shared" si="5"/>
        <v>150</v>
      </c>
      <c r="H125" s="4">
        <f t="shared" si="3"/>
        <v>-2390</v>
      </c>
    </row>
    <row r="126" spans="1:8" x14ac:dyDescent="0.3">
      <c r="A126" s="1">
        <v>45051</v>
      </c>
      <c r="B126" t="s">
        <v>7</v>
      </c>
      <c r="C126" t="s">
        <v>11</v>
      </c>
      <c r="D126" s="2">
        <f>VLOOKUP(C126,Tabela1[],2,FALSE)</f>
        <v>0.5</v>
      </c>
      <c r="E126">
        <v>10</v>
      </c>
      <c r="F126" s="3">
        <f t="shared" si="4"/>
        <v>0</v>
      </c>
      <c r="G126" s="3">
        <f t="shared" si="5"/>
        <v>150</v>
      </c>
      <c r="H126" s="4">
        <f t="shared" si="3"/>
        <v>-2240</v>
      </c>
    </row>
    <row r="127" spans="1:8" x14ac:dyDescent="0.3">
      <c r="A127" s="1">
        <v>45052</v>
      </c>
      <c r="B127" t="s">
        <v>8</v>
      </c>
      <c r="C127" t="s">
        <v>11</v>
      </c>
      <c r="D127" s="2">
        <f>VLOOKUP(C127,Tabela1[],2,FALSE)</f>
        <v>0.5</v>
      </c>
      <c r="E127">
        <v>10</v>
      </c>
      <c r="F127" s="3">
        <f t="shared" si="4"/>
        <v>0</v>
      </c>
      <c r="G127" s="3">
        <f t="shared" si="5"/>
        <v>0</v>
      </c>
      <c r="H127" s="4">
        <f t="shared" si="3"/>
        <v>-2240</v>
      </c>
    </row>
    <row r="128" spans="1:8" x14ac:dyDescent="0.3">
      <c r="A128" s="1">
        <v>45053</v>
      </c>
      <c r="B128" t="s">
        <v>2</v>
      </c>
      <c r="C128" t="s">
        <v>11</v>
      </c>
      <c r="D128" s="2">
        <f>VLOOKUP(C128,Tabela1[],2,FALSE)</f>
        <v>0.5</v>
      </c>
      <c r="E128">
        <v>10</v>
      </c>
      <c r="F128" s="3">
        <f t="shared" si="4"/>
        <v>150</v>
      </c>
      <c r="G128" s="3">
        <f t="shared" si="5"/>
        <v>0</v>
      </c>
      <c r="H128" s="4">
        <f t="shared" si="3"/>
        <v>-2390</v>
      </c>
    </row>
    <row r="129" spans="1:8" x14ac:dyDescent="0.3">
      <c r="A129" s="1">
        <v>45054</v>
      </c>
      <c r="B129" t="s">
        <v>3</v>
      </c>
      <c r="C129" t="s">
        <v>11</v>
      </c>
      <c r="D129" s="2">
        <f>VLOOKUP(C129,Tabela1[],2,FALSE)</f>
        <v>0.5</v>
      </c>
      <c r="E129">
        <v>10</v>
      </c>
      <c r="F129" s="3">
        <f t="shared" si="4"/>
        <v>0</v>
      </c>
      <c r="G129" s="3">
        <f t="shared" si="5"/>
        <v>150</v>
      </c>
      <c r="H129" s="4">
        <f t="shared" si="3"/>
        <v>-2240</v>
      </c>
    </row>
    <row r="130" spans="1:8" x14ac:dyDescent="0.3">
      <c r="A130" s="1">
        <v>45055</v>
      </c>
      <c r="B130" t="s">
        <v>4</v>
      </c>
      <c r="C130" t="s">
        <v>11</v>
      </c>
      <c r="D130" s="2">
        <f>VLOOKUP(C130,Tabela1[],2,FALSE)</f>
        <v>0.5</v>
      </c>
      <c r="E130">
        <v>10</v>
      </c>
      <c r="F130" s="3">
        <f t="shared" si="4"/>
        <v>0</v>
      </c>
      <c r="G130" s="3">
        <f t="shared" si="5"/>
        <v>150</v>
      </c>
      <c r="H130" s="4">
        <f t="shared" si="3"/>
        <v>-2090</v>
      </c>
    </row>
    <row r="131" spans="1:8" x14ac:dyDescent="0.3">
      <c r="A131" s="1">
        <v>45056</v>
      </c>
      <c r="B131" t="s">
        <v>5</v>
      </c>
      <c r="C131" t="s">
        <v>11</v>
      </c>
      <c r="D131" s="2">
        <f>VLOOKUP(C131,Tabela1[],2,FALSE)</f>
        <v>0.5</v>
      </c>
      <c r="E131">
        <v>10</v>
      </c>
      <c r="F131" s="3">
        <f t="shared" si="4"/>
        <v>0</v>
      </c>
      <c r="G131" s="3">
        <f t="shared" si="5"/>
        <v>150</v>
      </c>
      <c r="H131" s="4">
        <f t="shared" ref="H131:H194" si="6">G131-F131+H130</f>
        <v>-1940</v>
      </c>
    </row>
    <row r="132" spans="1:8" x14ac:dyDescent="0.3">
      <c r="A132" s="1">
        <v>45057</v>
      </c>
      <c r="B132" t="s">
        <v>6</v>
      </c>
      <c r="C132" t="s">
        <v>11</v>
      </c>
      <c r="D132" s="2">
        <f>VLOOKUP(C132,Tabela1[],2,FALSE)</f>
        <v>0.5</v>
      </c>
      <c r="E132">
        <v>10</v>
      </c>
      <c r="F132" s="3">
        <f t="shared" ref="F132:F195" si="7">IF(B132="niedziela",15*E132,0)</f>
        <v>0</v>
      </c>
      <c r="G132" s="3">
        <f t="shared" ref="G132:G195" si="8">IF(AND(NOT(B132="sobota"),NOT(B132="niedziela")),ROUNDDOWN(E132*D132,0)*$M$4,0)</f>
        <v>150</v>
      </c>
      <c r="H132" s="4">
        <f t="shared" si="6"/>
        <v>-1790</v>
      </c>
    </row>
    <row r="133" spans="1:8" x14ac:dyDescent="0.3">
      <c r="A133" s="1">
        <v>45058</v>
      </c>
      <c r="B133" t="s">
        <v>7</v>
      </c>
      <c r="C133" t="s">
        <v>11</v>
      </c>
      <c r="D133" s="2">
        <f>VLOOKUP(C133,Tabela1[],2,FALSE)</f>
        <v>0.5</v>
      </c>
      <c r="E133">
        <v>10</v>
      </c>
      <c r="F133" s="3">
        <f t="shared" si="7"/>
        <v>0</v>
      </c>
      <c r="G133" s="3">
        <f t="shared" si="8"/>
        <v>150</v>
      </c>
      <c r="H133" s="4">
        <f t="shared" si="6"/>
        <v>-1640</v>
      </c>
    </row>
    <row r="134" spans="1:8" x14ac:dyDescent="0.3">
      <c r="A134" s="1">
        <v>45059</v>
      </c>
      <c r="B134" t="s">
        <v>8</v>
      </c>
      <c r="C134" t="s">
        <v>11</v>
      </c>
      <c r="D134" s="2">
        <f>VLOOKUP(C134,Tabela1[],2,FALSE)</f>
        <v>0.5</v>
      </c>
      <c r="E134">
        <v>10</v>
      </c>
      <c r="F134" s="3">
        <f t="shared" si="7"/>
        <v>0</v>
      </c>
      <c r="G134" s="3">
        <f t="shared" si="8"/>
        <v>0</v>
      </c>
      <c r="H134" s="4">
        <f t="shared" si="6"/>
        <v>-1640</v>
      </c>
    </row>
    <row r="135" spans="1:8" x14ac:dyDescent="0.3">
      <c r="A135" s="1">
        <v>45060</v>
      </c>
      <c r="B135" t="s">
        <v>2</v>
      </c>
      <c r="C135" t="s">
        <v>11</v>
      </c>
      <c r="D135" s="2">
        <f>VLOOKUP(C135,Tabela1[],2,FALSE)</f>
        <v>0.5</v>
      </c>
      <c r="E135">
        <v>10</v>
      </c>
      <c r="F135" s="3">
        <f t="shared" si="7"/>
        <v>150</v>
      </c>
      <c r="G135" s="3">
        <f t="shared" si="8"/>
        <v>0</v>
      </c>
      <c r="H135" s="4">
        <f t="shared" si="6"/>
        <v>-1790</v>
      </c>
    </row>
    <row r="136" spans="1:8" x14ac:dyDescent="0.3">
      <c r="A136" s="1">
        <v>45061</v>
      </c>
      <c r="B136" t="s">
        <v>3</v>
      </c>
      <c r="C136" t="s">
        <v>11</v>
      </c>
      <c r="D136" s="2">
        <f>VLOOKUP(C136,Tabela1[],2,FALSE)</f>
        <v>0.5</v>
      </c>
      <c r="E136">
        <v>10</v>
      </c>
      <c r="F136" s="3">
        <f t="shared" si="7"/>
        <v>0</v>
      </c>
      <c r="G136" s="3">
        <f t="shared" si="8"/>
        <v>150</v>
      </c>
      <c r="H136" s="4">
        <f t="shared" si="6"/>
        <v>-1640</v>
      </c>
    </row>
    <row r="137" spans="1:8" x14ac:dyDescent="0.3">
      <c r="A137" s="1">
        <v>45062</v>
      </c>
      <c r="B137" t="s">
        <v>4</v>
      </c>
      <c r="C137" t="s">
        <v>11</v>
      </c>
      <c r="D137" s="2">
        <f>VLOOKUP(C137,Tabela1[],2,FALSE)</f>
        <v>0.5</v>
      </c>
      <c r="E137">
        <v>10</v>
      </c>
      <c r="F137" s="3">
        <f t="shared" si="7"/>
        <v>0</v>
      </c>
      <c r="G137" s="3">
        <f t="shared" si="8"/>
        <v>150</v>
      </c>
      <c r="H137" s="4">
        <f t="shared" si="6"/>
        <v>-1490</v>
      </c>
    </row>
    <row r="138" spans="1:8" x14ac:dyDescent="0.3">
      <c r="A138" s="1">
        <v>45063</v>
      </c>
      <c r="B138" t="s">
        <v>5</v>
      </c>
      <c r="C138" t="s">
        <v>11</v>
      </c>
      <c r="D138" s="2">
        <f>VLOOKUP(C138,Tabela1[],2,FALSE)</f>
        <v>0.5</v>
      </c>
      <c r="E138">
        <v>10</v>
      </c>
      <c r="F138" s="3">
        <f t="shared" si="7"/>
        <v>0</v>
      </c>
      <c r="G138" s="3">
        <f t="shared" si="8"/>
        <v>150</v>
      </c>
      <c r="H138" s="4">
        <f t="shared" si="6"/>
        <v>-1340</v>
      </c>
    </row>
    <row r="139" spans="1:8" x14ac:dyDescent="0.3">
      <c r="A139" s="1">
        <v>45064</v>
      </c>
      <c r="B139" t="s">
        <v>6</v>
      </c>
      <c r="C139" t="s">
        <v>11</v>
      </c>
      <c r="D139" s="2">
        <f>VLOOKUP(C139,Tabela1[],2,FALSE)</f>
        <v>0.5</v>
      </c>
      <c r="E139">
        <v>10</v>
      </c>
      <c r="F139" s="3">
        <f t="shared" si="7"/>
        <v>0</v>
      </c>
      <c r="G139" s="3">
        <f t="shared" si="8"/>
        <v>150</v>
      </c>
      <c r="H139" s="4">
        <f t="shared" si="6"/>
        <v>-1190</v>
      </c>
    </row>
    <row r="140" spans="1:8" x14ac:dyDescent="0.3">
      <c r="A140" s="1">
        <v>45065</v>
      </c>
      <c r="B140" t="s">
        <v>7</v>
      </c>
      <c r="C140" t="s">
        <v>11</v>
      </c>
      <c r="D140" s="2">
        <f>VLOOKUP(C140,Tabela1[],2,FALSE)</f>
        <v>0.5</v>
      </c>
      <c r="E140">
        <v>10</v>
      </c>
      <c r="F140" s="3">
        <f t="shared" si="7"/>
        <v>0</v>
      </c>
      <c r="G140" s="3">
        <f t="shared" si="8"/>
        <v>150</v>
      </c>
      <c r="H140" s="4">
        <f t="shared" si="6"/>
        <v>-1040</v>
      </c>
    </row>
    <row r="141" spans="1:8" x14ac:dyDescent="0.3">
      <c r="A141" s="1">
        <v>45066</v>
      </c>
      <c r="B141" t="s">
        <v>8</v>
      </c>
      <c r="C141" t="s">
        <v>11</v>
      </c>
      <c r="D141" s="2">
        <f>VLOOKUP(C141,Tabela1[],2,FALSE)</f>
        <v>0.5</v>
      </c>
      <c r="E141">
        <v>10</v>
      </c>
      <c r="F141" s="3">
        <f t="shared" si="7"/>
        <v>0</v>
      </c>
      <c r="G141" s="3">
        <f t="shared" si="8"/>
        <v>0</v>
      </c>
      <c r="H141" s="4">
        <f t="shared" si="6"/>
        <v>-1040</v>
      </c>
    </row>
    <row r="142" spans="1:8" x14ac:dyDescent="0.3">
      <c r="A142" s="1">
        <v>45067</v>
      </c>
      <c r="B142" t="s">
        <v>2</v>
      </c>
      <c r="C142" t="s">
        <v>11</v>
      </c>
      <c r="D142" s="2">
        <f>VLOOKUP(C142,Tabela1[],2,FALSE)</f>
        <v>0.5</v>
      </c>
      <c r="E142">
        <v>10</v>
      </c>
      <c r="F142" s="3">
        <f t="shared" si="7"/>
        <v>150</v>
      </c>
      <c r="G142" s="3">
        <f t="shared" si="8"/>
        <v>0</v>
      </c>
      <c r="H142" s="4">
        <f t="shared" si="6"/>
        <v>-1190</v>
      </c>
    </row>
    <row r="143" spans="1:8" x14ac:dyDescent="0.3">
      <c r="A143" s="1">
        <v>45068</v>
      </c>
      <c r="B143" t="s">
        <v>3</v>
      </c>
      <c r="C143" t="s">
        <v>11</v>
      </c>
      <c r="D143" s="2">
        <f>VLOOKUP(C143,Tabela1[],2,FALSE)</f>
        <v>0.5</v>
      </c>
      <c r="E143">
        <v>10</v>
      </c>
      <c r="F143" s="3">
        <f t="shared" si="7"/>
        <v>0</v>
      </c>
      <c r="G143" s="3">
        <f t="shared" si="8"/>
        <v>150</v>
      </c>
      <c r="H143" s="4">
        <f t="shared" si="6"/>
        <v>-1040</v>
      </c>
    </row>
    <row r="144" spans="1:8" x14ac:dyDescent="0.3">
      <c r="A144" s="1">
        <v>45069</v>
      </c>
      <c r="B144" t="s">
        <v>4</v>
      </c>
      <c r="C144" t="s">
        <v>11</v>
      </c>
      <c r="D144" s="2">
        <f>VLOOKUP(C144,Tabela1[],2,FALSE)</f>
        <v>0.5</v>
      </c>
      <c r="E144">
        <v>10</v>
      </c>
      <c r="F144" s="3">
        <f t="shared" si="7"/>
        <v>0</v>
      </c>
      <c r="G144" s="3">
        <f t="shared" si="8"/>
        <v>150</v>
      </c>
      <c r="H144" s="4">
        <f t="shared" si="6"/>
        <v>-890</v>
      </c>
    </row>
    <row r="145" spans="1:8" x14ac:dyDescent="0.3">
      <c r="A145" s="1">
        <v>45070</v>
      </c>
      <c r="B145" t="s">
        <v>5</v>
      </c>
      <c r="C145" t="s">
        <v>11</v>
      </c>
      <c r="D145" s="2">
        <f>VLOOKUP(C145,Tabela1[],2,FALSE)</f>
        <v>0.5</v>
      </c>
      <c r="E145">
        <v>10</v>
      </c>
      <c r="F145" s="3">
        <f t="shared" si="7"/>
        <v>0</v>
      </c>
      <c r="G145" s="3">
        <f t="shared" si="8"/>
        <v>150</v>
      </c>
      <c r="H145" s="4">
        <f t="shared" si="6"/>
        <v>-740</v>
      </c>
    </row>
    <row r="146" spans="1:8" x14ac:dyDescent="0.3">
      <c r="A146" s="1">
        <v>45071</v>
      </c>
      <c r="B146" t="s">
        <v>6</v>
      </c>
      <c r="C146" t="s">
        <v>11</v>
      </c>
      <c r="D146" s="2">
        <f>VLOOKUP(C146,Tabela1[],2,FALSE)</f>
        <v>0.5</v>
      </c>
      <c r="E146">
        <v>10</v>
      </c>
      <c r="F146" s="3">
        <f t="shared" si="7"/>
        <v>0</v>
      </c>
      <c r="G146" s="3">
        <f t="shared" si="8"/>
        <v>150</v>
      </c>
      <c r="H146" s="4">
        <f t="shared" si="6"/>
        <v>-590</v>
      </c>
    </row>
    <row r="147" spans="1:8" x14ac:dyDescent="0.3">
      <c r="A147" s="1">
        <v>45072</v>
      </c>
      <c r="B147" t="s">
        <v>7</v>
      </c>
      <c r="C147" t="s">
        <v>11</v>
      </c>
      <c r="D147" s="2">
        <f>VLOOKUP(C147,Tabela1[],2,FALSE)</f>
        <v>0.5</v>
      </c>
      <c r="E147">
        <v>10</v>
      </c>
      <c r="F147" s="3">
        <f t="shared" si="7"/>
        <v>0</v>
      </c>
      <c r="G147" s="3">
        <f t="shared" si="8"/>
        <v>150</v>
      </c>
      <c r="H147" s="4">
        <f t="shared" si="6"/>
        <v>-440</v>
      </c>
    </row>
    <row r="148" spans="1:8" x14ac:dyDescent="0.3">
      <c r="A148" s="1">
        <v>45073</v>
      </c>
      <c r="B148" t="s">
        <v>8</v>
      </c>
      <c r="C148" t="s">
        <v>11</v>
      </c>
      <c r="D148" s="2">
        <f>VLOOKUP(C148,Tabela1[],2,FALSE)</f>
        <v>0.5</v>
      </c>
      <c r="E148">
        <v>10</v>
      </c>
      <c r="F148" s="3">
        <f t="shared" si="7"/>
        <v>0</v>
      </c>
      <c r="G148" s="3">
        <f t="shared" si="8"/>
        <v>0</v>
      </c>
      <c r="H148" s="4">
        <f t="shared" si="6"/>
        <v>-440</v>
      </c>
    </row>
    <row r="149" spans="1:8" x14ac:dyDescent="0.3">
      <c r="A149" s="1">
        <v>45074</v>
      </c>
      <c r="B149" t="s">
        <v>2</v>
      </c>
      <c r="C149" t="s">
        <v>11</v>
      </c>
      <c r="D149" s="2">
        <f>VLOOKUP(C149,Tabela1[],2,FALSE)</f>
        <v>0.5</v>
      </c>
      <c r="E149">
        <v>10</v>
      </c>
      <c r="F149" s="3">
        <f t="shared" si="7"/>
        <v>150</v>
      </c>
      <c r="G149" s="3">
        <f t="shared" si="8"/>
        <v>0</v>
      </c>
      <c r="H149" s="4">
        <f t="shared" si="6"/>
        <v>-590</v>
      </c>
    </row>
    <row r="150" spans="1:8" x14ac:dyDescent="0.3">
      <c r="A150" s="1">
        <v>45075</v>
      </c>
      <c r="B150" t="s">
        <v>3</v>
      </c>
      <c r="C150" t="s">
        <v>11</v>
      </c>
      <c r="D150" s="2">
        <f>VLOOKUP(C150,Tabela1[],2,FALSE)</f>
        <v>0.5</v>
      </c>
      <c r="E150">
        <v>10</v>
      </c>
      <c r="F150" s="3">
        <f t="shared" si="7"/>
        <v>0</v>
      </c>
      <c r="G150" s="3">
        <f t="shared" si="8"/>
        <v>150</v>
      </c>
      <c r="H150" s="4">
        <f t="shared" si="6"/>
        <v>-440</v>
      </c>
    </row>
    <row r="151" spans="1:8" x14ac:dyDescent="0.3">
      <c r="A151" s="1">
        <v>45076</v>
      </c>
      <c r="B151" t="s">
        <v>4</v>
      </c>
      <c r="C151" t="s">
        <v>11</v>
      </c>
      <c r="D151" s="2">
        <f>VLOOKUP(C151,Tabela1[],2,FALSE)</f>
        <v>0.5</v>
      </c>
      <c r="E151">
        <v>10</v>
      </c>
      <c r="F151" s="3">
        <f t="shared" si="7"/>
        <v>0</v>
      </c>
      <c r="G151" s="3">
        <f t="shared" si="8"/>
        <v>150</v>
      </c>
      <c r="H151" s="4">
        <f t="shared" si="6"/>
        <v>-290</v>
      </c>
    </row>
    <row r="152" spans="1:8" x14ac:dyDescent="0.3">
      <c r="A152" s="1">
        <v>45077</v>
      </c>
      <c r="B152" t="s">
        <v>5</v>
      </c>
      <c r="C152" t="s">
        <v>11</v>
      </c>
      <c r="D152" s="2">
        <f>VLOOKUP(C152,Tabela1[],2,FALSE)</f>
        <v>0.5</v>
      </c>
      <c r="E152">
        <v>10</v>
      </c>
      <c r="F152" s="3">
        <f t="shared" si="7"/>
        <v>0</v>
      </c>
      <c r="G152" s="3">
        <f t="shared" si="8"/>
        <v>150</v>
      </c>
      <c r="H152" s="4">
        <f t="shared" si="6"/>
        <v>-140</v>
      </c>
    </row>
    <row r="153" spans="1:8" x14ac:dyDescent="0.3">
      <c r="A153" s="1">
        <v>45078</v>
      </c>
      <c r="B153" t="s">
        <v>6</v>
      </c>
      <c r="C153" t="s">
        <v>11</v>
      </c>
      <c r="D153" s="2">
        <f>VLOOKUP(C153,Tabela1[],2,FALSE)</f>
        <v>0.5</v>
      </c>
      <c r="E153">
        <v>10</v>
      </c>
      <c r="F153" s="3">
        <f t="shared" si="7"/>
        <v>0</v>
      </c>
      <c r="G153" s="3">
        <f t="shared" si="8"/>
        <v>150</v>
      </c>
      <c r="H153" s="4">
        <f t="shared" si="6"/>
        <v>10</v>
      </c>
    </row>
    <row r="154" spans="1:8" x14ac:dyDescent="0.3">
      <c r="A154" s="1">
        <v>45079</v>
      </c>
      <c r="B154" t="s">
        <v>7</v>
      </c>
      <c r="C154" t="s">
        <v>11</v>
      </c>
      <c r="D154" s="2">
        <f>VLOOKUP(C154,Tabela1[],2,FALSE)</f>
        <v>0.5</v>
      </c>
      <c r="E154">
        <v>10</v>
      </c>
      <c r="F154" s="3">
        <f t="shared" si="7"/>
        <v>0</v>
      </c>
      <c r="G154" s="3">
        <f t="shared" si="8"/>
        <v>150</v>
      </c>
      <c r="H154" s="4">
        <f t="shared" si="6"/>
        <v>160</v>
      </c>
    </row>
    <row r="155" spans="1:8" x14ac:dyDescent="0.3">
      <c r="A155" s="1">
        <v>45080</v>
      </c>
      <c r="B155" t="s">
        <v>8</v>
      </c>
      <c r="C155" t="s">
        <v>11</v>
      </c>
      <c r="D155" s="2">
        <f>VLOOKUP(C155,Tabela1[],2,FALSE)</f>
        <v>0.5</v>
      </c>
      <c r="E155">
        <v>10</v>
      </c>
      <c r="F155" s="3">
        <f t="shared" si="7"/>
        <v>0</v>
      </c>
      <c r="G155" s="3">
        <f t="shared" si="8"/>
        <v>0</v>
      </c>
      <c r="H155" s="4">
        <f t="shared" si="6"/>
        <v>160</v>
      </c>
    </row>
    <row r="156" spans="1:8" x14ac:dyDescent="0.3">
      <c r="A156" s="1">
        <v>45081</v>
      </c>
      <c r="B156" t="s">
        <v>2</v>
      </c>
      <c r="C156" t="s">
        <v>11</v>
      </c>
      <c r="D156" s="2">
        <f>VLOOKUP(C156,Tabela1[],2,FALSE)</f>
        <v>0.5</v>
      </c>
      <c r="E156">
        <v>10</v>
      </c>
      <c r="F156" s="3">
        <f t="shared" si="7"/>
        <v>150</v>
      </c>
      <c r="G156" s="3">
        <f t="shared" si="8"/>
        <v>0</v>
      </c>
      <c r="H156" s="4">
        <f t="shared" si="6"/>
        <v>10</v>
      </c>
    </row>
    <row r="157" spans="1:8" x14ac:dyDescent="0.3">
      <c r="A157" s="1">
        <v>45082</v>
      </c>
      <c r="B157" t="s">
        <v>3</v>
      </c>
      <c r="C157" t="s">
        <v>11</v>
      </c>
      <c r="D157" s="2">
        <f>VLOOKUP(C157,Tabela1[],2,FALSE)</f>
        <v>0.5</v>
      </c>
      <c r="E157">
        <v>10</v>
      </c>
      <c r="F157" s="3">
        <f t="shared" si="7"/>
        <v>0</v>
      </c>
      <c r="G157" s="3">
        <f t="shared" si="8"/>
        <v>150</v>
      </c>
      <c r="H157" s="4">
        <f t="shared" si="6"/>
        <v>160</v>
      </c>
    </row>
    <row r="158" spans="1:8" x14ac:dyDescent="0.3">
      <c r="A158" s="1">
        <v>45083</v>
      </c>
      <c r="B158" t="s">
        <v>4</v>
      </c>
      <c r="C158" t="s">
        <v>11</v>
      </c>
      <c r="D158" s="2">
        <f>VLOOKUP(C158,Tabela1[],2,FALSE)</f>
        <v>0.5</v>
      </c>
      <c r="E158">
        <v>10</v>
      </c>
      <c r="F158" s="3">
        <f t="shared" si="7"/>
        <v>0</v>
      </c>
      <c r="G158" s="3">
        <f t="shared" si="8"/>
        <v>150</v>
      </c>
      <c r="H158" s="4">
        <f t="shared" si="6"/>
        <v>310</v>
      </c>
    </row>
    <row r="159" spans="1:8" x14ac:dyDescent="0.3">
      <c r="A159" s="1">
        <v>45084</v>
      </c>
      <c r="B159" t="s">
        <v>5</v>
      </c>
      <c r="C159" t="s">
        <v>11</v>
      </c>
      <c r="D159" s="2">
        <f>VLOOKUP(C159,Tabela1[],2,FALSE)</f>
        <v>0.5</v>
      </c>
      <c r="E159">
        <v>10</v>
      </c>
      <c r="F159" s="3">
        <f t="shared" si="7"/>
        <v>0</v>
      </c>
      <c r="G159" s="3">
        <f t="shared" si="8"/>
        <v>150</v>
      </c>
      <c r="H159" s="4">
        <f t="shared" si="6"/>
        <v>460</v>
      </c>
    </row>
    <row r="160" spans="1:8" x14ac:dyDescent="0.3">
      <c r="A160" s="1">
        <v>45085</v>
      </c>
      <c r="B160" t="s">
        <v>6</v>
      </c>
      <c r="C160" t="s">
        <v>11</v>
      </c>
      <c r="D160" s="2">
        <f>VLOOKUP(C160,Tabela1[],2,FALSE)</f>
        <v>0.5</v>
      </c>
      <c r="E160">
        <v>10</v>
      </c>
      <c r="F160" s="3">
        <f t="shared" si="7"/>
        <v>0</v>
      </c>
      <c r="G160" s="3">
        <f t="shared" si="8"/>
        <v>150</v>
      </c>
      <c r="H160" s="4">
        <f t="shared" si="6"/>
        <v>610</v>
      </c>
    </row>
    <row r="161" spans="1:8" x14ac:dyDescent="0.3">
      <c r="A161" s="1">
        <v>45086</v>
      </c>
      <c r="B161" t="s">
        <v>7</v>
      </c>
      <c r="C161" t="s">
        <v>11</v>
      </c>
      <c r="D161" s="2">
        <f>VLOOKUP(C161,Tabela1[],2,FALSE)</f>
        <v>0.5</v>
      </c>
      <c r="E161">
        <v>10</v>
      </c>
      <c r="F161" s="3">
        <f t="shared" si="7"/>
        <v>0</v>
      </c>
      <c r="G161" s="3">
        <f t="shared" si="8"/>
        <v>150</v>
      </c>
      <c r="H161" s="4">
        <f t="shared" si="6"/>
        <v>760</v>
      </c>
    </row>
    <row r="162" spans="1:8" x14ac:dyDescent="0.3">
      <c r="A162" s="1">
        <v>45087</v>
      </c>
      <c r="B162" t="s">
        <v>8</v>
      </c>
      <c r="C162" t="s">
        <v>11</v>
      </c>
      <c r="D162" s="2">
        <f>VLOOKUP(C162,Tabela1[],2,FALSE)</f>
        <v>0.5</v>
      </c>
      <c r="E162">
        <v>10</v>
      </c>
      <c r="F162" s="3">
        <f t="shared" si="7"/>
        <v>0</v>
      </c>
      <c r="G162" s="3">
        <f t="shared" si="8"/>
        <v>0</v>
      </c>
      <c r="H162" s="4">
        <f t="shared" si="6"/>
        <v>760</v>
      </c>
    </row>
    <row r="163" spans="1:8" x14ac:dyDescent="0.3">
      <c r="A163" s="1">
        <v>45088</v>
      </c>
      <c r="B163" t="s">
        <v>2</v>
      </c>
      <c r="C163" t="s">
        <v>11</v>
      </c>
      <c r="D163" s="2">
        <f>VLOOKUP(C163,Tabela1[],2,FALSE)</f>
        <v>0.5</v>
      </c>
      <c r="E163">
        <v>10</v>
      </c>
      <c r="F163" s="3">
        <f t="shared" si="7"/>
        <v>150</v>
      </c>
      <c r="G163" s="3">
        <f t="shared" si="8"/>
        <v>0</v>
      </c>
      <c r="H163" s="4">
        <f t="shared" si="6"/>
        <v>610</v>
      </c>
    </row>
    <row r="164" spans="1:8" x14ac:dyDescent="0.3">
      <c r="A164" s="1">
        <v>45089</v>
      </c>
      <c r="B164" t="s">
        <v>3</v>
      </c>
      <c r="C164" t="s">
        <v>11</v>
      </c>
      <c r="D164" s="2">
        <f>VLOOKUP(C164,Tabela1[],2,FALSE)</f>
        <v>0.5</v>
      </c>
      <c r="E164">
        <v>10</v>
      </c>
      <c r="F164" s="3">
        <f t="shared" si="7"/>
        <v>0</v>
      </c>
      <c r="G164" s="3">
        <f t="shared" si="8"/>
        <v>150</v>
      </c>
      <c r="H164" s="4">
        <f t="shared" si="6"/>
        <v>760</v>
      </c>
    </row>
    <row r="165" spans="1:8" x14ac:dyDescent="0.3">
      <c r="A165" s="1">
        <v>45090</v>
      </c>
      <c r="B165" t="s">
        <v>4</v>
      </c>
      <c r="C165" t="s">
        <v>11</v>
      </c>
      <c r="D165" s="2">
        <f>VLOOKUP(C165,Tabela1[],2,FALSE)</f>
        <v>0.5</v>
      </c>
      <c r="E165">
        <v>10</v>
      </c>
      <c r="F165" s="3">
        <f t="shared" si="7"/>
        <v>0</v>
      </c>
      <c r="G165" s="3">
        <f t="shared" si="8"/>
        <v>150</v>
      </c>
      <c r="H165" s="4">
        <f t="shared" si="6"/>
        <v>910</v>
      </c>
    </row>
    <row r="166" spans="1:8" x14ac:dyDescent="0.3">
      <c r="A166" s="1">
        <v>45091</v>
      </c>
      <c r="B166" t="s">
        <v>5</v>
      </c>
      <c r="C166" t="s">
        <v>11</v>
      </c>
      <c r="D166" s="2">
        <f>VLOOKUP(C166,Tabela1[],2,FALSE)</f>
        <v>0.5</v>
      </c>
      <c r="E166">
        <v>10</v>
      </c>
      <c r="F166" s="3">
        <f t="shared" si="7"/>
        <v>0</v>
      </c>
      <c r="G166" s="3">
        <f t="shared" si="8"/>
        <v>150</v>
      </c>
      <c r="H166" s="4">
        <f t="shared" si="6"/>
        <v>1060</v>
      </c>
    </row>
    <row r="167" spans="1:8" x14ac:dyDescent="0.3">
      <c r="A167" s="1">
        <v>45092</v>
      </c>
      <c r="B167" t="s">
        <v>6</v>
      </c>
      <c r="C167" t="s">
        <v>11</v>
      </c>
      <c r="D167" s="2">
        <f>VLOOKUP(C167,Tabela1[],2,FALSE)</f>
        <v>0.5</v>
      </c>
      <c r="E167">
        <v>10</v>
      </c>
      <c r="F167" s="3">
        <f t="shared" si="7"/>
        <v>0</v>
      </c>
      <c r="G167" s="3">
        <f t="shared" si="8"/>
        <v>150</v>
      </c>
      <c r="H167" s="4">
        <f t="shared" si="6"/>
        <v>1210</v>
      </c>
    </row>
    <row r="168" spans="1:8" x14ac:dyDescent="0.3">
      <c r="A168" s="1">
        <v>45093</v>
      </c>
      <c r="B168" t="s">
        <v>7</v>
      </c>
      <c r="C168" t="s">
        <v>11</v>
      </c>
      <c r="D168" s="2">
        <f>VLOOKUP(C168,Tabela1[],2,FALSE)</f>
        <v>0.5</v>
      </c>
      <c r="E168">
        <v>10</v>
      </c>
      <c r="F168" s="3">
        <f t="shared" si="7"/>
        <v>0</v>
      </c>
      <c r="G168" s="3">
        <f t="shared" si="8"/>
        <v>150</v>
      </c>
      <c r="H168" s="4">
        <f t="shared" si="6"/>
        <v>1360</v>
      </c>
    </row>
    <row r="169" spans="1:8" x14ac:dyDescent="0.3">
      <c r="A169" s="1">
        <v>45094</v>
      </c>
      <c r="B169" t="s">
        <v>8</v>
      </c>
      <c r="C169" t="s">
        <v>11</v>
      </c>
      <c r="D169" s="2">
        <f>VLOOKUP(C169,Tabela1[],2,FALSE)</f>
        <v>0.5</v>
      </c>
      <c r="E169">
        <v>10</v>
      </c>
      <c r="F169" s="3">
        <f t="shared" si="7"/>
        <v>0</v>
      </c>
      <c r="G169" s="3">
        <f t="shared" si="8"/>
        <v>0</v>
      </c>
      <c r="H169" s="4">
        <f t="shared" si="6"/>
        <v>1360</v>
      </c>
    </row>
    <row r="170" spans="1:8" x14ac:dyDescent="0.3">
      <c r="A170" s="1">
        <v>45095</v>
      </c>
      <c r="B170" t="s">
        <v>2</v>
      </c>
      <c r="C170" t="s">
        <v>11</v>
      </c>
      <c r="D170" s="2">
        <f>VLOOKUP(C170,Tabela1[],2,FALSE)</f>
        <v>0.5</v>
      </c>
      <c r="E170">
        <v>10</v>
      </c>
      <c r="F170" s="3">
        <f t="shared" si="7"/>
        <v>150</v>
      </c>
      <c r="G170" s="3">
        <f t="shared" si="8"/>
        <v>0</v>
      </c>
      <c r="H170" s="4">
        <f t="shared" si="6"/>
        <v>1210</v>
      </c>
    </row>
    <row r="171" spans="1:8" x14ac:dyDescent="0.3">
      <c r="A171" s="1">
        <v>45096</v>
      </c>
      <c r="B171" t="s">
        <v>3</v>
      </c>
      <c r="C171" t="s">
        <v>11</v>
      </c>
      <c r="D171" s="2">
        <f>VLOOKUP(C171,Tabela1[],2,FALSE)</f>
        <v>0.5</v>
      </c>
      <c r="E171">
        <v>10</v>
      </c>
      <c r="F171" s="3">
        <f t="shared" si="7"/>
        <v>0</v>
      </c>
      <c r="G171" s="3">
        <f t="shared" si="8"/>
        <v>150</v>
      </c>
      <c r="H171" s="4">
        <f t="shared" si="6"/>
        <v>1360</v>
      </c>
    </row>
    <row r="172" spans="1:8" x14ac:dyDescent="0.3">
      <c r="A172" s="1">
        <v>45097</v>
      </c>
      <c r="B172" t="s">
        <v>4</v>
      </c>
      <c r="C172" t="s">
        <v>11</v>
      </c>
      <c r="D172" s="2">
        <f>VLOOKUP(C172,Tabela1[],2,FALSE)</f>
        <v>0.5</v>
      </c>
      <c r="E172">
        <v>10</v>
      </c>
      <c r="F172" s="3">
        <f t="shared" si="7"/>
        <v>0</v>
      </c>
      <c r="G172" s="3">
        <f t="shared" si="8"/>
        <v>150</v>
      </c>
      <c r="H172" s="4">
        <f t="shared" si="6"/>
        <v>1510</v>
      </c>
    </row>
    <row r="173" spans="1:8" x14ac:dyDescent="0.3">
      <c r="A173" s="1">
        <v>45098</v>
      </c>
      <c r="B173" t="s">
        <v>5</v>
      </c>
      <c r="C173" t="s">
        <v>12</v>
      </c>
      <c r="D173" s="2">
        <f>VLOOKUP(C173,Tabela1[],2,FALSE)</f>
        <v>0.9</v>
      </c>
      <c r="E173">
        <v>10</v>
      </c>
      <c r="F173" s="3">
        <f t="shared" si="7"/>
        <v>0</v>
      </c>
      <c r="G173" s="3">
        <f t="shared" si="8"/>
        <v>270</v>
      </c>
      <c r="H173" s="4">
        <f t="shared" si="6"/>
        <v>1780</v>
      </c>
    </row>
    <row r="174" spans="1:8" x14ac:dyDescent="0.3">
      <c r="A174" s="1">
        <v>45099</v>
      </c>
      <c r="B174" t="s">
        <v>6</v>
      </c>
      <c r="C174" t="s">
        <v>12</v>
      </c>
      <c r="D174" s="2">
        <f>VLOOKUP(C174,Tabela1[],2,FALSE)</f>
        <v>0.9</v>
      </c>
      <c r="E174">
        <v>10</v>
      </c>
      <c r="F174" s="3">
        <f t="shared" si="7"/>
        <v>0</v>
      </c>
      <c r="G174" s="3">
        <f t="shared" si="8"/>
        <v>270</v>
      </c>
      <c r="H174" s="4">
        <f t="shared" si="6"/>
        <v>2050</v>
      </c>
    </row>
    <row r="175" spans="1:8" x14ac:dyDescent="0.3">
      <c r="A175" s="1">
        <v>45100</v>
      </c>
      <c r="B175" t="s">
        <v>7</v>
      </c>
      <c r="C175" t="s">
        <v>12</v>
      </c>
      <c r="D175" s="2">
        <f>VLOOKUP(C175,Tabela1[],2,FALSE)</f>
        <v>0.9</v>
      </c>
      <c r="E175">
        <v>10</v>
      </c>
      <c r="F175" s="3">
        <f t="shared" si="7"/>
        <v>0</v>
      </c>
      <c r="G175" s="3">
        <f t="shared" si="8"/>
        <v>270</v>
      </c>
      <c r="H175" s="4">
        <f t="shared" si="6"/>
        <v>2320</v>
      </c>
    </row>
    <row r="176" spans="1:8" x14ac:dyDescent="0.3">
      <c r="A176" s="1">
        <v>45101</v>
      </c>
      <c r="B176" t="s">
        <v>8</v>
      </c>
      <c r="C176" t="s">
        <v>12</v>
      </c>
      <c r="D176" s="2">
        <f>VLOOKUP(C176,Tabela1[],2,FALSE)</f>
        <v>0.9</v>
      </c>
      <c r="E176">
        <v>10</v>
      </c>
      <c r="F176" s="3">
        <f t="shared" si="7"/>
        <v>0</v>
      </c>
      <c r="G176" s="3">
        <f t="shared" si="8"/>
        <v>0</v>
      </c>
      <c r="H176" s="4">
        <f t="shared" si="6"/>
        <v>2320</v>
      </c>
    </row>
    <row r="177" spans="1:8" x14ac:dyDescent="0.3">
      <c r="A177" s="1">
        <v>45102</v>
      </c>
      <c r="B177" t="s">
        <v>2</v>
      </c>
      <c r="C177" t="s">
        <v>12</v>
      </c>
      <c r="D177" s="2">
        <f>VLOOKUP(C177,Tabela1[],2,FALSE)</f>
        <v>0.9</v>
      </c>
      <c r="E177">
        <v>10</v>
      </c>
      <c r="F177" s="3">
        <f t="shared" si="7"/>
        <v>150</v>
      </c>
      <c r="G177" s="3">
        <f t="shared" si="8"/>
        <v>0</v>
      </c>
      <c r="H177" s="4">
        <f t="shared" si="6"/>
        <v>2170</v>
      </c>
    </row>
    <row r="178" spans="1:8" x14ac:dyDescent="0.3">
      <c r="A178" s="1">
        <v>45103</v>
      </c>
      <c r="B178" t="s">
        <v>3</v>
      </c>
      <c r="C178" t="s">
        <v>12</v>
      </c>
      <c r="D178" s="2">
        <f>VLOOKUP(C178,Tabela1[],2,FALSE)</f>
        <v>0.9</v>
      </c>
      <c r="E178">
        <v>10</v>
      </c>
      <c r="F178" s="3">
        <f t="shared" si="7"/>
        <v>0</v>
      </c>
      <c r="G178" s="3">
        <f t="shared" si="8"/>
        <v>270</v>
      </c>
      <c r="H178" s="4">
        <f t="shared" si="6"/>
        <v>2440</v>
      </c>
    </row>
    <row r="179" spans="1:8" x14ac:dyDescent="0.3">
      <c r="A179" s="1">
        <v>45104</v>
      </c>
      <c r="B179" t="s">
        <v>4</v>
      </c>
      <c r="C179" t="s">
        <v>12</v>
      </c>
      <c r="D179" s="2">
        <f>VLOOKUP(C179,Tabela1[],2,FALSE)</f>
        <v>0.9</v>
      </c>
      <c r="E179">
        <v>10</v>
      </c>
      <c r="F179" s="3">
        <f t="shared" si="7"/>
        <v>0</v>
      </c>
      <c r="G179" s="3">
        <f t="shared" si="8"/>
        <v>270</v>
      </c>
      <c r="H179" s="4">
        <f t="shared" si="6"/>
        <v>2710</v>
      </c>
    </row>
    <row r="180" spans="1:8" x14ac:dyDescent="0.3">
      <c r="A180" s="1">
        <v>45105</v>
      </c>
      <c r="B180" t="s">
        <v>5</v>
      </c>
      <c r="C180" t="s">
        <v>12</v>
      </c>
      <c r="D180" s="2">
        <f>VLOOKUP(C180,Tabela1[],2,FALSE)</f>
        <v>0.9</v>
      </c>
      <c r="E180">
        <v>10</v>
      </c>
      <c r="F180" s="3">
        <f t="shared" si="7"/>
        <v>0</v>
      </c>
      <c r="G180" s="3">
        <f t="shared" si="8"/>
        <v>270</v>
      </c>
      <c r="H180" s="4">
        <f t="shared" si="6"/>
        <v>2980</v>
      </c>
    </row>
    <row r="181" spans="1:8" x14ac:dyDescent="0.3">
      <c r="A181" s="1">
        <v>45106</v>
      </c>
      <c r="B181" t="s">
        <v>6</v>
      </c>
      <c r="C181" t="s">
        <v>12</v>
      </c>
      <c r="D181" s="2">
        <f>VLOOKUP(C181,Tabela1[],2,FALSE)</f>
        <v>0.9</v>
      </c>
      <c r="E181">
        <v>10</v>
      </c>
      <c r="F181" s="3">
        <f t="shared" si="7"/>
        <v>0</v>
      </c>
      <c r="G181" s="3">
        <f t="shared" si="8"/>
        <v>270</v>
      </c>
      <c r="H181" s="4">
        <f t="shared" si="6"/>
        <v>3250</v>
      </c>
    </row>
    <row r="182" spans="1:8" x14ac:dyDescent="0.3">
      <c r="A182" s="1">
        <v>45107</v>
      </c>
      <c r="B182" t="s">
        <v>7</v>
      </c>
      <c r="C182" t="s">
        <v>12</v>
      </c>
      <c r="D182" s="2">
        <f>VLOOKUP(C182,Tabela1[],2,FALSE)</f>
        <v>0.9</v>
      </c>
      <c r="E182">
        <v>10</v>
      </c>
      <c r="F182" s="3">
        <f t="shared" si="7"/>
        <v>0</v>
      </c>
      <c r="G182" s="3">
        <f t="shared" si="8"/>
        <v>270</v>
      </c>
      <c r="H182" s="4">
        <f t="shared" si="6"/>
        <v>3520</v>
      </c>
    </row>
    <row r="183" spans="1:8" x14ac:dyDescent="0.3">
      <c r="A183" s="1">
        <v>45108</v>
      </c>
      <c r="B183" t="s">
        <v>8</v>
      </c>
      <c r="C183" t="s">
        <v>12</v>
      </c>
      <c r="D183" s="2">
        <f>VLOOKUP(C183,Tabela1[],2,FALSE)</f>
        <v>0.9</v>
      </c>
      <c r="E183">
        <v>10</v>
      </c>
      <c r="F183" s="3">
        <f t="shared" si="7"/>
        <v>0</v>
      </c>
      <c r="G183" s="3">
        <f t="shared" si="8"/>
        <v>0</v>
      </c>
      <c r="H183" s="4">
        <f t="shared" si="6"/>
        <v>3520</v>
      </c>
    </row>
    <row r="184" spans="1:8" x14ac:dyDescent="0.3">
      <c r="A184" s="1">
        <v>45109</v>
      </c>
      <c r="B184" t="s">
        <v>2</v>
      </c>
      <c r="C184" t="s">
        <v>12</v>
      </c>
      <c r="D184" s="2">
        <f>VLOOKUP(C184,Tabela1[],2,FALSE)</f>
        <v>0.9</v>
      </c>
      <c r="E184">
        <v>10</v>
      </c>
      <c r="F184" s="3">
        <f t="shared" si="7"/>
        <v>150</v>
      </c>
      <c r="G184" s="3">
        <f t="shared" si="8"/>
        <v>0</v>
      </c>
      <c r="H184" s="4">
        <f t="shared" si="6"/>
        <v>3370</v>
      </c>
    </row>
    <row r="185" spans="1:8" x14ac:dyDescent="0.3">
      <c r="A185" s="1">
        <v>45110</v>
      </c>
      <c r="B185" t="s">
        <v>3</v>
      </c>
      <c r="C185" t="s">
        <v>12</v>
      </c>
      <c r="D185" s="2">
        <f>VLOOKUP(C185,Tabela1[],2,FALSE)</f>
        <v>0.9</v>
      </c>
      <c r="E185">
        <v>10</v>
      </c>
      <c r="F185" s="3">
        <f t="shared" si="7"/>
        <v>0</v>
      </c>
      <c r="G185" s="3">
        <f t="shared" si="8"/>
        <v>270</v>
      </c>
      <c r="H185" s="4">
        <f t="shared" si="6"/>
        <v>3640</v>
      </c>
    </row>
    <row r="186" spans="1:8" x14ac:dyDescent="0.3">
      <c r="A186" s="1">
        <v>45111</v>
      </c>
      <c r="B186" t="s">
        <v>4</v>
      </c>
      <c r="C186" t="s">
        <v>12</v>
      </c>
      <c r="D186" s="2">
        <f>VLOOKUP(C186,Tabela1[],2,FALSE)</f>
        <v>0.9</v>
      </c>
      <c r="E186">
        <v>10</v>
      </c>
      <c r="F186" s="3">
        <f t="shared" si="7"/>
        <v>0</v>
      </c>
      <c r="G186" s="3">
        <f t="shared" si="8"/>
        <v>270</v>
      </c>
      <c r="H186" s="4">
        <f t="shared" si="6"/>
        <v>3910</v>
      </c>
    </row>
    <row r="187" spans="1:8" x14ac:dyDescent="0.3">
      <c r="A187" s="1">
        <v>45112</v>
      </c>
      <c r="B187" t="s">
        <v>5</v>
      </c>
      <c r="C187" t="s">
        <v>12</v>
      </c>
      <c r="D187" s="2">
        <f>VLOOKUP(C187,Tabela1[],2,FALSE)</f>
        <v>0.9</v>
      </c>
      <c r="E187">
        <v>10</v>
      </c>
      <c r="F187" s="3">
        <f t="shared" si="7"/>
        <v>0</v>
      </c>
      <c r="G187" s="3">
        <f t="shared" si="8"/>
        <v>270</v>
      </c>
      <c r="H187" s="4">
        <f t="shared" si="6"/>
        <v>4180</v>
      </c>
    </row>
    <row r="188" spans="1:8" x14ac:dyDescent="0.3">
      <c r="A188" s="1">
        <v>45113</v>
      </c>
      <c r="B188" t="s">
        <v>6</v>
      </c>
      <c r="C188" t="s">
        <v>12</v>
      </c>
      <c r="D188" s="2">
        <f>VLOOKUP(C188,Tabela1[],2,FALSE)</f>
        <v>0.9</v>
      </c>
      <c r="E188">
        <v>10</v>
      </c>
      <c r="F188" s="3">
        <f t="shared" si="7"/>
        <v>0</v>
      </c>
      <c r="G188" s="3">
        <f t="shared" si="8"/>
        <v>270</v>
      </c>
      <c r="H188" s="4">
        <f t="shared" si="6"/>
        <v>4450</v>
      </c>
    </row>
    <row r="189" spans="1:8" x14ac:dyDescent="0.3">
      <c r="A189" s="1">
        <v>45114</v>
      </c>
      <c r="B189" t="s">
        <v>7</v>
      </c>
      <c r="C189" t="s">
        <v>12</v>
      </c>
      <c r="D189" s="2">
        <f>VLOOKUP(C189,Tabela1[],2,FALSE)</f>
        <v>0.9</v>
      </c>
      <c r="E189">
        <v>10</v>
      </c>
      <c r="F189" s="3">
        <f t="shared" si="7"/>
        <v>0</v>
      </c>
      <c r="G189" s="3">
        <f t="shared" si="8"/>
        <v>270</v>
      </c>
      <c r="H189" s="4">
        <f t="shared" si="6"/>
        <v>4720</v>
      </c>
    </row>
    <row r="190" spans="1:8" x14ac:dyDescent="0.3">
      <c r="A190" s="1">
        <v>45115</v>
      </c>
      <c r="B190" t="s">
        <v>8</v>
      </c>
      <c r="C190" t="s">
        <v>12</v>
      </c>
      <c r="D190" s="2">
        <f>VLOOKUP(C190,Tabela1[],2,FALSE)</f>
        <v>0.9</v>
      </c>
      <c r="E190">
        <v>10</v>
      </c>
      <c r="F190" s="3">
        <f t="shared" si="7"/>
        <v>0</v>
      </c>
      <c r="G190" s="3">
        <f t="shared" si="8"/>
        <v>0</v>
      </c>
      <c r="H190" s="4">
        <f t="shared" si="6"/>
        <v>4720</v>
      </c>
    </row>
    <row r="191" spans="1:8" x14ac:dyDescent="0.3">
      <c r="A191" s="1">
        <v>45116</v>
      </c>
      <c r="B191" t="s">
        <v>2</v>
      </c>
      <c r="C191" t="s">
        <v>12</v>
      </c>
      <c r="D191" s="2">
        <f>VLOOKUP(C191,Tabela1[],2,FALSE)</f>
        <v>0.9</v>
      </c>
      <c r="E191">
        <v>10</v>
      </c>
      <c r="F191" s="3">
        <f t="shared" si="7"/>
        <v>150</v>
      </c>
      <c r="G191" s="3">
        <f t="shared" si="8"/>
        <v>0</v>
      </c>
      <c r="H191" s="4">
        <f t="shared" si="6"/>
        <v>4570</v>
      </c>
    </row>
    <row r="192" spans="1:8" x14ac:dyDescent="0.3">
      <c r="A192" s="1">
        <v>45117</v>
      </c>
      <c r="B192" t="s">
        <v>3</v>
      </c>
      <c r="C192" t="s">
        <v>12</v>
      </c>
      <c r="D192" s="2">
        <f>VLOOKUP(C192,Tabela1[],2,FALSE)</f>
        <v>0.9</v>
      </c>
      <c r="E192">
        <v>10</v>
      </c>
      <c r="F192" s="3">
        <f t="shared" si="7"/>
        <v>0</v>
      </c>
      <c r="G192" s="3">
        <f t="shared" si="8"/>
        <v>270</v>
      </c>
      <c r="H192" s="4">
        <f t="shared" si="6"/>
        <v>4840</v>
      </c>
    </row>
    <row r="193" spans="1:8" x14ac:dyDescent="0.3">
      <c r="A193" s="1">
        <v>45118</v>
      </c>
      <c r="B193" t="s">
        <v>4</v>
      </c>
      <c r="C193" t="s">
        <v>12</v>
      </c>
      <c r="D193" s="2">
        <f>VLOOKUP(C193,Tabela1[],2,FALSE)</f>
        <v>0.9</v>
      </c>
      <c r="E193">
        <v>10</v>
      </c>
      <c r="F193" s="3">
        <f t="shared" si="7"/>
        <v>0</v>
      </c>
      <c r="G193" s="3">
        <f t="shared" si="8"/>
        <v>270</v>
      </c>
      <c r="H193" s="4">
        <f t="shared" si="6"/>
        <v>5110</v>
      </c>
    </row>
    <row r="194" spans="1:8" x14ac:dyDescent="0.3">
      <c r="A194" s="1">
        <v>45119</v>
      </c>
      <c r="B194" t="s">
        <v>5</v>
      </c>
      <c r="C194" t="s">
        <v>12</v>
      </c>
      <c r="D194" s="2">
        <f>VLOOKUP(C194,Tabela1[],2,FALSE)</f>
        <v>0.9</v>
      </c>
      <c r="E194">
        <v>10</v>
      </c>
      <c r="F194" s="3">
        <f t="shared" si="7"/>
        <v>0</v>
      </c>
      <c r="G194" s="3">
        <f t="shared" si="8"/>
        <v>270</v>
      </c>
      <c r="H194" s="4">
        <f t="shared" si="6"/>
        <v>5380</v>
      </c>
    </row>
    <row r="195" spans="1:8" x14ac:dyDescent="0.3">
      <c r="A195" s="1">
        <v>45120</v>
      </c>
      <c r="B195" t="s">
        <v>6</v>
      </c>
      <c r="C195" t="s">
        <v>12</v>
      </c>
      <c r="D195" s="2">
        <f>VLOOKUP(C195,Tabela1[],2,FALSE)</f>
        <v>0.9</v>
      </c>
      <c r="E195">
        <v>10</v>
      </c>
      <c r="F195" s="3">
        <f t="shared" si="7"/>
        <v>0</v>
      </c>
      <c r="G195" s="3">
        <f t="shared" si="8"/>
        <v>270</v>
      </c>
      <c r="H195" s="4">
        <f t="shared" ref="H195:H258" si="9">G195-F195+H194</f>
        <v>5650</v>
      </c>
    </row>
    <row r="196" spans="1:8" x14ac:dyDescent="0.3">
      <c r="A196" s="1">
        <v>45121</v>
      </c>
      <c r="B196" t="s">
        <v>7</v>
      </c>
      <c r="C196" t="s">
        <v>12</v>
      </c>
      <c r="D196" s="2">
        <f>VLOOKUP(C196,Tabela1[],2,FALSE)</f>
        <v>0.9</v>
      </c>
      <c r="E196">
        <v>10</v>
      </c>
      <c r="F196" s="3">
        <f t="shared" ref="F196:F259" si="10">IF(B196="niedziela",15*E196,0)</f>
        <v>0</v>
      </c>
      <c r="G196" s="3">
        <f t="shared" ref="G196:G259" si="11">IF(AND(NOT(B196="sobota"),NOT(B196="niedziela")),ROUNDDOWN(E196*D196,0)*$M$4,0)</f>
        <v>270</v>
      </c>
      <c r="H196" s="4">
        <f t="shared" si="9"/>
        <v>5920</v>
      </c>
    </row>
    <row r="197" spans="1:8" x14ac:dyDescent="0.3">
      <c r="A197" s="1">
        <v>45122</v>
      </c>
      <c r="B197" t="s">
        <v>8</v>
      </c>
      <c r="C197" t="s">
        <v>12</v>
      </c>
      <c r="D197" s="2">
        <f>VLOOKUP(C197,Tabela1[],2,FALSE)</f>
        <v>0.9</v>
      </c>
      <c r="E197">
        <v>10</v>
      </c>
      <c r="F197" s="3">
        <f t="shared" si="10"/>
        <v>0</v>
      </c>
      <c r="G197" s="3">
        <f t="shared" si="11"/>
        <v>0</v>
      </c>
      <c r="H197" s="4">
        <f t="shared" si="9"/>
        <v>5920</v>
      </c>
    </row>
    <row r="198" spans="1:8" x14ac:dyDescent="0.3">
      <c r="A198" s="1">
        <v>45123</v>
      </c>
      <c r="B198" t="s">
        <v>2</v>
      </c>
      <c r="C198" t="s">
        <v>12</v>
      </c>
      <c r="D198" s="2">
        <f>VLOOKUP(C198,Tabela1[],2,FALSE)</f>
        <v>0.9</v>
      </c>
      <c r="E198">
        <v>10</v>
      </c>
      <c r="F198" s="3">
        <f t="shared" si="10"/>
        <v>150</v>
      </c>
      <c r="G198" s="3">
        <f t="shared" si="11"/>
        <v>0</v>
      </c>
      <c r="H198" s="4">
        <f t="shared" si="9"/>
        <v>5770</v>
      </c>
    </row>
    <row r="199" spans="1:8" x14ac:dyDescent="0.3">
      <c r="A199" s="1">
        <v>45124</v>
      </c>
      <c r="B199" t="s">
        <v>3</v>
      </c>
      <c r="C199" t="s">
        <v>12</v>
      </c>
      <c r="D199" s="2">
        <f>VLOOKUP(C199,Tabela1[],2,FALSE)</f>
        <v>0.9</v>
      </c>
      <c r="E199">
        <v>10</v>
      </c>
      <c r="F199" s="3">
        <f t="shared" si="10"/>
        <v>0</v>
      </c>
      <c r="G199" s="3">
        <f t="shared" si="11"/>
        <v>270</v>
      </c>
      <c r="H199" s="4">
        <f t="shared" si="9"/>
        <v>6040</v>
      </c>
    </row>
    <row r="200" spans="1:8" x14ac:dyDescent="0.3">
      <c r="A200" s="1">
        <v>45125</v>
      </c>
      <c r="B200" t="s">
        <v>4</v>
      </c>
      <c r="C200" t="s">
        <v>12</v>
      </c>
      <c r="D200" s="2">
        <f>VLOOKUP(C200,Tabela1[],2,FALSE)</f>
        <v>0.9</v>
      </c>
      <c r="E200">
        <v>10</v>
      </c>
      <c r="F200" s="3">
        <f t="shared" si="10"/>
        <v>0</v>
      </c>
      <c r="G200" s="3">
        <f t="shared" si="11"/>
        <v>270</v>
      </c>
      <c r="H200" s="4">
        <f t="shared" si="9"/>
        <v>6310</v>
      </c>
    </row>
    <row r="201" spans="1:8" x14ac:dyDescent="0.3">
      <c r="A201" s="1">
        <v>45126</v>
      </c>
      <c r="B201" t="s">
        <v>5</v>
      </c>
      <c r="C201" t="s">
        <v>12</v>
      </c>
      <c r="D201" s="2">
        <f>VLOOKUP(C201,Tabela1[],2,FALSE)</f>
        <v>0.9</v>
      </c>
      <c r="E201">
        <v>10</v>
      </c>
      <c r="F201" s="3">
        <f t="shared" si="10"/>
        <v>0</v>
      </c>
      <c r="G201" s="3">
        <f t="shared" si="11"/>
        <v>270</v>
      </c>
      <c r="H201" s="4">
        <f t="shared" si="9"/>
        <v>6580</v>
      </c>
    </row>
    <row r="202" spans="1:8" x14ac:dyDescent="0.3">
      <c r="A202" s="1">
        <v>45127</v>
      </c>
      <c r="B202" t="s">
        <v>6</v>
      </c>
      <c r="C202" t="s">
        <v>12</v>
      </c>
      <c r="D202" s="2">
        <f>VLOOKUP(C202,Tabela1[],2,FALSE)</f>
        <v>0.9</v>
      </c>
      <c r="E202">
        <v>10</v>
      </c>
      <c r="F202" s="3">
        <f t="shared" si="10"/>
        <v>0</v>
      </c>
      <c r="G202" s="3">
        <f t="shared" si="11"/>
        <v>270</v>
      </c>
      <c r="H202" s="4">
        <f t="shared" si="9"/>
        <v>6850</v>
      </c>
    </row>
    <row r="203" spans="1:8" x14ac:dyDescent="0.3">
      <c r="A203" s="1">
        <v>45128</v>
      </c>
      <c r="B203" t="s">
        <v>7</v>
      </c>
      <c r="C203" t="s">
        <v>12</v>
      </c>
      <c r="D203" s="2">
        <f>VLOOKUP(C203,Tabela1[],2,FALSE)</f>
        <v>0.9</v>
      </c>
      <c r="E203">
        <v>10</v>
      </c>
      <c r="F203" s="3">
        <f t="shared" si="10"/>
        <v>0</v>
      </c>
      <c r="G203" s="3">
        <f t="shared" si="11"/>
        <v>270</v>
      </c>
      <c r="H203" s="4">
        <f t="shared" si="9"/>
        <v>7120</v>
      </c>
    </row>
    <row r="204" spans="1:8" x14ac:dyDescent="0.3">
      <c r="A204" s="1">
        <v>45129</v>
      </c>
      <c r="B204" t="s">
        <v>8</v>
      </c>
      <c r="C204" t="s">
        <v>12</v>
      </c>
      <c r="D204" s="2">
        <f>VLOOKUP(C204,Tabela1[],2,FALSE)</f>
        <v>0.9</v>
      </c>
      <c r="E204">
        <v>10</v>
      </c>
      <c r="F204" s="3">
        <f t="shared" si="10"/>
        <v>0</v>
      </c>
      <c r="G204" s="3">
        <f t="shared" si="11"/>
        <v>0</v>
      </c>
      <c r="H204" s="4">
        <f t="shared" si="9"/>
        <v>7120</v>
      </c>
    </row>
    <row r="205" spans="1:8" x14ac:dyDescent="0.3">
      <c r="A205" s="1">
        <v>45130</v>
      </c>
      <c r="B205" t="s">
        <v>2</v>
      </c>
      <c r="C205" t="s">
        <v>12</v>
      </c>
      <c r="D205" s="2">
        <f>VLOOKUP(C205,Tabela1[],2,FALSE)</f>
        <v>0.9</v>
      </c>
      <c r="E205">
        <v>10</v>
      </c>
      <c r="F205" s="3">
        <f t="shared" si="10"/>
        <v>150</v>
      </c>
      <c r="G205" s="3">
        <f t="shared" si="11"/>
        <v>0</v>
      </c>
      <c r="H205" s="4">
        <f t="shared" si="9"/>
        <v>6970</v>
      </c>
    </row>
    <row r="206" spans="1:8" x14ac:dyDescent="0.3">
      <c r="A206" s="1">
        <v>45131</v>
      </c>
      <c r="B206" t="s">
        <v>3</v>
      </c>
      <c r="C206" t="s">
        <v>12</v>
      </c>
      <c r="D206" s="2">
        <f>VLOOKUP(C206,Tabela1[],2,FALSE)</f>
        <v>0.9</v>
      </c>
      <c r="E206">
        <v>10</v>
      </c>
      <c r="F206" s="3">
        <f t="shared" si="10"/>
        <v>0</v>
      </c>
      <c r="G206" s="3">
        <f t="shared" si="11"/>
        <v>270</v>
      </c>
      <c r="H206" s="4">
        <f t="shared" si="9"/>
        <v>7240</v>
      </c>
    </row>
    <row r="207" spans="1:8" x14ac:dyDescent="0.3">
      <c r="A207" s="1">
        <v>45132</v>
      </c>
      <c r="B207" t="s">
        <v>4</v>
      </c>
      <c r="C207" t="s">
        <v>12</v>
      </c>
      <c r="D207" s="2">
        <f>VLOOKUP(C207,Tabela1[],2,FALSE)</f>
        <v>0.9</v>
      </c>
      <c r="E207">
        <v>10</v>
      </c>
      <c r="F207" s="3">
        <f t="shared" si="10"/>
        <v>0</v>
      </c>
      <c r="G207" s="3">
        <f t="shared" si="11"/>
        <v>270</v>
      </c>
      <c r="H207" s="4">
        <f t="shared" si="9"/>
        <v>7510</v>
      </c>
    </row>
    <row r="208" spans="1:8" x14ac:dyDescent="0.3">
      <c r="A208" s="1">
        <v>45133</v>
      </c>
      <c r="B208" t="s">
        <v>5</v>
      </c>
      <c r="C208" t="s">
        <v>12</v>
      </c>
      <c r="D208" s="2">
        <f>VLOOKUP(C208,Tabela1[],2,FALSE)</f>
        <v>0.9</v>
      </c>
      <c r="E208">
        <v>10</v>
      </c>
      <c r="F208" s="3">
        <f t="shared" si="10"/>
        <v>0</v>
      </c>
      <c r="G208" s="3">
        <f t="shared" si="11"/>
        <v>270</v>
      </c>
      <c r="H208" s="4">
        <f t="shared" si="9"/>
        <v>7780</v>
      </c>
    </row>
    <row r="209" spans="1:8" x14ac:dyDescent="0.3">
      <c r="A209" s="1">
        <v>45134</v>
      </c>
      <c r="B209" t="s">
        <v>6</v>
      </c>
      <c r="C209" t="s">
        <v>12</v>
      </c>
      <c r="D209" s="2">
        <f>VLOOKUP(C209,Tabela1[],2,FALSE)</f>
        <v>0.9</v>
      </c>
      <c r="E209">
        <v>10</v>
      </c>
      <c r="F209" s="3">
        <f t="shared" si="10"/>
        <v>0</v>
      </c>
      <c r="G209" s="3">
        <f t="shared" si="11"/>
        <v>270</v>
      </c>
      <c r="H209" s="4">
        <f t="shared" si="9"/>
        <v>8050</v>
      </c>
    </row>
    <row r="210" spans="1:8" x14ac:dyDescent="0.3">
      <c r="A210" s="1">
        <v>45135</v>
      </c>
      <c r="B210" t="s">
        <v>7</v>
      </c>
      <c r="C210" t="s">
        <v>12</v>
      </c>
      <c r="D210" s="2">
        <f>VLOOKUP(C210,Tabela1[],2,FALSE)</f>
        <v>0.9</v>
      </c>
      <c r="E210">
        <v>10</v>
      </c>
      <c r="F210" s="3">
        <f t="shared" si="10"/>
        <v>0</v>
      </c>
      <c r="G210" s="3">
        <f t="shared" si="11"/>
        <v>270</v>
      </c>
      <c r="H210" s="4">
        <f t="shared" si="9"/>
        <v>8320</v>
      </c>
    </row>
    <row r="211" spans="1:8" x14ac:dyDescent="0.3">
      <c r="A211" s="1">
        <v>45136</v>
      </c>
      <c r="B211" t="s">
        <v>8</v>
      </c>
      <c r="C211" t="s">
        <v>12</v>
      </c>
      <c r="D211" s="2">
        <f>VLOOKUP(C211,Tabela1[],2,FALSE)</f>
        <v>0.9</v>
      </c>
      <c r="E211">
        <v>10</v>
      </c>
      <c r="F211" s="3">
        <f t="shared" si="10"/>
        <v>0</v>
      </c>
      <c r="G211" s="3">
        <f t="shared" si="11"/>
        <v>0</v>
      </c>
      <c r="H211" s="4">
        <f t="shared" si="9"/>
        <v>8320</v>
      </c>
    </row>
    <row r="212" spans="1:8" x14ac:dyDescent="0.3">
      <c r="A212" s="1">
        <v>45137</v>
      </c>
      <c r="B212" t="s">
        <v>2</v>
      </c>
      <c r="C212" t="s">
        <v>12</v>
      </c>
      <c r="D212" s="2">
        <f>VLOOKUP(C212,Tabela1[],2,FALSE)</f>
        <v>0.9</v>
      </c>
      <c r="E212">
        <v>10</v>
      </c>
      <c r="F212" s="3">
        <f t="shared" si="10"/>
        <v>150</v>
      </c>
      <c r="G212" s="3">
        <f t="shared" si="11"/>
        <v>0</v>
      </c>
      <c r="H212" s="4">
        <f t="shared" si="9"/>
        <v>8170</v>
      </c>
    </row>
    <row r="213" spans="1:8" x14ac:dyDescent="0.3">
      <c r="A213" s="1">
        <v>45138</v>
      </c>
      <c r="B213" t="s">
        <v>3</v>
      </c>
      <c r="C213" t="s">
        <v>12</v>
      </c>
      <c r="D213" s="2">
        <f>VLOOKUP(C213,Tabela1[],2,FALSE)</f>
        <v>0.9</v>
      </c>
      <c r="E213">
        <v>10</v>
      </c>
      <c r="F213" s="3">
        <f t="shared" si="10"/>
        <v>0</v>
      </c>
      <c r="G213" s="3">
        <f t="shared" si="11"/>
        <v>270</v>
      </c>
      <c r="H213" s="4">
        <f t="shared" si="9"/>
        <v>8440</v>
      </c>
    </row>
    <row r="214" spans="1:8" x14ac:dyDescent="0.3">
      <c r="A214" s="1">
        <v>45139</v>
      </c>
      <c r="B214" t="s">
        <v>4</v>
      </c>
      <c r="C214" t="s">
        <v>12</v>
      </c>
      <c r="D214" s="2">
        <f>VLOOKUP(C214,Tabela1[],2,FALSE)</f>
        <v>0.9</v>
      </c>
      <c r="E214">
        <v>10</v>
      </c>
      <c r="F214" s="3">
        <f t="shared" si="10"/>
        <v>0</v>
      </c>
      <c r="G214" s="3">
        <f t="shared" si="11"/>
        <v>270</v>
      </c>
      <c r="H214" s="4">
        <f t="shared" si="9"/>
        <v>8710</v>
      </c>
    </row>
    <row r="215" spans="1:8" x14ac:dyDescent="0.3">
      <c r="A215" s="1">
        <v>45140</v>
      </c>
      <c r="B215" t="s">
        <v>5</v>
      </c>
      <c r="C215" t="s">
        <v>12</v>
      </c>
      <c r="D215" s="2">
        <f>VLOOKUP(C215,Tabela1[],2,FALSE)</f>
        <v>0.9</v>
      </c>
      <c r="E215">
        <v>10</v>
      </c>
      <c r="F215" s="3">
        <f t="shared" si="10"/>
        <v>0</v>
      </c>
      <c r="G215" s="3">
        <f t="shared" si="11"/>
        <v>270</v>
      </c>
      <c r="H215" s="4">
        <f t="shared" si="9"/>
        <v>8980</v>
      </c>
    </row>
    <row r="216" spans="1:8" x14ac:dyDescent="0.3">
      <c r="A216" s="1">
        <v>45141</v>
      </c>
      <c r="B216" t="s">
        <v>6</v>
      </c>
      <c r="C216" t="s">
        <v>12</v>
      </c>
      <c r="D216" s="2">
        <f>VLOOKUP(C216,Tabela1[],2,FALSE)</f>
        <v>0.9</v>
      </c>
      <c r="E216">
        <v>10</v>
      </c>
      <c r="F216" s="3">
        <f t="shared" si="10"/>
        <v>0</v>
      </c>
      <c r="G216" s="3">
        <f t="shared" si="11"/>
        <v>270</v>
      </c>
      <c r="H216" s="4">
        <f t="shared" si="9"/>
        <v>9250</v>
      </c>
    </row>
    <row r="217" spans="1:8" x14ac:dyDescent="0.3">
      <c r="A217" s="1">
        <v>45142</v>
      </c>
      <c r="B217" t="s">
        <v>7</v>
      </c>
      <c r="C217" t="s">
        <v>12</v>
      </c>
      <c r="D217" s="2">
        <f>VLOOKUP(C217,Tabela1[],2,FALSE)</f>
        <v>0.9</v>
      </c>
      <c r="E217">
        <v>10</v>
      </c>
      <c r="F217" s="3">
        <f t="shared" si="10"/>
        <v>0</v>
      </c>
      <c r="G217" s="3">
        <f t="shared" si="11"/>
        <v>270</v>
      </c>
      <c r="H217" s="4">
        <f t="shared" si="9"/>
        <v>9520</v>
      </c>
    </row>
    <row r="218" spans="1:8" x14ac:dyDescent="0.3">
      <c r="A218" s="1">
        <v>45143</v>
      </c>
      <c r="B218" t="s">
        <v>8</v>
      </c>
      <c r="C218" t="s">
        <v>12</v>
      </c>
      <c r="D218" s="2">
        <f>VLOOKUP(C218,Tabela1[],2,FALSE)</f>
        <v>0.9</v>
      </c>
      <c r="E218">
        <v>10</v>
      </c>
      <c r="F218" s="3">
        <f t="shared" si="10"/>
        <v>0</v>
      </c>
      <c r="G218" s="3">
        <f t="shared" si="11"/>
        <v>0</v>
      </c>
      <c r="H218" s="4">
        <f t="shared" si="9"/>
        <v>9520</v>
      </c>
    </row>
    <row r="219" spans="1:8" x14ac:dyDescent="0.3">
      <c r="A219" s="1">
        <v>45144</v>
      </c>
      <c r="B219" t="s">
        <v>2</v>
      </c>
      <c r="C219" t="s">
        <v>12</v>
      </c>
      <c r="D219" s="2">
        <f>VLOOKUP(C219,Tabela1[],2,FALSE)</f>
        <v>0.9</v>
      </c>
      <c r="E219">
        <v>10</v>
      </c>
      <c r="F219" s="3">
        <f t="shared" si="10"/>
        <v>150</v>
      </c>
      <c r="G219" s="3">
        <f t="shared" si="11"/>
        <v>0</v>
      </c>
      <c r="H219" s="4">
        <f t="shared" si="9"/>
        <v>9370</v>
      </c>
    </row>
    <row r="220" spans="1:8" x14ac:dyDescent="0.3">
      <c r="A220" s="1">
        <v>45145</v>
      </c>
      <c r="B220" t="s">
        <v>3</v>
      </c>
      <c r="C220" t="s">
        <v>12</v>
      </c>
      <c r="D220" s="2">
        <f>VLOOKUP(C220,Tabela1[],2,FALSE)</f>
        <v>0.9</v>
      </c>
      <c r="E220">
        <v>10</v>
      </c>
      <c r="F220" s="3">
        <f t="shared" si="10"/>
        <v>0</v>
      </c>
      <c r="G220" s="3">
        <f t="shared" si="11"/>
        <v>270</v>
      </c>
      <c r="H220" s="4">
        <f t="shared" si="9"/>
        <v>9640</v>
      </c>
    </row>
    <row r="221" spans="1:8" x14ac:dyDescent="0.3">
      <c r="A221" s="1">
        <v>45146</v>
      </c>
      <c r="B221" t="s">
        <v>4</v>
      </c>
      <c r="C221" t="s">
        <v>12</v>
      </c>
      <c r="D221" s="2">
        <f>VLOOKUP(C221,Tabela1[],2,FALSE)</f>
        <v>0.9</v>
      </c>
      <c r="E221">
        <v>10</v>
      </c>
      <c r="F221" s="3">
        <f t="shared" si="10"/>
        <v>0</v>
      </c>
      <c r="G221" s="3">
        <f t="shared" si="11"/>
        <v>270</v>
      </c>
      <c r="H221" s="4">
        <f t="shared" si="9"/>
        <v>9910</v>
      </c>
    </row>
    <row r="222" spans="1:8" x14ac:dyDescent="0.3">
      <c r="A222" s="1">
        <v>45147</v>
      </c>
      <c r="B222" t="s">
        <v>5</v>
      </c>
      <c r="C222" t="s">
        <v>12</v>
      </c>
      <c r="D222" s="2">
        <f>VLOOKUP(C222,Tabela1[],2,FALSE)</f>
        <v>0.9</v>
      </c>
      <c r="E222">
        <v>10</v>
      </c>
      <c r="F222" s="3">
        <f t="shared" si="10"/>
        <v>0</v>
      </c>
      <c r="G222" s="3">
        <f t="shared" si="11"/>
        <v>270</v>
      </c>
      <c r="H222" s="4">
        <f t="shared" si="9"/>
        <v>10180</v>
      </c>
    </row>
    <row r="223" spans="1:8" x14ac:dyDescent="0.3">
      <c r="A223" s="1">
        <v>45148</v>
      </c>
      <c r="B223" t="s">
        <v>6</v>
      </c>
      <c r="C223" t="s">
        <v>12</v>
      </c>
      <c r="D223" s="2">
        <f>VLOOKUP(C223,Tabela1[],2,FALSE)</f>
        <v>0.9</v>
      </c>
      <c r="E223">
        <v>10</v>
      </c>
      <c r="F223" s="3">
        <f t="shared" si="10"/>
        <v>0</v>
      </c>
      <c r="G223" s="3">
        <f t="shared" si="11"/>
        <v>270</v>
      </c>
      <c r="H223" s="4">
        <f t="shared" si="9"/>
        <v>10450</v>
      </c>
    </row>
    <row r="224" spans="1:8" x14ac:dyDescent="0.3">
      <c r="A224" s="1">
        <v>45149</v>
      </c>
      <c r="B224" t="s">
        <v>7</v>
      </c>
      <c r="C224" t="s">
        <v>12</v>
      </c>
      <c r="D224" s="2">
        <f>VLOOKUP(C224,Tabela1[],2,FALSE)</f>
        <v>0.9</v>
      </c>
      <c r="E224">
        <v>10</v>
      </c>
      <c r="F224" s="3">
        <f t="shared" si="10"/>
        <v>0</v>
      </c>
      <c r="G224" s="3">
        <f t="shared" si="11"/>
        <v>270</v>
      </c>
      <c r="H224" s="4">
        <f t="shared" si="9"/>
        <v>10720</v>
      </c>
    </row>
    <row r="225" spans="1:8" x14ac:dyDescent="0.3">
      <c r="A225" s="1">
        <v>45150</v>
      </c>
      <c r="B225" t="s">
        <v>8</v>
      </c>
      <c r="C225" t="s">
        <v>12</v>
      </c>
      <c r="D225" s="2">
        <f>VLOOKUP(C225,Tabela1[],2,FALSE)</f>
        <v>0.9</v>
      </c>
      <c r="E225">
        <v>10</v>
      </c>
      <c r="F225" s="3">
        <f t="shared" si="10"/>
        <v>0</v>
      </c>
      <c r="G225" s="3">
        <f t="shared" si="11"/>
        <v>0</v>
      </c>
      <c r="H225" s="4">
        <f t="shared" si="9"/>
        <v>10720</v>
      </c>
    </row>
    <row r="226" spans="1:8" x14ac:dyDescent="0.3">
      <c r="A226" s="1">
        <v>45151</v>
      </c>
      <c r="B226" t="s">
        <v>2</v>
      </c>
      <c r="C226" t="s">
        <v>12</v>
      </c>
      <c r="D226" s="2">
        <f>VLOOKUP(C226,Tabela1[],2,FALSE)</f>
        <v>0.9</v>
      </c>
      <c r="E226">
        <v>10</v>
      </c>
      <c r="F226" s="3">
        <f t="shared" si="10"/>
        <v>150</v>
      </c>
      <c r="G226" s="3">
        <f t="shared" si="11"/>
        <v>0</v>
      </c>
      <c r="H226" s="4">
        <f t="shared" si="9"/>
        <v>10570</v>
      </c>
    </row>
    <row r="227" spans="1:8" x14ac:dyDescent="0.3">
      <c r="A227" s="1">
        <v>45152</v>
      </c>
      <c r="B227" t="s">
        <v>3</v>
      </c>
      <c r="C227" t="s">
        <v>12</v>
      </c>
      <c r="D227" s="2">
        <f>VLOOKUP(C227,Tabela1[],2,FALSE)</f>
        <v>0.9</v>
      </c>
      <c r="E227">
        <v>10</v>
      </c>
      <c r="F227" s="3">
        <f t="shared" si="10"/>
        <v>0</v>
      </c>
      <c r="G227" s="3">
        <f t="shared" si="11"/>
        <v>270</v>
      </c>
      <c r="H227" s="4">
        <f t="shared" si="9"/>
        <v>10840</v>
      </c>
    </row>
    <row r="228" spans="1:8" x14ac:dyDescent="0.3">
      <c r="A228" s="1">
        <v>45153</v>
      </c>
      <c r="B228" t="s">
        <v>4</v>
      </c>
      <c r="C228" t="s">
        <v>12</v>
      </c>
      <c r="D228" s="2">
        <f>VLOOKUP(C228,Tabela1[],2,FALSE)</f>
        <v>0.9</v>
      </c>
      <c r="E228">
        <v>10</v>
      </c>
      <c r="F228" s="3">
        <f t="shared" si="10"/>
        <v>0</v>
      </c>
      <c r="G228" s="3">
        <f t="shared" si="11"/>
        <v>270</v>
      </c>
      <c r="H228" s="4">
        <f t="shared" si="9"/>
        <v>11110</v>
      </c>
    </row>
    <row r="229" spans="1:8" x14ac:dyDescent="0.3">
      <c r="A229" s="1">
        <v>45154</v>
      </c>
      <c r="B229" t="s">
        <v>5</v>
      </c>
      <c r="C229" t="s">
        <v>12</v>
      </c>
      <c r="D229" s="2">
        <f>VLOOKUP(C229,Tabela1[],2,FALSE)</f>
        <v>0.9</v>
      </c>
      <c r="E229">
        <v>10</v>
      </c>
      <c r="F229" s="3">
        <f t="shared" si="10"/>
        <v>0</v>
      </c>
      <c r="G229" s="3">
        <f t="shared" si="11"/>
        <v>270</v>
      </c>
      <c r="H229" s="4">
        <f t="shared" si="9"/>
        <v>11380</v>
      </c>
    </row>
    <row r="230" spans="1:8" x14ac:dyDescent="0.3">
      <c r="A230" s="1">
        <v>45155</v>
      </c>
      <c r="B230" t="s">
        <v>6</v>
      </c>
      <c r="C230" t="s">
        <v>12</v>
      </c>
      <c r="D230" s="2">
        <f>VLOOKUP(C230,Tabela1[],2,FALSE)</f>
        <v>0.9</v>
      </c>
      <c r="E230">
        <v>10</v>
      </c>
      <c r="F230" s="3">
        <f t="shared" si="10"/>
        <v>0</v>
      </c>
      <c r="G230" s="3">
        <f t="shared" si="11"/>
        <v>270</v>
      </c>
      <c r="H230" s="4">
        <f t="shared" si="9"/>
        <v>11650</v>
      </c>
    </row>
    <row r="231" spans="1:8" x14ac:dyDescent="0.3">
      <c r="A231" s="1">
        <v>45156</v>
      </c>
      <c r="B231" t="s">
        <v>7</v>
      </c>
      <c r="C231" t="s">
        <v>12</v>
      </c>
      <c r="D231" s="2">
        <f>VLOOKUP(C231,Tabela1[],2,FALSE)</f>
        <v>0.9</v>
      </c>
      <c r="E231">
        <v>10</v>
      </c>
      <c r="F231" s="3">
        <f t="shared" si="10"/>
        <v>0</v>
      </c>
      <c r="G231" s="3">
        <f t="shared" si="11"/>
        <v>270</v>
      </c>
      <c r="H231" s="4">
        <f t="shared" si="9"/>
        <v>11920</v>
      </c>
    </row>
    <row r="232" spans="1:8" x14ac:dyDescent="0.3">
      <c r="A232" s="1">
        <v>45157</v>
      </c>
      <c r="B232" t="s">
        <v>8</v>
      </c>
      <c r="C232" t="s">
        <v>12</v>
      </c>
      <c r="D232" s="2">
        <f>VLOOKUP(C232,Tabela1[],2,FALSE)</f>
        <v>0.9</v>
      </c>
      <c r="E232">
        <v>10</v>
      </c>
      <c r="F232" s="3">
        <f t="shared" si="10"/>
        <v>0</v>
      </c>
      <c r="G232" s="3">
        <f t="shared" si="11"/>
        <v>0</v>
      </c>
      <c r="H232" s="4">
        <f t="shared" si="9"/>
        <v>11920</v>
      </c>
    </row>
    <row r="233" spans="1:8" x14ac:dyDescent="0.3">
      <c r="A233" s="1">
        <v>45158</v>
      </c>
      <c r="B233" t="s">
        <v>2</v>
      </c>
      <c r="C233" t="s">
        <v>12</v>
      </c>
      <c r="D233" s="2">
        <f>VLOOKUP(C233,Tabela1[],2,FALSE)</f>
        <v>0.9</v>
      </c>
      <c r="E233">
        <v>10</v>
      </c>
      <c r="F233" s="3">
        <f t="shared" si="10"/>
        <v>150</v>
      </c>
      <c r="G233" s="3">
        <f t="shared" si="11"/>
        <v>0</v>
      </c>
      <c r="H233" s="4">
        <f t="shared" si="9"/>
        <v>11770</v>
      </c>
    </row>
    <row r="234" spans="1:8" x14ac:dyDescent="0.3">
      <c r="A234" s="1">
        <v>45159</v>
      </c>
      <c r="B234" t="s">
        <v>3</v>
      </c>
      <c r="C234" t="s">
        <v>12</v>
      </c>
      <c r="D234" s="2">
        <f>VLOOKUP(C234,Tabela1[],2,FALSE)</f>
        <v>0.9</v>
      </c>
      <c r="E234">
        <v>10</v>
      </c>
      <c r="F234" s="3">
        <f t="shared" si="10"/>
        <v>0</v>
      </c>
      <c r="G234" s="3">
        <f t="shared" si="11"/>
        <v>270</v>
      </c>
      <c r="H234" s="4">
        <f t="shared" si="9"/>
        <v>12040</v>
      </c>
    </row>
    <row r="235" spans="1:8" x14ac:dyDescent="0.3">
      <c r="A235" s="1">
        <v>45160</v>
      </c>
      <c r="B235" t="s">
        <v>4</v>
      </c>
      <c r="C235" t="s">
        <v>12</v>
      </c>
      <c r="D235" s="2">
        <f>VLOOKUP(C235,Tabela1[],2,FALSE)</f>
        <v>0.9</v>
      </c>
      <c r="E235">
        <v>10</v>
      </c>
      <c r="F235" s="3">
        <f t="shared" si="10"/>
        <v>0</v>
      </c>
      <c r="G235" s="3">
        <f t="shared" si="11"/>
        <v>270</v>
      </c>
      <c r="H235" s="4">
        <f t="shared" si="9"/>
        <v>12310</v>
      </c>
    </row>
    <row r="236" spans="1:8" x14ac:dyDescent="0.3">
      <c r="A236" s="1">
        <v>45161</v>
      </c>
      <c r="B236" t="s">
        <v>5</v>
      </c>
      <c r="C236" t="s">
        <v>12</v>
      </c>
      <c r="D236" s="2">
        <f>VLOOKUP(C236,Tabela1[],2,FALSE)</f>
        <v>0.9</v>
      </c>
      <c r="E236">
        <v>10</v>
      </c>
      <c r="F236" s="3">
        <f t="shared" si="10"/>
        <v>0</v>
      </c>
      <c r="G236" s="3">
        <f t="shared" si="11"/>
        <v>270</v>
      </c>
      <c r="H236" s="4">
        <f t="shared" si="9"/>
        <v>12580</v>
      </c>
    </row>
    <row r="237" spans="1:8" x14ac:dyDescent="0.3">
      <c r="A237" s="1">
        <v>45162</v>
      </c>
      <c r="B237" t="s">
        <v>6</v>
      </c>
      <c r="C237" t="s">
        <v>12</v>
      </c>
      <c r="D237" s="2">
        <f>VLOOKUP(C237,Tabela1[],2,FALSE)</f>
        <v>0.9</v>
      </c>
      <c r="E237">
        <v>10</v>
      </c>
      <c r="F237" s="3">
        <f t="shared" si="10"/>
        <v>0</v>
      </c>
      <c r="G237" s="3">
        <f t="shared" si="11"/>
        <v>270</v>
      </c>
      <c r="H237" s="4">
        <f t="shared" si="9"/>
        <v>12850</v>
      </c>
    </row>
    <row r="238" spans="1:8" x14ac:dyDescent="0.3">
      <c r="A238" s="1">
        <v>45163</v>
      </c>
      <c r="B238" t="s">
        <v>7</v>
      </c>
      <c r="C238" t="s">
        <v>12</v>
      </c>
      <c r="D238" s="2">
        <f>VLOOKUP(C238,Tabela1[],2,FALSE)</f>
        <v>0.9</v>
      </c>
      <c r="E238">
        <v>10</v>
      </c>
      <c r="F238" s="3">
        <f t="shared" si="10"/>
        <v>0</v>
      </c>
      <c r="G238" s="3">
        <f t="shared" si="11"/>
        <v>270</v>
      </c>
      <c r="H238" s="4">
        <f t="shared" si="9"/>
        <v>13120</v>
      </c>
    </row>
    <row r="239" spans="1:8" x14ac:dyDescent="0.3">
      <c r="A239" s="1">
        <v>45164</v>
      </c>
      <c r="B239" t="s">
        <v>8</v>
      </c>
      <c r="C239" t="s">
        <v>12</v>
      </c>
      <c r="D239" s="2">
        <f>VLOOKUP(C239,Tabela1[],2,FALSE)</f>
        <v>0.9</v>
      </c>
      <c r="E239">
        <v>10</v>
      </c>
      <c r="F239" s="3">
        <f t="shared" si="10"/>
        <v>0</v>
      </c>
      <c r="G239" s="3">
        <f t="shared" si="11"/>
        <v>0</v>
      </c>
      <c r="H239" s="4">
        <f t="shared" si="9"/>
        <v>13120</v>
      </c>
    </row>
    <row r="240" spans="1:8" x14ac:dyDescent="0.3">
      <c r="A240" s="1">
        <v>45165</v>
      </c>
      <c r="B240" t="s">
        <v>2</v>
      </c>
      <c r="C240" t="s">
        <v>12</v>
      </c>
      <c r="D240" s="2">
        <f>VLOOKUP(C240,Tabela1[],2,FALSE)</f>
        <v>0.9</v>
      </c>
      <c r="E240">
        <v>10</v>
      </c>
      <c r="F240" s="3">
        <f t="shared" si="10"/>
        <v>150</v>
      </c>
      <c r="G240" s="3">
        <f t="shared" si="11"/>
        <v>0</v>
      </c>
      <c r="H240" s="4">
        <f t="shared" si="9"/>
        <v>12970</v>
      </c>
    </row>
    <row r="241" spans="1:8" x14ac:dyDescent="0.3">
      <c r="A241" s="1">
        <v>45166</v>
      </c>
      <c r="B241" t="s">
        <v>3</v>
      </c>
      <c r="C241" t="s">
        <v>12</v>
      </c>
      <c r="D241" s="2">
        <f>VLOOKUP(C241,Tabela1[],2,FALSE)</f>
        <v>0.9</v>
      </c>
      <c r="E241">
        <v>10</v>
      </c>
      <c r="F241" s="3">
        <f t="shared" si="10"/>
        <v>0</v>
      </c>
      <c r="G241" s="3">
        <f t="shared" si="11"/>
        <v>270</v>
      </c>
      <c r="H241" s="4">
        <f t="shared" si="9"/>
        <v>13240</v>
      </c>
    </row>
    <row r="242" spans="1:8" x14ac:dyDescent="0.3">
      <c r="A242" s="1">
        <v>45167</v>
      </c>
      <c r="B242" t="s">
        <v>4</v>
      </c>
      <c r="C242" t="s">
        <v>12</v>
      </c>
      <c r="D242" s="2">
        <f>VLOOKUP(C242,Tabela1[],2,FALSE)</f>
        <v>0.9</v>
      </c>
      <c r="E242">
        <v>10</v>
      </c>
      <c r="F242" s="3">
        <f t="shared" si="10"/>
        <v>0</v>
      </c>
      <c r="G242" s="3">
        <f t="shared" si="11"/>
        <v>270</v>
      </c>
      <c r="H242" s="4">
        <f t="shared" si="9"/>
        <v>13510</v>
      </c>
    </row>
    <row r="243" spans="1:8" x14ac:dyDescent="0.3">
      <c r="A243" s="1">
        <v>45168</v>
      </c>
      <c r="B243" t="s">
        <v>5</v>
      </c>
      <c r="C243" t="s">
        <v>12</v>
      </c>
      <c r="D243" s="2">
        <f>VLOOKUP(C243,Tabela1[],2,FALSE)</f>
        <v>0.9</v>
      </c>
      <c r="E243">
        <v>10</v>
      </c>
      <c r="F243" s="3">
        <f t="shared" si="10"/>
        <v>0</v>
      </c>
      <c r="G243" s="3">
        <f t="shared" si="11"/>
        <v>270</v>
      </c>
      <c r="H243" s="4">
        <f t="shared" si="9"/>
        <v>13780</v>
      </c>
    </row>
    <row r="244" spans="1:8" x14ac:dyDescent="0.3">
      <c r="A244" s="1">
        <v>45169</v>
      </c>
      <c r="B244" t="s">
        <v>6</v>
      </c>
      <c r="C244" t="s">
        <v>12</v>
      </c>
      <c r="D244" s="2">
        <f>VLOOKUP(C244,Tabela1[],2,FALSE)</f>
        <v>0.9</v>
      </c>
      <c r="E244">
        <v>10</v>
      </c>
      <c r="F244" s="3">
        <f t="shared" si="10"/>
        <v>0</v>
      </c>
      <c r="G244" s="3">
        <f t="shared" si="11"/>
        <v>270</v>
      </c>
      <c r="H244" s="4">
        <f t="shared" si="9"/>
        <v>14050</v>
      </c>
    </row>
    <row r="245" spans="1:8" x14ac:dyDescent="0.3">
      <c r="A245" s="1">
        <v>45170</v>
      </c>
      <c r="B245" t="s">
        <v>7</v>
      </c>
      <c r="C245" t="s">
        <v>12</v>
      </c>
      <c r="D245" s="2">
        <f>VLOOKUP(C245,Tabela1[],2,FALSE)</f>
        <v>0.9</v>
      </c>
      <c r="E245">
        <v>10</v>
      </c>
      <c r="F245" s="3">
        <f t="shared" si="10"/>
        <v>0</v>
      </c>
      <c r="G245" s="3">
        <f t="shared" si="11"/>
        <v>270</v>
      </c>
      <c r="H245" s="4">
        <f t="shared" si="9"/>
        <v>14320</v>
      </c>
    </row>
    <row r="246" spans="1:8" x14ac:dyDescent="0.3">
      <c r="A246" s="1">
        <v>45171</v>
      </c>
      <c r="B246" t="s">
        <v>8</v>
      </c>
      <c r="C246" t="s">
        <v>12</v>
      </c>
      <c r="D246" s="2">
        <f>VLOOKUP(C246,Tabela1[],2,FALSE)</f>
        <v>0.9</v>
      </c>
      <c r="E246">
        <v>10</v>
      </c>
      <c r="F246" s="3">
        <f t="shared" si="10"/>
        <v>0</v>
      </c>
      <c r="G246" s="3">
        <f t="shared" si="11"/>
        <v>0</v>
      </c>
      <c r="H246" s="4">
        <f t="shared" si="9"/>
        <v>14320</v>
      </c>
    </row>
    <row r="247" spans="1:8" x14ac:dyDescent="0.3">
      <c r="A247" s="1">
        <v>45172</v>
      </c>
      <c r="B247" t="s">
        <v>2</v>
      </c>
      <c r="C247" t="s">
        <v>12</v>
      </c>
      <c r="D247" s="2">
        <f>VLOOKUP(C247,Tabela1[],2,FALSE)</f>
        <v>0.9</v>
      </c>
      <c r="E247">
        <v>10</v>
      </c>
      <c r="F247" s="3">
        <f t="shared" si="10"/>
        <v>150</v>
      </c>
      <c r="G247" s="3">
        <f t="shared" si="11"/>
        <v>0</v>
      </c>
      <c r="H247" s="4">
        <f t="shared" si="9"/>
        <v>14170</v>
      </c>
    </row>
    <row r="248" spans="1:8" x14ac:dyDescent="0.3">
      <c r="A248" s="1">
        <v>45173</v>
      </c>
      <c r="B248" t="s">
        <v>3</v>
      </c>
      <c r="C248" t="s">
        <v>12</v>
      </c>
      <c r="D248" s="2">
        <f>VLOOKUP(C248,Tabela1[],2,FALSE)</f>
        <v>0.9</v>
      </c>
      <c r="E248">
        <v>10</v>
      </c>
      <c r="F248" s="3">
        <f t="shared" si="10"/>
        <v>0</v>
      </c>
      <c r="G248" s="3">
        <f t="shared" si="11"/>
        <v>270</v>
      </c>
      <c r="H248" s="4">
        <f t="shared" si="9"/>
        <v>14440</v>
      </c>
    </row>
    <row r="249" spans="1:8" x14ac:dyDescent="0.3">
      <c r="A249" s="1">
        <v>45174</v>
      </c>
      <c r="B249" t="s">
        <v>4</v>
      </c>
      <c r="C249" t="s">
        <v>12</v>
      </c>
      <c r="D249" s="2">
        <f>VLOOKUP(C249,Tabela1[],2,FALSE)</f>
        <v>0.9</v>
      </c>
      <c r="E249">
        <v>10</v>
      </c>
      <c r="F249" s="3">
        <f t="shared" si="10"/>
        <v>0</v>
      </c>
      <c r="G249" s="3">
        <f t="shared" si="11"/>
        <v>270</v>
      </c>
      <c r="H249" s="4">
        <f t="shared" si="9"/>
        <v>14710</v>
      </c>
    </row>
    <row r="250" spans="1:8" x14ac:dyDescent="0.3">
      <c r="A250" s="1">
        <v>45175</v>
      </c>
      <c r="B250" t="s">
        <v>5</v>
      </c>
      <c r="C250" t="s">
        <v>12</v>
      </c>
      <c r="D250" s="2">
        <f>VLOOKUP(C250,Tabela1[],2,FALSE)</f>
        <v>0.9</v>
      </c>
      <c r="E250">
        <v>10</v>
      </c>
      <c r="F250" s="3">
        <f t="shared" si="10"/>
        <v>0</v>
      </c>
      <c r="G250" s="3">
        <f t="shared" si="11"/>
        <v>270</v>
      </c>
      <c r="H250" s="4">
        <f t="shared" si="9"/>
        <v>14980</v>
      </c>
    </row>
    <row r="251" spans="1:8" x14ac:dyDescent="0.3">
      <c r="A251" s="1">
        <v>45176</v>
      </c>
      <c r="B251" t="s">
        <v>6</v>
      </c>
      <c r="C251" t="s">
        <v>12</v>
      </c>
      <c r="D251" s="2">
        <f>VLOOKUP(C251,Tabela1[],2,FALSE)</f>
        <v>0.9</v>
      </c>
      <c r="E251">
        <v>10</v>
      </c>
      <c r="F251" s="3">
        <f t="shared" si="10"/>
        <v>0</v>
      </c>
      <c r="G251" s="3">
        <f t="shared" si="11"/>
        <v>270</v>
      </c>
      <c r="H251" s="4">
        <f t="shared" si="9"/>
        <v>15250</v>
      </c>
    </row>
    <row r="252" spans="1:8" x14ac:dyDescent="0.3">
      <c r="A252" s="1">
        <v>45177</v>
      </c>
      <c r="B252" t="s">
        <v>7</v>
      </c>
      <c r="C252" t="s">
        <v>12</v>
      </c>
      <c r="D252" s="2">
        <f>VLOOKUP(C252,Tabela1[],2,FALSE)</f>
        <v>0.9</v>
      </c>
      <c r="E252">
        <v>10</v>
      </c>
      <c r="F252" s="3">
        <f t="shared" si="10"/>
        <v>0</v>
      </c>
      <c r="G252" s="3">
        <f t="shared" si="11"/>
        <v>270</v>
      </c>
      <c r="H252" s="4">
        <f t="shared" si="9"/>
        <v>15520</v>
      </c>
    </row>
    <row r="253" spans="1:8" x14ac:dyDescent="0.3">
      <c r="A253" s="1">
        <v>45178</v>
      </c>
      <c r="B253" t="s">
        <v>8</v>
      </c>
      <c r="C253" t="s">
        <v>12</v>
      </c>
      <c r="D253" s="2">
        <f>VLOOKUP(C253,Tabela1[],2,FALSE)</f>
        <v>0.9</v>
      </c>
      <c r="E253">
        <v>10</v>
      </c>
      <c r="F253" s="3">
        <f t="shared" si="10"/>
        <v>0</v>
      </c>
      <c r="G253" s="3">
        <f t="shared" si="11"/>
        <v>0</v>
      </c>
      <c r="H253" s="4">
        <f t="shared" si="9"/>
        <v>15520</v>
      </c>
    </row>
    <row r="254" spans="1:8" x14ac:dyDescent="0.3">
      <c r="A254" s="1">
        <v>45179</v>
      </c>
      <c r="B254" t="s">
        <v>2</v>
      </c>
      <c r="C254" t="s">
        <v>12</v>
      </c>
      <c r="D254" s="2">
        <f>VLOOKUP(C254,Tabela1[],2,FALSE)</f>
        <v>0.9</v>
      </c>
      <c r="E254">
        <v>10</v>
      </c>
      <c r="F254" s="3">
        <f t="shared" si="10"/>
        <v>150</v>
      </c>
      <c r="G254" s="3">
        <f t="shared" si="11"/>
        <v>0</v>
      </c>
      <c r="H254" s="4">
        <f t="shared" si="9"/>
        <v>15370</v>
      </c>
    </row>
    <row r="255" spans="1:8" x14ac:dyDescent="0.3">
      <c r="A255" s="1">
        <v>45180</v>
      </c>
      <c r="B255" t="s">
        <v>3</v>
      </c>
      <c r="C255" t="s">
        <v>12</v>
      </c>
      <c r="D255" s="2">
        <f>VLOOKUP(C255,Tabela1[],2,FALSE)</f>
        <v>0.9</v>
      </c>
      <c r="E255">
        <v>10</v>
      </c>
      <c r="F255" s="3">
        <f t="shared" si="10"/>
        <v>0</v>
      </c>
      <c r="G255" s="3">
        <f t="shared" si="11"/>
        <v>270</v>
      </c>
      <c r="H255" s="4">
        <f t="shared" si="9"/>
        <v>15640</v>
      </c>
    </row>
    <row r="256" spans="1:8" x14ac:dyDescent="0.3">
      <c r="A256" s="1">
        <v>45181</v>
      </c>
      <c r="B256" t="s">
        <v>4</v>
      </c>
      <c r="C256" t="s">
        <v>12</v>
      </c>
      <c r="D256" s="2">
        <f>VLOOKUP(C256,Tabela1[],2,FALSE)</f>
        <v>0.9</v>
      </c>
      <c r="E256">
        <v>10</v>
      </c>
      <c r="F256" s="3">
        <f t="shared" si="10"/>
        <v>0</v>
      </c>
      <c r="G256" s="3">
        <f t="shared" si="11"/>
        <v>270</v>
      </c>
      <c r="H256" s="4">
        <f t="shared" si="9"/>
        <v>15910</v>
      </c>
    </row>
    <row r="257" spans="1:8" x14ac:dyDescent="0.3">
      <c r="A257" s="1">
        <v>45182</v>
      </c>
      <c r="B257" t="s">
        <v>5</v>
      </c>
      <c r="C257" t="s">
        <v>12</v>
      </c>
      <c r="D257" s="2">
        <f>VLOOKUP(C257,Tabela1[],2,FALSE)</f>
        <v>0.9</v>
      </c>
      <c r="E257">
        <v>10</v>
      </c>
      <c r="F257" s="3">
        <f t="shared" si="10"/>
        <v>0</v>
      </c>
      <c r="G257" s="3">
        <f t="shared" si="11"/>
        <v>270</v>
      </c>
      <c r="H257" s="4">
        <f t="shared" si="9"/>
        <v>16180</v>
      </c>
    </row>
    <row r="258" spans="1:8" x14ac:dyDescent="0.3">
      <c r="A258" s="1">
        <v>45183</v>
      </c>
      <c r="B258" t="s">
        <v>6</v>
      </c>
      <c r="C258" t="s">
        <v>12</v>
      </c>
      <c r="D258" s="2">
        <f>VLOOKUP(C258,Tabela1[],2,FALSE)</f>
        <v>0.9</v>
      </c>
      <c r="E258">
        <v>10</v>
      </c>
      <c r="F258" s="3">
        <f t="shared" si="10"/>
        <v>0</v>
      </c>
      <c r="G258" s="3">
        <f t="shared" si="11"/>
        <v>270</v>
      </c>
      <c r="H258" s="4">
        <f t="shared" si="9"/>
        <v>16450</v>
      </c>
    </row>
    <row r="259" spans="1:8" x14ac:dyDescent="0.3">
      <c r="A259" s="1">
        <v>45184</v>
      </c>
      <c r="B259" t="s">
        <v>7</v>
      </c>
      <c r="C259" t="s">
        <v>12</v>
      </c>
      <c r="D259" s="2">
        <f>VLOOKUP(C259,Tabela1[],2,FALSE)</f>
        <v>0.9</v>
      </c>
      <c r="E259">
        <v>10</v>
      </c>
      <c r="F259" s="3">
        <f t="shared" si="10"/>
        <v>0</v>
      </c>
      <c r="G259" s="3">
        <f t="shared" si="11"/>
        <v>270</v>
      </c>
      <c r="H259" s="4">
        <f t="shared" ref="H259:H322" si="12">G259-F259+H258</f>
        <v>16720</v>
      </c>
    </row>
    <row r="260" spans="1:8" x14ac:dyDescent="0.3">
      <c r="A260" s="1">
        <v>45185</v>
      </c>
      <c r="B260" t="s">
        <v>8</v>
      </c>
      <c r="C260" t="s">
        <v>12</v>
      </c>
      <c r="D260" s="2">
        <f>VLOOKUP(C260,Tabela1[],2,FALSE)</f>
        <v>0.9</v>
      </c>
      <c r="E260">
        <v>10</v>
      </c>
      <c r="F260" s="3">
        <f t="shared" ref="F260:F323" si="13">IF(B260="niedziela",15*E260,0)</f>
        <v>0</v>
      </c>
      <c r="G260" s="3">
        <f t="shared" ref="G260:G323" si="14">IF(AND(NOT(B260="sobota"),NOT(B260="niedziela")),ROUNDDOWN(E260*D260,0)*$M$4,0)</f>
        <v>0</v>
      </c>
      <c r="H260" s="4">
        <f t="shared" si="12"/>
        <v>16720</v>
      </c>
    </row>
    <row r="261" spans="1:8" x14ac:dyDescent="0.3">
      <c r="A261" s="1">
        <v>45186</v>
      </c>
      <c r="B261" t="s">
        <v>2</v>
      </c>
      <c r="C261" t="s">
        <v>12</v>
      </c>
      <c r="D261" s="2">
        <f>VLOOKUP(C261,Tabela1[],2,FALSE)</f>
        <v>0.9</v>
      </c>
      <c r="E261">
        <v>10</v>
      </c>
      <c r="F261" s="3">
        <f t="shared" si="13"/>
        <v>150</v>
      </c>
      <c r="G261" s="3">
        <f t="shared" si="14"/>
        <v>0</v>
      </c>
      <c r="H261" s="4">
        <f t="shared" si="12"/>
        <v>16570</v>
      </c>
    </row>
    <row r="262" spans="1:8" x14ac:dyDescent="0.3">
      <c r="A262" s="1">
        <v>45187</v>
      </c>
      <c r="B262" t="s">
        <v>3</v>
      </c>
      <c r="C262" t="s">
        <v>12</v>
      </c>
      <c r="D262" s="2">
        <f>VLOOKUP(C262,Tabela1[],2,FALSE)</f>
        <v>0.9</v>
      </c>
      <c r="E262">
        <v>10</v>
      </c>
      <c r="F262" s="3">
        <f t="shared" si="13"/>
        <v>0</v>
      </c>
      <c r="G262" s="3">
        <f t="shared" si="14"/>
        <v>270</v>
      </c>
      <c r="H262" s="4">
        <f t="shared" si="12"/>
        <v>16840</v>
      </c>
    </row>
    <row r="263" spans="1:8" x14ac:dyDescent="0.3">
      <c r="A263" s="1">
        <v>45188</v>
      </c>
      <c r="B263" t="s">
        <v>4</v>
      </c>
      <c r="C263" t="s">
        <v>12</v>
      </c>
      <c r="D263" s="2">
        <f>VLOOKUP(C263,Tabela1[],2,FALSE)</f>
        <v>0.9</v>
      </c>
      <c r="E263">
        <v>10</v>
      </c>
      <c r="F263" s="3">
        <f t="shared" si="13"/>
        <v>0</v>
      </c>
      <c r="G263" s="3">
        <f t="shared" si="14"/>
        <v>270</v>
      </c>
      <c r="H263" s="4">
        <f t="shared" si="12"/>
        <v>17110</v>
      </c>
    </row>
    <row r="264" spans="1:8" x14ac:dyDescent="0.3">
      <c r="A264" s="1">
        <v>45189</v>
      </c>
      <c r="B264" t="s">
        <v>5</v>
      </c>
      <c r="C264" t="s">
        <v>12</v>
      </c>
      <c r="D264" s="2">
        <f>VLOOKUP(C264,Tabela1[],2,FALSE)</f>
        <v>0.9</v>
      </c>
      <c r="E264">
        <v>10</v>
      </c>
      <c r="F264" s="3">
        <f t="shared" si="13"/>
        <v>0</v>
      </c>
      <c r="G264" s="3">
        <f t="shared" si="14"/>
        <v>270</v>
      </c>
      <c r="H264" s="4">
        <f t="shared" si="12"/>
        <v>17380</v>
      </c>
    </row>
    <row r="265" spans="1:8" x14ac:dyDescent="0.3">
      <c r="A265" s="1">
        <v>45190</v>
      </c>
      <c r="B265" t="s">
        <v>6</v>
      </c>
      <c r="C265" t="s">
        <v>12</v>
      </c>
      <c r="D265" s="2">
        <f>VLOOKUP(C265,Tabela1[],2,FALSE)</f>
        <v>0.9</v>
      </c>
      <c r="E265">
        <v>10</v>
      </c>
      <c r="F265" s="3">
        <f t="shared" si="13"/>
        <v>0</v>
      </c>
      <c r="G265" s="3">
        <f t="shared" si="14"/>
        <v>270</v>
      </c>
      <c r="H265" s="4">
        <f t="shared" si="12"/>
        <v>17650</v>
      </c>
    </row>
    <row r="266" spans="1:8" x14ac:dyDescent="0.3">
      <c r="A266" s="1">
        <v>45191</v>
      </c>
      <c r="B266" t="s">
        <v>7</v>
      </c>
      <c r="C266" t="s">
        <v>12</v>
      </c>
      <c r="D266" s="2">
        <f>VLOOKUP(C266,Tabela1[],2,FALSE)</f>
        <v>0.9</v>
      </c>
      <c r="E266">
        <v>10</v>
      </c>
      <c r="F266" s="3">
        <f t="shared" si="13"/>
        <v>0</v>
      </c>
      <c r="G266" s="3">
        <f t="shared" si="14"/>
        <v>270</v>
      </c>
      <c r="H266" s="4">
        <f t="shared" si="12"/>
        <v>17920</v>
      </c>
    </row>
    <row r="267" spans="1:8" x14ac:dyDescent="0.3">
      <c r="A267" s="1">
        <v>45192</v>
      </c>
      <c r="B267" t="s">
        <v>8</v>
      </c>
      <c r="C267" t="s">
        <v>13</v>
      </c>
      <c r="D267" s="2">
        <f>VLOOKUP(C267,Tabela1[],2,FALSE)</f>
        <v>0.4</v>
      </c>
      <c r="E267">
        <v>10</v>
      </c>
      <c r="F267" s="3">
        <f t="shared" si="13"/>
        <v>0</v>
      </c>
      <c r="G267" s="3">
        <f t="shared" si="14"/>
        <v>0</v>
      </c>
      <c r="H267" s="4">
        <f t="shared" si="12"/>
        <v>17920</v>
      </c>
    </row>
    <row r="268" spans="1:8" x14ac:dyDescent="0.3">
      <c r="A268" s="1">
        <v>45193</v>
      </c>
      <c r="B268" t="s">
        <v>2</v>
      </c>
      <c r="C268" t="s">
        <v>13</v>
      </c>
      <c r="D268" s="2">
        <f>VLOOKUP(C268,Tabela1[],2,FALSE)</f>
        <v>0.4</v>
      </c>
      <c r="E268">
        <v>10</v>
      </c>
      <c r="F268" s="3">
        <f t="shared" si="13"/>
        <v>150</v>
      </c>
      <c r="G268" s="3">
        <f t="shared" si="14"/>
        <v>0</v>
      </c>
      <c r="H268" s="4">
        <f t="shared" si="12"/>
        <v>17770</v>
      </c>
    </row>
    <row r="269" spans="1:8" x14ac:dyDescent="0.3">
      <c r="A269" s="1">
        <v>45194</v>
      </c>
      <c r="B269" t="s">
        <v>3</v>
      </c>
      <c r="C269" t="s">
        <v>13</v>
      </c>
      <c r="D269" s="2">
        <f>VLOOKUP(C269,Tabela1[],2,FALSE)</f>
        <v>0.4</v>
      </c>
      <c r="E269">
        <v>10</v>
      </c>
      <c r="F269" s="3">
        <f t="shared" si="13"/>
        <v>0</v>
      </c>
      <c r="G269" s="3">
        <f t="shared" si="14"/>
        <v>120</v>
      </c>
      <c r="H269" s="4">
        <f t="shared" si="12"/>
        <v>17890</v>
      </c>
    </row>
    <row r="270" spans="1:8" x14ac:dyDescent="0.3">
      <c r="A270" s="1">
        <v>45195</v>
      </c>
      <c r="B270" t="s">
        <v>4</v>
      </c>
      <c r="C270" t="s">
        <v>13</v>
      </c>
      <c r="D270" s="2">
        <f>VLOOKUP(C270,Tabela1[],2,FALSE)</f>
        <v>0.4</v>
      </c>
      <c r="E270">
        <v>10</v>
      </c>
      <c r="F270" s="3">
        <f t="shared" si="13"/>
        <v>0</v>
      </c>
      <c r="G270" s="3">
        <f t="shared" si="14"/>
        <v>120</v>
      </c>
      <c r="H270" s="4">
        <f t="shared" si="12"/>
        <v>18010</v>
      </c>
    </row>
    <row r="271" spans="1:8" x14ac:dyDescent="0.3">
      <c r="A271" s="1">
        <v>45196</v>
      </c>
      <c r="B271" t="s">
        <v>5</v>
      </c>
      <c r="C271" t="s">
        <v>13</v>
      </c>
      <c r="D271" s="2">
        <f>VLOOKUP(C271,Tabela1[],2,FALSE)</f>
        <v>0.4</v>
      </c>
      <c r="E271">
        <v>10</v>
      </c>
      <c r="F271" s="3">
        <f t="shared" si="13"/>
        <v>0</v>
      </c>
      <c r="G271" s="3">
        <f t="shared" si="14"/>
        <v>120</v>
      </c>
      <c r="H271" s="4">
        <f t="shared" si="12"/>
        <v>18130</v>
      </c>
    </row>
    <row r="272" spans="1:8" x14ac:dyDescent="0.3">
      <c r="A272" s="1">
        <v>45197</v>
      </c>
      <c r="B272" t="s">
        <v>6</v>
      </c>
      <c r="C272" t="s">
        <v>13</v>
      </c>
      <c r="D272" s="2">
        <f>VLOOKUP(C272,Tabela1[],2,FALSE)</f>
        <v>0.4</v>
      </c>
      <c r="E272">
        <v>10</v>
      </c>
      <c r="F272" s="3">
        <f t="shared" si="13"/>
        <v>0</v>
      </c>
      <c r="G272" s="3">
        <f t="shared" si="14"/>
        <v>120</v>
      </c>
      <c r="H272" s="4">
        <f t="shared" si="12"/>
        <v>18250</v>
      </c>
    </row>
    <row r="273" spans="1:8" x14ac:dyDescent="0.3">
      <c r="A273" s="1">
        <v>45198</v>
      </c>
      <c r="B273" t="s">
        <v>7</v>
      </c>
      <c r="C273" t="s">
        <v>13</v>
      </c>
      <c r="D273" s="2">
        <f>VLOOKUP(C273,Tabela1[],2,FALSE)</f>
        <v>0.4</v>
      </c>
      <c r="E273">
        <v>10</v>
      </c>
      <c r="F273" s="3">
        <f t="shared" si="13"/>
        <v>0</v>
      </c>
      <c r="G273" s="3">
        <f t="shared" si="14"/>
        <v>120</v>
      </c>
      <c r="H273" s="4">
        <f t="shared" si="12"/>
        <v>18370</v>
      </c>
    </row>
    <row r="274" spans="1:8" x14ac:dyDescent="0.3">
      <c r="A274" s="1">
        <v>45199</v>
      </c>
      <c r="B274" t="s">
        <v>8</v>
      </c>
      <c r="C274" t="s">
        <v>13</v>
      </c>
      <c r="D274" s="2">
        <f>VLOOKUP(C274,Tabela1[],2,FALSE)</f>
        <v>0.4</v>
      </c>
      <c r="E274">
        <v>10</v>
      </c>
      <c r="F274" s="3">
        <f t="shared" si="13"/>
        <v>0</v>
      </c>
      <c r="G274" s="3">
        <f t="shared" si="14"/>
        <v>0</v>
      </c>
      <c r="H274" s="4">
        <f t="shared" si="12"/>
        <v>18370</v>
      </c>
    </row>
    <row r="275" spans="1:8" x14ac:dyDescent="0.3">
      <c r="A275" s="1">
        <v>45200</v>
      </c>
      <c r="B275" t="s">
        <v>2</v>
      </c>
      <c r="C275" t="s">
        <v>13</v>
      </c>
      <c r="D275" s="2">
        <f>VLOOKUP(C275,Tabela1[],2,FALSE)</f>
        <v>0.4</v>
      </c>
      <c r="E275">
        <v>10</v>
      </c>
      <c r="F275" s="3">
        <f t="shared" si="13"/>
        <v>150</v>
      </c>
      <c r="G275" s="3">
        <f t="shared" si="14"/>
        <v>0</v>
      </c>
      <c r="H275" s="4">
        <f t="shared" si="12"/>
        <v>18220</v>
      </c>
    </row>
    <row r="276" spans="1:8" x14ac:dyDescent="0.3">
      <c r="A276" s="1">
        <v>45201</v>
      </c>
      <c r="B276" t="s">
        <v>3</v>
      </c>
      <c r="C276" t="s">
        <v>13</v>
      </c>
      <c r="D276" s="2">
        <f>VLOOKUP(C276,Tabela1[],2,FALSE)</f>
        <v>0.4</v>
      </c>
      <c r="E276">
        <v>10</v>
      </c>
      <c r="F276" s="3">
        <f t="shared" si="13"/>
        <v>0</v>
      </c>
      <c r="G276" s="3">
        <f t="shared" si="14"/>
        <v>120</v>
      </c>
      <c r="H276" s="4">
        <f t="shared" si="12"/>
        <v>18340</v>
      </c>
    </row>
    <row r="277" spans="1:8" x14ac:dyDescent="0.3">
      <c r="A277" s="1">
        <v>45202</v>
      </c>
      <c r="B277" t="s">
        <v>4</v>
      </c>
      <c r="C277" t="s">
        <v>13</v>
      </c>
      <c r="D277" s="2">
        <f>VLOOKUP(C277,Tabela1[],2,FALSE)</f>
        <v>0.4</v>
      </c>
      <c r="E277">
        <v>10</v>
      </c>
      <c r="F277" s="3">
        <f t="shared" si="13"/>
        <v>0</v>
      </c>
      <c r="G277" s="3">
        <f t="shared" si="14"/>
        <v>120</v>
      </c>
      <c r="H277" s="4">
        <f t="shared" si="12"/>
        <v>18460</v>
      </c>
    </row>
    <row r="278" spans="1:8" x14ac:dyDescent="0.3">
      <c r="A278" s="1">
        <v>45203</v>
      </c>
      <c r="B278" t="s">
        <v>5</v>
      </c>
      <c r="C278" t="s">
        <v>13</v>
      </c>
      <c r="D278" s="2">
        <f>VLOOKUP(C278,Tabela1[],2,FALSE)</f>
        <v>0.4</v>
      </c>
      <c r="E278">
        <v>10</v>
      </c>
      <c r="F278" s="3">
        <f t="shared" si="13"/>
        <v>0</v>
      </c>
      <c r="G278" s="3">
        <f t="shared" si="14"/>
        <v>120</v>
      </c>
      <c r="H278" s="4">
        <f t="shared" si="12"/>
        <v>18580</v>
      </c>
    </row>
    <row r="279" spans="1:8" x14ac:dyDescent="0.3">
      <c r="A279" s="1">
        <v>45204</v>
      </c>
      <c r="B279" t="s">
        <v>6</v>
      </c>
      <c r="C279" t="s">
        <v>13</v>
      </c>
      <c r="D279" s="2">
        <f>VLOOKUP(C279,Tabela1[],2,FALSE)</f>
        <v>0.4</v>
      </c>
      <c r="E279">
        <v>10</v>
      </c>
      <c r="F279" s="3">
        <f t="shared" si="13"/>
        <v>0</v>
      </c>
      <c r="G279" s="3">
        <f t="shared" si="14"/>
        <v>120</v>
      </c>
      <c r="H279" s="4">
        <f t="shared" si="12"/>
        <v>18700</v>
      </c>
    </row>
    <row r="280" spans="1:8" x14ac:dyDescent="0.3">
      <c r="A280" s="1">
        <v>45205</v>
      </c>
      <c r="B280" t="s">
        <v>7</v>
      </c>
      <c r="C280" t="s">
        <v>13</v>
      </c>
      <c r="D280" s="2">
        <f>VLOOKUP(C280,Tabela1[],2,FALSE)</f>
        <v>0.4</v>
      </c>
      <c r="E280">
        <v>10</v>
      </c>
      <c r="F280" s="3">
        <f t="shared" si="13"/>
        <v>0</v>
      </c>
      <c r="G280" s="3">
        <f t="shared" si="14"/>
        <v>120</v>
      </c>
      <c r="H280" s="4">
        <f t="shared" si="12"/>
        <v>18820</v>
      </c>
    </row>
    <row r="281" spans="1:8" x14ac:dyDescent="0.3">
      <c r="A281" s="1">
        <v>45206</v>
      </c>
      <c r="B281" t="s">
        <v>8</v>
      </c>
      <c r="C281" t="s">
        <v>13</v>
      </c>
      <c r="D281" s="2">
        <f>VLOOKUP(C281,Tabela1[],2,FALSE)</f>
        <v>0.4</v>
      </c>
      <c r="E281">
        <v>10</v>
      </c>
      <c r="F281" s="3">
        <f t="shared" si="13"/>
        <v>0</v>
      </c>
      <c r="G281" s="3">
        <f t="shared" si="14"/>
        <v>0</v>
      </c>
      <c r="H281" s="4">
        <f t="shared" si="12"/>
        <v>18820</v>
      </c>
    </row>
    <row r="282" spans="1:8" x14ac:dyDescent="0.3">
      <c r="A282" s="1">
        <v>45207</v>
      </c>
      <c r="B282" t="s">
        <v>2</v>
      </c>
      <c r="C282" t="s">
        <v>13</v>
      </c>
      <c r="D282" s="2">
        <f>VLOOKUP(C282,Tabela1[],2,FALSE)</f>
        <v>0.4</v>
      </c>
      <c r="E282">
        <v>10</v>
      </c>
      <c r="F282" s="3">
        <f t="shared" si="13"/>
        <v>150</v>
      </c>
      <c r="G282" s="3">
        <f t="shared" si="14"/>
        <v>0</v>
      </c>
      <c r="H282" s="4">
        <f t="shared" si="12"/>
        <v>18670</v>
      </c>
    </row>
    <row r="283" spans="1:8" x14ac:dyDescent="0.3">
      <c r="A283" s="1">
        <v>45208</v>
      </c>
      <c r="B283" t="s">
        <v>3</v>
      </c>
      <c r="C283" t="s">
        <v>13</v>
      </c>
      <c r="D283" s="2">
        <f>VLOOKUP(C283,Tabela1[],2,FALSE)</f>
        <v>0.4</v>
      </c>
      <c r="E283">
        <v>10</v>
      </c>
      <c r="F283" s="3">
        <f t="shared" si="13"/>
        <v>0</v>
      </c>
      <c r="G283" s="3">
        <f t="shared" si="14"/>
        <v>120</v>
      </c>
      <c r="H283" s="4">
        <f t="shared" si="12"/>
        <v>18790</v>
      </c>
    </row>
    <row r="284" spans="1:8" x14ac:dyDescent="0.3">
      <c r="A284" s="1">
        <v>45209</v>
      </c>
      <c r="B284" t="s">
        <v>4</v>
      </c>
      <c r="C284" t="s">
        <v>13</v>
      </c>
      <c r="D284" s="2">
        <f>VLOOKUP(C284,Tabela1[],2,FALSE)</f>
        <v>0.4</v>
      </c>
      <c r="E284">
        <v>10</v>
      </c>
      <c r="F284" s="3">
        <f t="shared" si="13"/>
        <v>0</v>
      </c>
      <c r="G284" s="3">
        <f t="shared" si="14"/>
        <v>120</v>
      </c>
      <c r="H284" s="4">
        <f t="shared" si="12"/>
        <v>18910</v>
      </c>
    </row>
    <row r="285" spans="1:8" x14ac:dyDescent="0.3">
      <c r="A285" s="1">
        <v>45210</v>
      </c>
      <c r="B285" t="s">
        <v>5</v>
      </c>
      <c r="C285" t="s">
        <v>13</v>
      </c>
      <c r="D285" s="2">
        <f>VLOOKUP(C285,Tabela1[],2,FALSE)</f>
        <v>0.4</v>
      </c>
      <c r="E285">
        <v>10</v>
      </c>
      <c r="F285" s="3">
        <f t="shared" si="13"/>
        <v>0</v>
      </c>
      <c r="G285" s="3">
        <f t="shared" si="14"/>
        <v>120</v>
      </c>
      <c r="H285" s="4">
        <f t="shared" si="12"/>
        <v>19030</v>
      </c>
    </row>
    <row r="286" spans="1:8" x14ac:dyDescent="0.3">
      <c r="A286" s="1">
        <v>45211</v>
      </c>
      <c r="B286" t="s">
        <v>6</v>
      </c>
      <c r="C286" t="s">
        <v>13</v>
      </c>
      <c r="D286" s="2">
        <f>VLOOKUP(C286,Tabela1[],2,FALSE)</f>
        <v>0.4</v>
      </c>
      <c r="E286">
        <v>10</v>
      </c>
      <c r="F286" s="3">
        <f t="shared" si="13"/>
        <v>0</v>
      </c>
      <c r="G286" s="3">
        <f t="shared" si="14"/>
        <v>120</v>
      </c>
      <c r="H286" s="4">
        <f t="shared" si="12"/>
        <v>19150</v>
      </c>
    </row>
    <row r="287" spans="1:8" x14ac:dyDescent="0.3">
      <c r="A287" s="1">
        <v>45212</v>
      </c>
      <c r="B287" t="s">
        <v>7</v>
      </c>
      <c r="C287" t="s">
        <v>13</v>
      </c>
      <c r="D287" s="2">
        <f>VLOOKUP(C287,Tabela1[],2,FALSE)</f>
        <v>0.4</v>
      </c>
      <c r="E287">
        <v>10</v>
      </c>
      <c r="F287" s="3">
        <f t="shared" si="13"/>
        <v>0</v>
      </c>
      <c r="G287" s="3">
        <f t="shared" si="14"/>
        <v>120</v>
      </c>
      <c r="H287" s="4">
        <f t="shared" si="12"/>
        <v>19270</v>
      </c>
    </row>
    <row r="288" spans="1:8" x14ac:dyDescent="0.3">
      <c r="A288" s="1">
        <v>45213</v>
      </c>
      <c r="B288" t="s">
        <v>8</v>
      </c>
      <c r="C288" t="s">
        <v>13</v>
      </c>
      <c r="D288" s="2">
        <f>VLOOKUP(C288,Tabela1[],2,FALSE)</f>
        <v>0.4</v>
      </c>
      <c r="E288">
        <v>10</v>
      </c>
      <c r="F288" s="3">
        <f t="shared" si="13"/>
        <v>0</v>
      </c>
      <c r="G288" s="3">
        <f t="shared" si="14"/>
        <v>0</v>
      </c>
      <c r="H288" s="4">
        <f t="shared" si="12"/>
        <v>19270</v>
      </c>
    </row>
    <row r="289" spans="1:8" x14ac:dyDescent="0.3">
      <c r="A289" s="1">
        <v>45214</v>
      </c>
      <c r="B289" t="s">
        <v>2</v>
      </c>
      <c r="C289" t="s">
        <v>13</v>
      </c>
      <c r="D289" s="2">
        <f>VLOOKUP(C289,Tabela1[],2,FALSE)</f>
        <v>0.4</v>
      </c>
      <c r="E289">
        <v>10</v>
      </c>
      <c r="F289" s="3">
        <f t="shared" si="13"/>
        <v>150</v>
      </c>
      <c r="G289" s="3">
        <f t="shared" si="14"/>
        <v>0</v>
      </c>
      <c r="H289" s="4">
        <f t="shared" si="12"/>
        <v>19120</v>
      </c>
    </row>
    <row r="290" spans="1:8" x14ac:dyDescent="0.3">
      <c r="A290" s="1">
        <v>45215</v>
      </c>
      <c r="B290" t="s">
        <v>3</v>
      </c>
      <c r="C290" t="s">
        <v>13</v>
      </c>
      <c r="D290" s="2">
        <f>VLOOKUP(C290,Tabela1[],2,FALSE)</f>
        <v>0.4</v>
      </c>
      <c r="E290">
        <v>10</v>
      </c>
      <c r="F290" s="3">
        <f t="shared" si="13"/>
        <v>0</v>
      </c>
      <c r="G290" s="3">
        <f t="shared" si="14"/>
        <v>120</v>
      </c>
      <c r="H290" s="4">
        <f t="shared" si="12"/>
        <v>19240</v>
      </c>
    </row>
    <row r="291" spans="1:8" x14ac:dyDescent="0.3">
      <c r="A291" s="1">
        <v>45216</v>
      </c>
      <c r="B291" t="s">
        <v>4</v>
      </c>
      <c r="C291" t="s">
        <v>13</v>
      </c>
      <c r="D291" s="2">
        <f>VLOOKUP(C291,Tabela1[],2,FALSE)</f>
        <v>0.4</v>
      </c>
      <c r="E291">
        <v>10</v>
      </c>
      <c r="F291" s="3">
        <f t="shared" si="13"/>
        <v>0</v>
      </c>
      <c r="G291" s="3">
        <f t="shared" si="14"/>
        <v>120</v>
      </c>
      <c r="H291" s="4">
        <f t="shared" si="12"/>
        <v>19360</v>
      </c>
    </row>
    <row r="292" spans="1:8" x14ac:dyDescent="0.3">
      <c r="A292" s="1">
        <v>45217</v>
      </c>
      <c r="B292" t="s">
        <v>5</v>
      </c>
      <c r="C292" t="s">
        <v>13</v>
      </c>
      <c r="D292" s="2">
        <f>VLOOKUP(C292,Tabela1[],2,FALSE)</f>
        <v>0.4</v>
      </c>
      <c r="E292">
        <v>10</v>
      </c>
      <c r="F292" s="3">
        <f t="shared" si="13"/>
        <v>0</v>
      </c>
      <c r="G292" s="3">
        <f t="shared" si="14"/>
        <v>120</v>
      </c>
      <c r="H292" s="4">
        <f t="shared" si="12"/>
        <v>19480</v>
      </c>
    </row>
    <row r="293" spans="1:8" x14ac:dyDescent="0.3">
      <c r="A293" s="1">
        <v>45218</v>
      </c>
      <c r="B293" t="s">
        <v>6</v>
      </c>
      <c r="C293" t="s">
        <v>13</v>
      </c>
      <c r="D293" s="2">
        <f>VLOOKUP(C293,Tabela1[],2,FALSE)</f>
        <v>0.4</v>
      </c>
      <c r="E293">
        <v>10</v>
      </c>
      <c r="F293" s="3">
        <f t="shared" si="13"/>
        <v>0</v>
      </c>
      <c r="G293" s="3">
        <f t="shared" si="14"/>
        <v>120</v>
      </c>
      <c r="H293" s="4">
        <f t="shared" si="12"/>
        <v>19600</v>
      </c>
    </row>
    <row r="294" spans="1:8" x14ac:dyDescent="0.3">
      <c r="A294" s="1">
        <v>45219</v>
      </c>
      <c r="B294" t="s">
        <v>7</v>
      </c>
      <c r="C294" t="s">
        <v>13</v>
      </c>
      <c r="D294" s="2">
        <f>VLOOKUP(C294,Tabela1[],2,FALSE)</f>
        <v>0.4</v>
      </c>
      <c r="E294">
        <v>10</v>
      </c>
      <c r="F294" s="3">
        <f t="shared" si="13"/>
        <v>0</v>
      </c>
      <c r="G294" s="3">
        <f t="shared" si="14"/>
        <v>120</v>
      </c>
      <c r="H294" s="4">
        <f t="shared" si="12"/>
        <v>19720</v>
      </c>
    </row>
    <row r="295" spans="1:8" x14ac:dyDescent="0.3">
      <c r="A295" s="1">
        <v>45220</v>
      </c>
      <c r="B295" t="s">
        <v>8</v>
      </c>
      <c r="C295" t="s">
        <v>13</v>
      </c>
      <c r="D295" s="2">
        <f>VLOOKUP(C295,Tabela1[],2,FALSE)</f>
        <v>0.4</v>
      </c>
      <c r="E295">
        <v>10</v>
      </c>
      <c r="F295" s="3">
        <f t="shared" si="13"/>
        <v>0</v>
      </c>
      <c r="G295" s="3">
        <f t="shared" si="14"/>
        <v>0</v>
      </c>
      <c r="H295" s="4">
        <f t="shared" si="12"/>
        <v>19720</v>
      </c>
    </row>
    <row r="296" spans="1:8" x14ac:dyDescent="0.3">
      <c r="A296" s="1">
        <v>45221</v>
      </c>
      <c r="B296" t="s">
        <v>2</v>
      </c>
      <c r="C296" t="s">
        <v>13</v>
      </c>
      <c r="D296" s="2">
        <f>VLOOKUP(C296,Tabela1[],2,FALSE)</f>
        <v>0.4</v>
      </c>
      <c r="E296">
        <v>10</v>
      </c>
      <c r="F296" s="3">
        <f t="shared" si="13"/>
        <v>150</v>
      </c>
      <c r="G296" s="3">
        <f t="shared" si="14"/>
        <v>0</v>
      </c>
      <c r="H296" s="4">
        <f t="shared" si="12"/>
        <v>19570</v>
      </c>
    </row>
    <row r="297" spans="1:8" x14ac:dyDescent="0.3">
      <c r="A297" s="1">
        <v>45222</v>
      </c>
      <c r="B297" t="s">
        <v>3</v>
      </c>
      <c r="C297" t="s">
        <v>13</v>
      </c>
      <c r="D297" s="2">
        <f>VLOOKUP(C297,Tabela1[],2,FALSE)</f>
        <v>0.4</v>
      </c>
      <c r="E297">
        <v>10</v>
      </c>
      <c r="F297" s="3">
        <f t="shared" si="13"/>
        <v>0</v>
      </c>
      <c r="G297" s="3">
        <f t="shared" si="14"/>
        <v>120</v>
      </c>
      <c r="H297" s="4">
        <f t="shared" si="12"/>
        <v>19690</v>
      </c>
    </row>
    <row r="298" spans="1:8" x14ac:dyDescent="0.3">
      <c r="A298" s="1">
        <v>45223</v>
      </c>
      <c r="B298" t="s">
        <v>4</v>
      </c>
      <c r="C298" t="s">
        <v>13</v>
      </c>
      <c r="D298" s="2">
        <f>VLOOKUP(C298,Tabela1[],2,FALSE)</f>
        <v>0.4</v>
      </c>
      <c r="E298">
        <v>10</v>
      </c>
      <c r="F298" s="3">
        <f t="shared" si="13"/>
        <v>0</v>
      </c>
      <c r="G298" s="3">
        <f t="shared" si="14"/>
        <v>120</v>
      </c>
      <c r="H298" s="4">
        <f t="shared" si="12"/>
        <v>19810</v>
      </c>
    </row>
    <row r="299" spans="1:8" x14ac:dyDescent="0.3">
      <c r="A299" s="1">
        <v>45224</v>
      </c>
      <c r="B299" t="s">
        <v>5</v>
      </c>
      <c r="C299" t="s">
        <v>13</v>
      </c>
      <c r="D299" s="2">
        <f>VLOOKUP(C299,Tabela1[],2,FALSE)</f>
        <v>0.4</v>
      </c>
      <c r="E299">
        <v>10</v>
      </c>
      <c r="F299" s="3">
        <f t="shared" si="13"/>
        <v>0</v>
      </c>
      <c r="G299" s="3">
        <f t="shared" si="14"/>
        <v>120</v>
      </c>
      <c r="H299" s="4">
        <f t="shared" si="12"/>
        <v>19930</v>
      </c>
    </row>
    <row r="300" spans="1:8" x14ac:dyDescent="0.3">
      <c r="A300" s="1">
        <v>45225</v>
      </c>
      <c r="B300" t="s">
        <v>6</v>
      </c>
      <c r="C300" t="s">
        <v>13</v>
      </c>
      <c r="D300" s="2">
        <f>VLOOKUP(C300,Tabela1[],2,FALSE)</f>
        <v>0.4</v>
      </c>
      <c r="E300">
        <v>10</v>
      </c>
      <c r="F300" s="3">
        <f t="shared" si="13"/>
        <v>0</v>
      </c>
      <c r="G300" s="3">
        <f t="shared" si="14"/>
        <v>120</v>
      </c>
      <c r="H300" s="4">
        <f t="shared" si="12"/>
        <v>20050</v>
      </c>
    </row>
    <row r="301" spans="1:8" x14ac:dyDescent="0.3">
      <c r="A301" s="1">
        <v>45226</v>
      </c>
      <c r="B301" t="s">
        <v>7</v>
      </c>
      <c r="C301" t="s">
        <v>13</v>
      </c>
      <c r="D301" s="2">
        <f>VLOOKUP(C301,Tabela1[],2,FALSE)</f>
        <v>0.4</v>
      </c>
      <c r="E301">
        <v>10</v>
      </c>
      <c r="F301" s="3">
        <f t="shared" si="13"/>
        <v>0</v>
      </c>
      <c r="G301" s="3">
        <f t="shared" si="14"/>
        <v>120</v>
      </c>
      <c r="H301" s="4">
        <f t="shared" si="12"/>
        <v>20170</v>
      </c>
    </row>
    <row r="302" spans="1:8" x14ac:dyDescent="0.3">
      <c r="A302" s="1">
        <v>45227</v>
      </c>
      <c r="B302" t="s">
        <v>8</v>
      </c>
      <c r="C302" t="s">
        <v>13</v>
      </c>
      <c r="D302" s="2">
        <f>VLOOKUP(C302,Tabela1[],2,FALSE)</f>
        <v>0.4</v>
      </c>
      <c r="E302">
        <v>10</v>
      </c>
      <c r="F302" s="3">
        <f t="shared" si="13"/>
        <v>0</v>
      </c>
      <c r="G302" s="3">
        <f t="shared" si="14"/>
        <v>0</v>
      </c>
      <c r="H302" s="4">
        <f t="shared" si="12"/>
        <v>20170</v>
      </c>
    </row>
    <row r="303" spans="1:8" x14ac:dyDescent="0.3">
      <c r="A303" s="1">
        <v>45228</v>
      </c>
      <c r="B303" t="s">
        <v>2</v>
      </c>
      <c r="C303" t="s">
        <v>13</v>
      </c>
      <c r="D303" s="2">
        <f>VLOOKUP(C303,Tabela1[],2,FALSE)</f>
        <v>0.4</v>
      </c>
      <c r="E303">
        <v>10</v>
      </c>
      <c r="F303" s="3">
        <f t="shared" si="13"/>
        <v>150</v>
      </c>
      <c r="G303" s="3">
        <f t="shared" si="14"/>
        <v>0</v>
      </c>
      <c r="H303" s="4">
        <f t="shared" si="12"/>
        <v>20020</v>
      </c>
    </row>
    <row r="304" spans="1:8" x14ac:dyDescent="0.3">
      <c r="A304" s="1">
        <v>45229</v>
      </c>
      <c r="B304" t="s">
        <v>3</v>
      </c>
      <c r="C304" t="s">
        <v>13</v>
      </c>
      <c r="D304" s="2">
        <f>VLOOKUP(C304,Tabela1[],2,FALSE)</f>
        <v>0.4</v>
      </c>
      <c r="E304">
        <v>10</v>
      </c>
      <c r="F304" s="3">
        <f t="shared" si="13"/>
        <v>0</v>
      </c>
      <c r="G304" s="3">
        <f t="shared" si="14"/>
        <v>120</v>
      </c>
      <c r="H304" s="4">
        <f t="shared" si="12"/>
        <v>20140</v>
      </c>
    </row>
    <row r="305" spans="1:8" x14ac:dyDescent="0.3">
      <c r="A305" s="1">
        <v>45230</v>
      </c>
      <c r="B305" t="s">
        <v>4</v>
      </c>
      <c r="C305" t="s">
        <v>13</v>
      </c>
      <c r="D305" s="2">
        <f>VLOOKUP(C305,Tabela1[],2,FALSE)</f>
        <v>0.4</v>
      </c>
      <c r="E305">
        <v>10</v>
      </c>
      <c r="F305" s="3">
        <f t="shared" si="13"/>
        <v>0</v>
      </c>
      <c r="G305" s="3">
        <f t="shared" si="14"/>
        <v>120</v>
      </c>
      <c r="H305" s="4">
        <f t="shared" si="12"/>
        <v>20260</v>
      </c>
    </row>
    <row r="306" spans="1:8" x14ac:dyDescent="0.3">
      <c r="A306" s="1">
        <v>45231</v>
      </c>
      <c r="B306" t="s">
        <v>5</v>
      </c>
      <c r="C306" t="s">
        <v>13</v>
      </c>
      <c r="D306" s="2">
        <f>VLOOKUP(C306,Tabela1[],2,FALSE)</f>
        <v>0.4</v>
      </c>
      <c r="E306">
        <v>10</v>
      </c>
      <c r="F306" s="3">
        <f t="shared" si="13"/>
        <v>0</v>
      </c>
      <c r="G306" s="3">
        <f t="shared" si="14"/>
        <v>120</v>
      </c>
      <c r="H306" s="4">
        <f t="shared" si="12"/>
        <v>20380</v>
      </c>
    </row>
    <row r="307" spans="1:8" x14ac:dyDescent="0.3">
      <c r="A307" s="1">
        <v>45232</v>
      </c>
      <c r="B307" t="s">
        <v>6</v>
      </c>
      <c r="C307" t="s">
        <v>13</v>
      </c>
      <c r="D307" s="2">
        <f>VLOOKUP(C307,Tabela1[],2,FALSE)</f>
        <v>0.4</v>
      </c>
      <c r="E307">
        <v>10</v>
      </c>
      <c r="F307" s="3">
        <f t="shared" si="13"/>
        <v>0</v>
      </c>
      <c r="G307" s="3">
        <f t="shared" si="14"/>
        <v>120</v>
      </c>
      <c r="H307" s="4">
        <f t="shared" si="12"/>
        <v>20500</v>
      </c>
    </row>
    <row r="308" spans="1:8" x14ac:dyDescent="0.3">
      <c r="A308" s="1">
        <v>45233</v>
      </c>
      <c r="B308" t="s">
        <v>7</v>
      </c>
      <c r="C308" t="s">
        <v>13</v>
      </c>
      <c r="D308" s="2">
        <f>VLOOKUP(C308,Tabela1[],2,FALSE)</f>
        <v>0.4</v>
      </c>
      <c r="E308">
        <v>10</v>
      </c>
      <c r="F308" s="3">
        <f t="shared" si="13"/>
        <v>0</v>
      </c>
      <c r="G308" s="3">
        <f t="shared" si="14"/>
        <v>120</v>
      </c>
      <c r="H308" s="4">
        <f t="shared" si="12"/>
        <v>20620</v>
      </c>
    </row>
    <row r="309" spans="1:8" x14ac:dyDescent="0.3">
      <c r="A309" s="1">
        <v>45234</v>
      </c>
      <c r="B309" t="s">
        <v>8</v>
      </c>
      <c r="C309" t="s">
        <v>13</v>
      </c>
      <c r="D309" s="2">
        <f>VLOOKUP(C309,Tabela1[],2,FALSE)</f>
        <v>0.4</v>
      </c>
      <c r="E309">
        <v>10</v>
      </c>
      <c r="F309" s="3">
        <f t="shared" si="13"/>
        <v>0</v>
      </c>
      <c r="G309" s="3">
        <f t="shared" si="14"/>
        <v>0</v>
      </c>
      <c r="H309" s="4">
        <f t="shared" si="12"/>
        <v>20620</v>
      </c>
    </row>
    <row r="310" spans="1:8" x14ac:dyDescent="0.3">
      <c r="A310" s="1">
        <v>45235</v>
      </c>
      <c r="B310" t="s">
        <v>2</v>
      </c>
      <c r="C310" t="s">
        <v>13</v>
      </c>
      <c r="D310" s="2">
        <f>VLOOKUP(C310,Tabela1[],2,FALSE)</f>
        <v>0.4</v>
      </c>
      <c r="E310">
        <v>10</v>
      </c>
      <c r="F310" s="3">
        <f t="shared" si="13"/>
        <v>150</v>
      </c>
      <c r="G310" s="3">
        <f t="shared" si="14"/>
        <v>0</v>
      </c>
      <c r="H310" s="4">
        <f t="shared" si="12"/>
        <v>20470</v>
      </c>
    </row>
    <row r="311" spans="1:8" x14ac:dyDescent="0.3">
      <c r="A311" s="1">
        <v>45236</v>
      </c>
      <c r="B311" t="s">
        <v>3</v>
      </c>
      <c r="C311" t="s">
        <v>13</v>
      </c>
      <c r="D311" s="2">
        <f>VLOOKUP(C311,Tabela1[],2,FALSE)</f>
        <v>0.4</v>
      </c>
      <c r="E311">
        <v>10</v>
      </c>
      <c r="F311" s="3">
        <f t="shared" si="13"/>
        <v>0</v>
      </c>
      <c r="G311" s="3">
        <f t="shared" si="14"/>
        <v>120</v>
      </c>
      <c r="H311" s="4">
        <f t="shared" si="12"/>
        <v>20590</v>
      </c>
    </row>
    <row r="312" spans="1:8" x14ac:dyDescent="0.3">
      <c r="A312" s="1">
        <v>45237</v>
      </c>
      <c r="B312" t="s">
        <v>4</v>
      </c>
      <c r="C312" t="s">
        <v>13</v>
      </c>
      <c r="D312" s="2">
        <f>VLOOKUP(C312,Tabela1[],2,FALSE)</f>
        <v>0.4</v>
      </c>
      <c r="E312">
        <v>10</v>
      </c>
      <c r="F312" s="3">
        <f t="shared" si="13"/>
        <v>0</v>
      </c>
      <c r="G312" s="3">
        <f t="shared" si="14"/>
        <v>120</v>
      </c>
      <c r="H312" s="4">
        <f t="shared" si="12"/>
        <v>20710</v>
      </c>
    </row>
    <row r="313" spans="1:8" x14ac:dyDescent="0.3">
      <c r="A313" s="1">
        <v>45238</v>
      </c>
      <c r="B313" t="s">
        <v>5</v>
      </c>
      <c r="C313" t="s">
        <v>13</v>
      </c>
      <c r="D313" s="2">
        <f>VLOOKUP(C313,Tabela1[],2,FALSE)</f>
        <v>0.4</v>
      </c>
      <c r="E313">
        <v>10</v>
      </c>
      <c r="F313" s="3">
        <f t="shared" si="13"/>
        <v>0</v>
      </c>
      <c r="G313" s="3">
        <f t="shared" si="14"/>
        <v>120</v>
      </c>
      <c r="H313" s="4">
        <f t="shared" si="12"/>
        <v>20830</v>
      </c>
    </row>
    <row r="314" spans="1:8" x14ac:dyDescent="0.3">
      <c r="A314" s="1">
        <v>45239</v>
      </c>
      <c r="B314" t="s">
        <v>6</v>
      </c>
      <c r="C314" t="s">
        <v>13</v>
      </c>
      <c r="D314" s="2">
        <f>VLOOKUP(C314,Tabela1[],2,FALSE)</f>
        <v>0.4</v>
      </c>
      <c r="E314">
        <v>10</v>
      </c>
      <c r="F314" s="3">
        <f t="shared" si="13"/>
        <v>0</v>
      </c>
      <c r="G314" s="3">
        <f t="shared" si="14"/>
        <v>120</v>
      </c>
      <c r="H314" s="4">
        <f t="shared" si="12"/>
        <v>20950</v>
      </c>
    </row>
    <row r="315" spans="1:8" x14ac:dyDescent="0.3">
      <c r="A315" s="1">
        <v>45240</v>
      </c>
      <c r="B315" t="s">
        <v>7</v>
      </c>
      <c r="C315" t="s">
        <v>13</v>
      </c>
      <c r="D315" s="2">
        <f>VLOOKUP(C315,Tabela1[],2,FALSE)</f>
        <v>0.4</v>
      </c>
      <c r="E315">
        <v>10</v>
      </c>
      <c r="F315" s="3">
        <f t="shared" si="13"/>
        <v>0</v>
      </c>
      <c r="G315" s="3">
        <f t="shared" si="14"/>
        <v>120</v>
      </c>
      <c r="H315" s="4">
        <f t="shared" si="12"/>
        <v>21070</v>
      </c>
    </row>
    <row r="316" spans="1:8" x14ac:dyDescent="0.3">
      <c r="A316" s="1">
        <v>45241</v>
      </c>
      <c r="B316" t="s">
        <v>8</v>
      </c>
      <c r="C316" t="s">
        <v>13</v>
      </c>
      <c r="D316" s="2">
        <f>VLOOKUP(C316,Tabela1[],2,FALSE)</f>
        <v>0.4</v>
      </c>
      <c r="E316">
        <v>10</v>
      </c>
      <c r="F316" s="3">
        <f t="shared" si="13"/>
        <v>0</v>
      </c>
      <c r="G316" s="3">
        <f t="shared" si="14"/>
        <v>0</v>
      </c>
      <c r="H316" s="4">
        <f t="shared" si="12"/>
        <v>21070</v>
      </c>
    </row>
    <row r="317" spans="1:8" x14ac:dyDescent="0.3">
      <c r="A317" s="1">
        <v>45242</v>
      </c>
      <c r="B317" t="s">
        <v>2</v>
      </c>
      <c r="C317" t="s">
        <v>13</v>
      </c>
      <c r="D317" s="2">
        <f>VLOOKUP(C317,Tabela1[],2,FALSE)</f>
        <v>0.4</v>
      </c>
      <c r="E317">
        <v>10</v>
      </c>
      <c r="F317" s="3">
        <f t="shared" si="13"/>
        <v>150</v>
      </c>
      <c r="G317" s="3">
        <f t="shared" si="14"/>
        <v>0</v>
      </c>
      <c r="H317" s="4">
        <f t="shared" si="12"/>
        <v>20920</v>
      </c>
    </row>
    <row r="318" spans="1:8" x14ac:dyDescent="0.3">
      <c r="A318" s="1">
        <v>45243</v>
      </c>
      <c r="B318" t="s">
        <v>3</v>
      </c>
      <c r="C318" t="s">
        <v>13</v>
      </c>
      <c r="D318" s="2">
        <f>VLOOKUP(C318,Tabela1[],2,FALSE)</f>
        <v>0.4</v>
      </c>
      <c r="E318">
        <v>10</v>
      </c>
      <c r="F318" s="3">
        <f t="shared" si="13"/>
        <v>0</v>
      </c>
      <c r="G318" s="3">
        <f t="shared" si="14"/>
        <v>120</v>
      </c>
      <c r="H318" s="4">
        <f t="shared" si="12"/>
        <v>21040</v>
      </c>
    </row>
    <row r="319" spans="1:8" x14ac:dyDescent="0.3">
      <c r="A319" s="1">
        <v>45244</v>
      </c>
      <c r="B319" t="s">
        <v>4</v>
      </c>
      <c r="C319" t="s">
        <v>13</v>
      </c>
      <c r="D319" s="2">
        <f>VLOOKUP(C319,Tabela1[],2,FALSE)</f>
        <v>0.4</v>
      </c>
      <c r="E319">
        <v>10</v>
      </c>
      <c r="F319" s="3">
        <f t="shared" si="13"/>
        <v>0</v>
      </c>
      <c r="G319" s="3">
        <f t="shared" si="14"/>
        <v>120</v>
      </c>
      <c r="H319" s="4">
        <f t="shared" si="12"/>
        <v>21160</v>
      </c>
    </row>
    <row r="320" spans="1:8" x14ac:dyDescent="0.3">
      <c r="A320" s="1">
        <v>45245</v>
      </c>
      <c r="B320" t="s">
        <v>5</v>
      </c>
      <c r="C320" t="s">
        <v>13</v>
      </c>
      <c r="D320" s="2">
        <f>VLOOKUP(C320,Tabela1[],2,FALSE)</f>
        <v>0.4</v>
      </c>
      <c r="E320">
        <v>10</v>
      </c>
      <c r="F320" s="3">
        <f t="shared" si="13"/>
        <v>0</v>
      </c>
      <c r="G320" s="3">
        <f t="shared" si="14"/>
        <v>120</v>
      </c>
      <c r="H320" s="4">
        <f t="shared" si="12"/>
        <v>21280</v>
      </c>
    </row>
    <row r="321" spans="1:8" x14ac:dyDescent="0.3">
      <c r="A321" s="1">
        <v>45246</v>
      </c>
      <c r="B321" t="s">
        <v>6</v>
      </c>
      <c r="C321" t="s">
        <v>13</v>
      </c>
      <c r="D321" s="2">
        <f>VLOOKUP(C321,Tabela1[],2,FALSE)</f>
        <v>0.4</v>
      </c>
      <c r="E321">
        <v>10</v>
      </c>
      <c r="F321" s="3">
        <f t="shared" si="13"/>
        <v>0</v>
      </c>
      <c r="G321" s="3">
        <f t="shared" si="14"/>
        <v>120</v>
      </c>
      <c r="H321" s="4">
        <f t="shared" si="12"/>
        <v>21400</v>
      </c>
    </row>
    <row r="322" spans="1:8" x14ac:dyDescent="0.3">
      <c r="A322" s="1">
        <v>45247</v>
      </c>
      <c r="B322" t="s">
        <v>7</v>
      </c>
      <c r="C322" t="s">
        <v>13</v>
      </c>
      <c r="D322" s="2">
        <f>VLOOKUP(C322,Tabela1[],2,FALSE)</f>
        <v>0.4</v>
      </c>
      <c r="E322">
        <v>10</v>
      </c>
      <c r="F322" s="3">
        <f t="shared" si="13"/>
        <v>0</v>
      </c>
      <c r="G322" s="3">
        <f t="shared" si="14"/>
        <v>120</v>
      </c>
      <c r="H322" s="4">
        <f t="shared" si="12"/>
        <v>21520</v>
      </c>
    </row>
    <row r="323" spans="1:8" x14ac:dyDescent="0.3">
      <c r="A323" s="1">
        <v>45248</v>
      </c>
      <c r="B323" t="s">
        <v>8</v>
      </c>
      <c r="C323" t="s">
        <v>13</v>
      </c>
      <c r="D323" s="2">
        <f>VLOOKUP(C323,Tabela1[],2,FALSE)</f>
        <v>0.4</v>
      </c>
      <c r="E323">
        <v>10</v>
      </c>
      <c r="F323" s="3">
        <f t="shared" si="13"/>
        <v>0</v>
      </c>
      <c r="G323" s="3">
        <f t="shared" si="14"/>
        <v>0</v>
      </c>
      <c r="H323" s="4">
        <f t="shared" ref="H323:H386" si="15">G323-F323+H322</f>
        <v>21520</v>
      </c>
    </row>
    <row r="324" spans="1:8" x14ac:dyDescent="0.3">
      <c r="A324" s="1">
        <v>45249</v>
      </c>
      <c r="B324" t="s">
        <v>2</v>
      </c>
      <c r="C324" t="s">
        <v>13</v>
      </c>
      <c r="D324" s="2">
        <f>VLOOKUP(C324,Tabela1[],2,FALSE)</f>
        <v>0.4</v>
      </c>
      <c r="E324">
        <v>10</v>
      </c>
      <c r="F324" s="3">
        <f t="shared" ref="F324:F387" si="16">IF(B324="niedziela",15*E324,0)</f>
        <v>150</v>
      </c>
      <c r="G324" s="3">
        <f t="shared" ref="G324:G387" si="17">IF(AND(NOT(B324="sobota"),NOT(B324="niedziela")),ROUNDDOWN(E324*D324,0)*$M$4,0)</f>
        <v>0</v>
      </c>
      <c r="H324" s="4">
        <f t="shared" si="15"/>
        <v>21370</v>
      </c>
    </row>
    <row r="325" spans="1:8" x14ac:dyDescent="0.3">
      <c r="A325" s="1">
        <v>45250</v>
      </c>
      <c r="B325" t="s">
        <v>3</v>
      </c>
      <c r="C325" t="s">
        <v>13</v>
      </c>
      <c r="D325" s="2">
        <f>VLOOKUP(C325,Tabela1[],2,FALSE)</f>
        <v>0.4</v>
      </c>
      <c r="E325">
        <v>10</v>
      </c>
      <c r="F325" s="3">
        <f t="shared" si="16"/>
        <v>0</v>
      </c>
      <c r="G325" s="3">
        <f t="shared" si="17"/>
        <v>120</v>
      </c>
      <c r="H325" s="4">
        <f t="shared" si="15"/>
        <v>21490</v>
      </c>
    </row>
    <row r="326" spans="1:8" x14ac:dyDescent="0.3">
      <c r="A326" s="1">
        <v>45251</v>
      </c>
      <c r="B326" t="s">
        <v>4</v>
      </c>
      <c r="C326" t="s">
        <v>13</v>
      </c>
      <c r="D326" s="2">
        <f>VLOOKUP(C326,Tabela1[],2,FALSE)</f>
        <v>0.4</v>
      </c>
      <c r="E326">
        <v>10</v>
      </c>
      <c r="F326" s="3">
        <f t="shared" si="16"/>
        <v>0</v>
      </c>
      <c r="G326" s="3">
        <f t="shared" si="17"/>
        <v>120</v>
      </c>
      <c r="H326" s="4">
        <f t="shared" si="15"/>
        <v>21610</v>
      </c>
    </row>
    <row r="327" spans="1:8" x14ac:dyDescent="0.3">
      <c r="A327" s="1">
        <v>45252</v>
      </c>
      <c r="B327" t="s">
        <v>5</v>
      </c>
      <c r="C327" t="s">
        <v>13</v>
      </c>
      <c r="D327" s="2">
        <f>VLOOKUP(C327,Tabela1[],2,FALSE)</f>
        <v>0.4</v>
      </c>
      <c r="E327">
        <v>10</v>
      </c>
      <c r="F327" s="3">
        <f t="shared" si="16"/>
        <v>0</v>
      </c>
      <c r="G327" s="3">
        <f t="shared" si="17"/>
        <v>120</v>
      </c>
      <c r="H327" s="4">
        <f t="shared" si="15"/>
        <v>21730</v>
      </c>
    </row>
    <row r="328" spans="1:8" x14ac:dyDescent="0.3">
      <c r="A328" s="1">
        <v>45253</v>
      </c>
      <c r="B328" t="s">
        <v>6</v>
      </c>
      <c r="C328" t="s">
        <v>13</v>
      </c>
      <c r="D328" s="2">
        <f>VLOOKUP(C328,Tabela1[],2,FALSE)</f>
        <v>0.4</v>
      </c>
      <c r="E328">
        <v>10</v>
      </c>
      <c r="F328" s="3">
        <f t="shared" si="16"/>
        <v>0</v>
      </c>
      <c r="G328" s="3">
        <f t="shared" si="17"/>
        <v>120</v>
      </c>
      <c r="H328" s="4">
        <f t="shared" si="15"/>
        <v>21850</v>
      </c>
    </row>
    <row r="329" spans="1:8" x14ac:dyDescent="0.3">
      <c r="A329" s="1">
        <v>45254</v>
      </c>
      <c r="B329" t="s">
        <v>7</v>
      </c>
      <c r="C329" t="s">
        <v>13</v>
      </c>
      <c r="D329" s="2">
        <f>VLOOKUP(C329,Tabela1[],2,FALSE)</f>
        <v>0.4</v>
      </c>
      <c r="E329">
        <v>10</v>
      </c>
      <c r="F329" s="3">
        <f t="shared" si="16"/>
        <v>0</v>
      </c>
      <c r="G329" s="3">
        <f t="shared" si="17"/>
        <v>120</v>
      </c>
      <c r="H329" s="4">
        <f t="shared" si="15"/>
        <v>21970</v>
      </c>
    </row>
    <row r="330" spans="1:8" x14ac:dyDescent="0.3">
      <c r="A330" s="1">
        <v>45255</v>
      </c>
      <c r="B330" t="s">
        <v>8</v>
      </c>
      <c r="C330" t="s">
        <v>13</v>
      </c>
      <c r="D330" s="2">
        <f>VLOOKUP(C330,Tabela1[],2,FALSE)</f>
        <v>0.4</v>
      </c>
      <c r="E330">
        <v>10</v>
      </c>
      <c r="F330" s="3">
        <f t="shared" si="16"/>
        <v>0</v>
      </c>
      <c r="G330" s="3">
        <f t="shared" si="17"/>
        <v>0</v>
      </c>
      <c r="H330" s="4">
        <f t="shared" si="15"/>
        <v>21970</v>
      </c>
    </row>
    <row r="331" spans="1:8" x14ac:dyDescent="0.3">
      <c r="A331" s="1">
        <v>45256</v>
      </c>
      <c r="B331" t="s">
        <v>2</v>
      </c>
      <c r="C331" t="s">
        <v>13</v>
      </c>
      <c r="D331" s="2">
        <f>VLOOKUP(C331,Tabela1[],2,FALSE)</f>
        <v>0.4</v>
      </c>
      <c r="E331">
        <v>10</v>
      </c>
      <c r="F331" s="3">
        <f t="shared" si="16"/>
        <v>150</v>
      </c>
      <c r="G331" s="3">
        <f t="shared" si="17"/>
        <v>0</v>
      </c>
      <c r="H331" s="4">
        <f t="shared" si="15"/>
        <v>21820</v>
      </c>
    </row>
    <row r="332" spans="1:8" x14ac:dyDescent="0.3">
      <c r="A332" s="1">
        <v>45257</v>
      </c>
      <c r="B332" t="s">
        <v>3</v>
      </c>
      <c r="C332" t="s">
        <v>13</v>
      </c>
      <c r="D332" s="2">
        <f>VLOOKUP(C332,Tabela1[],2,FALSE)</f>
        <v>0.4</v>
      </c>
      <c r="E332">
        <v>10</v>
      </c>
      <c r="F332" s="3">
        <f t="shared" si="16"/>
        <v>0</v>
      </c>
      <c r="G332" s="3">
        <f t="shared" si="17"/>
        <v>120</v>
      </c>
      <c r="H332" s="4">
        <f t="shared" si="15"/>
        <v>21940</v>
      </c>
    </row>
    <row r="333" spans="1:8" x14ac:dyDescent="0.3">
      <c r="A333" s="1">
        <v>45258</v>
      </c>
      <c r="B333" t="s">
        <v>4</v>
      </c>
      <c r="C333" t="s">
        <v>13</v>
      </c>
      <c r="D333" s="2">
        <f>VLOOKUP(C333,Tabela1[],2,FALSE)</f>
        <v>0.4</v>
      </c>
      <c r="E333">
        <v>10</v>
      </c>
      <c r="F333" s="3">
        <f t="shared" si="16"/>
        <v>0</v>
      </c>
      <c r="G333" s="3">
        <f t="shared" si="17"/>
        <v>120</v>
      </c>
      <c r="H333" s="4">
        <f t="shared" si="15"/>
        <v>22060</v>
      </c>
    </row>
    <row r="334" spans="1:8" x14ac:dyDescent="0.3">
      <c r="A334" s="1">
        <v>45259</v>
      </c>
      <c r="B334" t="s">
        <v>5</v>
      </c>
      <c r="C334" t="s">
        <v>13</v>
      </c>
      <c r="D334" s="2">
        <f>VLOOKUP(C334,Tabela1[],2,FALSE)</f>
        <v>0.4</v>
      </c>
      <c r="E334">
        <v>10</v>
      </c>
      <c r="F334" s="3">
        <f t="shared" si="16"/>
        <v>0</v>
      </c>
      <c r="G334" s="3">
        <f t="shared" si="17"/>
        <v>120</v>
      </c>
      <c r="H334" s="4">
        <f t="shared" si="15"/>
        <v>22180</v>
      </c>
    </row>
    <row r="335" spans="1:8" x14ac:dyDescent="0.3">
      <c r="A335" s="1">
        <v>45260</v>
      </c>
      <c r="B335" t="s">
        <v>6</v>
      </c>
      <c r="C335" t="s">
        <v>13</v>
      </c>
      <c r="D335" s="2">
        <f>VLOOKUP(C335,Tabela1[],2,FALSE)</f>
        <v>0.4</v>
      </c>
      <c r="E335">
        <v>10</v>
      </c>
      <c r="F335" s="3">
        <f t="shared" si="16"/>
        <v>0</v>
      </c>
      <c r="G335" s="3">
        <f t="shared" si="17"/>
        <v>120</v>
      </c>
      <c r="H335" s="4">
        <f t="shared" si="15"/>
        <v>22300</v>
      </c>
    </row>
    <row r="336" spans="1:8" x14ac:dyDescent="0.3">
      <c r="A336" s="1">
        <v>45261</v>
      </c>
      <c r="B336" t="s">
        <v>7</v>
      </c>
      <c r="C336" t="s">
        <v>13</v>
      </c>
      <c r="D336" s="2">
        <f>VLOOKUP(C336,Tabela1[],2,FALSE)</f>
        <v>0.4</v>
      </c>
      <c r="E336">
        <v>10</v>
      </c>
      <c r="F336" s="3">
        <f t="shared" si="16"/>
        <v>0</v>
      </c>
      <c r="G336" s="3">
        <f t="shared" si="17"/>
        <v>120</v>
      </c>
      <c r="H336" s="4">
        <f t="shared" si="15"/>
        <v>22420</v>
      </c>
    </row>
    <row r="337" spans="1:8" x14ac:dyDescent="0.3">
      <c r="A337" s="1">
        <v>45262</v>
      </c>
      <c r="B337" t="s">
        <v>8</v>
      </c>
      <c r="C337" t="s">
        <v>13</v>
      </c>
      <c r="D337" s="2">
        <f>VLOOKUP(C337,Tabela1[],2,FALSE)</f>
        <v>0.4</v>
      </c>
      <c r="E337">
        <v>10</v>
      </c>
      <c r="F337" s="3">
        <f t="shared" si="16"/>
        <v>0</v>
      </c>
      <c r="G337" s="3">
        <f t="shared" si="17"/>
        <v>0</v>
      </c>
      <c r="H337" s="4">
        <f t="shared" si="15"/>
        <v>22420</v>
      </c>
    </row>
    <row r="338" spans="1:8" x14ac:dyDescent="0.3">
      <c r="A338" s="1">
        <v>45263</v>
      </c>
      <c r="B338" t="s">
        <v>2</v>
      </c>
      <c r="C338" t="s">
        <v>13</v>
      </c>
      <c r="D338" s="2">
        <f>VLOOKUP(C338,Tabela1[],2,FALSE)</f>
        <v>0.4</v>
      </c>
      <c r="E338">
        <v>10</v>
      </c>
      <c r="F338" s="3">
        <f t="shared" si="16"/>
        <v>150</v>
      </c>
      <c r="G338" s="3">
        <f t="shared" si="17"/>
        <v>0</v>
      </c>
      <c r="H338" s="4">
        <f t="shared" si="15"/>
        <v>22270</v>
      </c>
    </row>
    <row r="339" spans="1:8" x14ac:dyDescent="0.3">
      <c r="A339" s="1">
        <v>45264</v>
      </c>
      <c r="B339" t="s">
        <v>3</v>
      </c>
      <c r="C339" t="s">
        <v>13</v>
      </c>
      <c r="D339" s="2">
        <f>VLOOKUP(C339,Tabela1[],2,FALSE)</f>
        <v>0.4</v>
      </c>
      <c r="E339">
        <v>10</v>
      </c>
      <c r="F339" s="3">
        <f t="shared" si="16"/>
        <v>0</v>
      </c>
      <c r="G339" s="3">
        <f t="shared" si="17"/>
        <v>120</v>
      </c>
      <c r="H339" s="4">
        <f t="shared" si="15"/>
        <v>22390</v>
      </c>
    </row>
    <row r="340" spans="1:8" x14ac:dyDescent="0.3">
      <c r="A340" s="1">
        <v>45265</v>
      </c>
      <c r="B340" t="s">
        <v>4</v>
      </c>
      <c r="C340" t="s">
        <v>13</v>
      </c>
      <c r="D340" s="2">
        <f>VLOOKUP(C340,Tabela1[],2,FALSE)</f>
        <v>0.4</v>
      </c>
      <c r="E340">
        <v>10</v>
      </c>
      <c r="F340" s="3">
        <f t="shared" si="16"/>
        <v>0</v>
      </c>
      <c r="G340" s="3">
        <f t="shared" si="17"/>
        <v>120</v>
      </c>
      <c r="H340" s="4">
        <f t="shared" si="15"/>
        <v>22510</v>
      </c>
    </row>
    <row r="341" spans="1:8" x14ac:dyDescent="0.3">
      <c r="A341" s="1">
        <v>45266</v>
      </c>
      <c r="B341" t="s">
        <v>5</v>
      </c>
      <c r="C341" t="s">
        <v>13</v>
      </c>
      <c r="D341" s="2">
        <f>VLOOKUP(C341,Tabela1[],2,FALSE)</f>
        <v>0.4</v>
      </c>
      <c r="E341">
        <v>10</v>
      </c>
      <c r="F341" s="3">
        <f t="shared" si="16"/>
        <v>0</v>
      </c>
      <c r="G341" s="3">
        <f t="shared" si="17"/>
        <v>120</v>
      </c>
      <c r="H341" s="4">
        <f t="shared" si="15"/>
        <v>22630</v>
      </c>
    </row>
    <row r="342" spans="1:8" x14ac:dyDescent="0.3">
      <c r="A342" s="1">
        <v>45267</v>
      </c>
      <c r="B342" t="s">
        <v>6</v>
      </c>
      <c r="C342" t="s">
        <v>13</v>
      </c>
      <c r="D342" s="2">
        <f>VLOOKUP(C342,Tabela1[],2,FALSE)</f>
        <v>0.4</v>
      </c>
      <c r="E342">
        <v>10</v>
      </c>
      <c r="F342" s="3">
        <f t="shared" si="16"/>
        <v>0</v>
      </c>
      <c r="G342" s="3">
        <f t="shared" si="17"/>
        <v>120</v>
      </c>
      <c r="H342" s="4">
        <f t="shared" si="15"/>
        <v>22750</v>
      </c>
    </row>
    <row r="343" spans="1:8" x14ac:dyDescent="0.3">
      <c r="A343" s="1">
        <v>45268</v>
      </c>
      <c r="B343" t="s">
        <v>7</v>
      </c>
      <c r="C343" t="s">
        <v>13</v>
      </c>
      <c r="D343" s="2">
        <f>VLOOKUP(C343,Tabela1[],2,FALSE)</f>
        <v>0.4</v>
      </c>
      <c r="E343">
        <v>10</v>
      </c>
      <c r="F343" s="3">
        <f t="shared" si="16"/>
        <v>0</v>
      </c>
      <c r="G343" s="3">
        <f t="shared" si="17"/>
        <v>120</v>
      </c>
      <c r="H343" s="4">
        <f t="shared" si="15"/>
        <v>22870</v>
      </c>
    </row>
    <row r="344" spans="1:8" x14ac:dyDescent="0.3">
      <c r="A344" s="1">
        <v>45269</v>
      </c>
      <c r="B344" t="s">
        <v>8</v>
      </c>
      <c r="C344" t="s">
        <v>13</v>
      </c>
      <c r="D344" s="2">
        <f>VLOOKUP(C344,Tabela1[],2,FALSE)</f>
        <v>0.4</v>
      </c>
      <c r="E344">
        <v>10</v>
      </c>
      <c r="F344" s="3">
        <f t="shared" si="16"/>
        <v>0</v>
      </c>
      <c r="G344" s="3">
        <f t="shared" si="17"/>
        <v>0</v>
      </c>
      <c r="H344" s="4">
        <f t="shared" si="15"/>
        <v>22870</v>
      </c>
    </row>
    <row r="345" spans="1:8" x14ac:dyDescent="0.3">
      <c r="A345" s="1">
        <v>45270</v>
      </c>
      <c r="B345" t="s">
        <v>2</v>
      </c>
      <c r="C345" t="s">
        <v>13</v>
      </c>
      <c r="D345" s="2">
        <f>VLOOKUP(C345,Tabela1[],2,FALSE)</f>
        <v>0.4</v>
      </c>
      <c r="E345">
        <v>10</v>
      </c>
      <c r="F345" s="3">
        <f t="shared" si="16"/>
        <v>150</v>
      </c>
      <c r="G345" s="3">
        <f t="shared" si="17"/>
        <v>0</v>
      </c>
      <c r="H345" s="4">
        <f t="shared" si="15"/>
        <v>22720</v>
      </c>
    </row>
    <row r="346" spans="1:8" x14ac:dyDescent="0.3">
      <c r="A346" s="1">
        <v>45271</v>
      </c>
      <c r="B346" t="s">
        <v>3</v>
      </c>
      <c r="C346" t="s">
        <v>13</v>
      </c>
      <c r="D346" s="2">
        <f>VLOOKUP(C346,Tabela1[],2,FALSE)</f>
        <v>0.4</v>
      </c>
      <c r="E346">
        <v>10</v>
      </c>
      <c r="F346" s="3">
        <f t="shared" si="16"/>
        <v>0</v>
      </c>
      <c r="G346" s="3">
        <f t="shared" si="17"/>
        <v>120</v>
      </c>
      <c r="H346" s="4">
        <f t="shared" si="15"/>
        <v>22840</v>
      </c>
    </row>
    <row r="347" spans="1:8" x14ac:dyDescent="0.3">
      <c r="A347" s="1">
        <v>45272</v>
      </c>
      <c r="B347" t="s">
        <v>4</v>
      </c>
      <c r="C347" t="s">
        <v>13</v>
      </c>
      <c r="D347" s="2">
        <f>VLOOKUP(C347,Tabela1[],2,FALSE)</f>
        <v>0.4</v>
      </c>
      <c r="E347">
        <v>10</v>
      </c>
      <c r="F347" s="3">
        <f t="shared" si="16"/>
        <v>0</v>
      </c>
      <c r="G347" s="3">
        <f t="shared" si="17"/>
        <v>120</v>
      </c>
      <c r="H347" s="4">
        <f t="shared" si="15"/>
        <v>22960</v>
      </c>
    </row>
    <row r="348" spans="1:8" x14ac:dyDescent="0.3">
      <c r="A348" s="1">
        <v>45273</v>
      </c>
      <c r="B348" t="s">
        <v>5</v>
      </c>
      <c r="C348" t="s">
        <v>13</v>
      </c>
      <c r="D348" s="2">
        <f>VLOOKUP(C348,Tabela1[],2,FALSE)</f>
        <v>0.4</v>
      </c>
      <c r="E348">
        <v>10</v>
      </c>
      <c r="F348" s="3">
        <f t="shared" si="16"/>
        <v>0</v>
      </c>
      <c r="G348" s="3">
        <f t="shared" si="17"/>
        <v>120</v>
      </c>
      <c r="H348" s="4">
        <f t="shared" si="15"/>
        <v>23080</v>
      </c>
    </row>
    <row r="349" spans="1:8" x14ac:dyDescent="0.3">
      <c r="A349" s="1">
        <v>45274</v>
      </c>
      <c r="B349" t="s">
        <v>6</v>
      </c>
      <c r="C349" t="s">
        <v>13</v>
      </c>
      <c r="D349" s="2">
        <f>VLOOKUP(C349,Tabela1[],2,FALSE)</f>
        <v>0.4</v>
      </c>
      <c r="E349">
        <v>10</v>
      </c>
      <c r="F349" s="3">
        <f t="shared" si="16"/>
        <v>0</v>
      </c>
      <c r="G349" s="3">
        <f t="shared" si="17"/>
        <v>120</v>
      </c>
      <c r="H349" s="4">
        <f t="shared" si="15"/>
        <v>23200</v>
      </c>
    </row>
    <row r="350" spans="1:8" x14ac:dyDescent="0.3">
      <c r="A350" s="1">
        <v>45275</v>
      </c>
      <c r="B350" t="s">
        <v>7</v>
      </c>
      <c r="C350" t="s">
        <v>13</v>
      </c>
      <c r="D350" s="2">
        <f>VLOOKUP(C350,Tabela1[],2,FALSE)</f>
        <v>0.4</v>
      </c>
      <c r="E350">
        <v>10</v>
      </c>
      <c r="F350" s="3">
        <f t="shared" si="16"/>
        <v>0</v>
      </c>
      <c r="G350" s="3">
        <f t="shared" si="17"/>
        <v>120</v>
      </c>
      <c r="H350" s="4">
        <f t="shared" si="15"/>
        <v>23320</v>
      </c>
    </row>
    <row r="351" spans="1:8" x14ac:dyDescent="0.3">
      <c r="A351" s="1">
        <v>45276</v>
      </c>
      <c r="B351" t="s">
        <v>8</v>
      </c>
      <c r="C351" t="s">
        <v>13</v>
      </c>
      <c r="D351" s="2">
        <f>VLOOKUP(C351,Tabela1[],2,FALSE)</f>
        <v>0.4</v>
      </c>
      <c r="E351">
        <v>10</v>
      </c>
      <c r="F351" s="3">
        <f t="shared" si="16"/>
        <v>0</v>
      </c>
      <c r="G351" s="3">
        <f t="shared" si="17"/>
        <v>0</v>
      </c>
      <c r="H351" s="4">
        <f t="shared" si="15"/>
        <v>23320</v>
      </c>
    </row>
    <row r="352" spans="1:8" x14ac:dyDescent="0.3">
      <c r="A352" s="1">
        <v>45277</v>
      </c>
      <c r="B352" t="s">
        <v>2</v>
      </c>
      <c r="C352" t="s">
        <v>13</v>
      </c>
      <c r="D352" s="2">
        <f>VLOOKUP(C352,Tabela1[],2,FALSE)</f>
        <v>0.4</v>
      </c>
      <c r="E352">
        <v>10</v>
      </c>
      <c r="F352" s="3">
        <f t="shared" si="16"/>
        <v>150</v>
      </c>
      <c r="G352" s="3">
        <f t="shared" si="17"/>
        <v>0</v>
      </c>
      <c r="H352" s="4">
        <f t="shared" si="15"/>
        <v>23170</v>
      </c>
    </row>
    <row r="353" spans="1:8" x14ac:dyDescent="0.3">
      <c r="A353" s="1">
        <v>45278</v>
      </c>
      <c r="B353" t="s">
        <v>3</v>
      </c>
      <c r="C353" t="s">
        <v>13</v>
      </c>
      <c r="D353" s="2">
        <f>VLOOKUP(C353,Tabela1[],2,FALSE)</f>
        <v>0.4</v>
      </c>
      <c r="E353">
        <v>10</v>
      </c>
      <c r="F353" s="3">
        <f t="shared" si="16"/>
        <v>0</v>
      </c>
      <c r="G353" s="3">
        <f t="shared" si="17"/>
        <v>120</v>
      </c>
      <c r="H353" s="4">
        <f t="shared" si="15"/>
        <v>23290</v>
      </c>
    </row>
    <row r="354" spans="1:8" x14ac:dyDescent="0.3">
      <c r="A354" s="1">
        <v>45279</v>
      </c>
      <c r="B354" t="s">
        <v>4</v>
      </c>
      <c r="C354" t="s">
        <v>13</v>
      </c>
      <c r="D354" s="2">
        <f>VLOOKUP(C354,Tabela1[],2,FALSE)</f>
        <v>0.4</v>
      </c>
      <c r="E354">
        <v>10</v>
      </c>
      <c r="F354" s="3">
        <f t="shared" si="16"/>
        <v>0</v>
      </c>
      <c r="G354" s="3">
        <f t="shared" si="17"/>
        <v>120</v>
      </c>
      <c r="H354" s="4">
        <f t="shared" si="15"/>
        <v>23410</v>
      </c>
    </row>
    <row r="355" spans="1:8" x14ac:dyDescent="0.3">
      <c r="A355" s="1">
        <v>45280</v>
      </c>
      <c r="B355" t="s">
        <v>5</v>
      </c>
      <c r="C355" t="s">
        <v>13</v>
      </c>
      <c r="D355" s="2">
        <f>VLOOKUP(C355,Tabela1[],2,FALSE)</f>
        <v>0.4</v>
      </c>
      <c r="E355">
        <v>10</v>
      </c>
      <c r="F355" s="3">
        <f t="shared" si="16"/>
        <v>0</v>
      </c>
      <c r="G355" s="3">
        <f t="shared" si="17"/>
        <v>120</v>
      </c>
      <c r="H355" s="4">
        <f t="shared" si="15"/>
        <v>23530</v>
      </c>
    </row>
    <row r="356" spans="1:8" x14ac:dyDescent="0.3">
      <c r="A356" s="1">
        <v>45281</v>
      </c>
      <c r="B356" t="s">
        <v>6</v>
      </c>
      <c r="C356" t="s">
        <v>10</v>
      </c>
      <c r="D356" s="2">
        <f>VLOOKUP(C356,Tabela1[],2,FALSE)</f>
        <v>0.2</v>
      </c>
      <c r="E356">
        <v>10</v>
      </c>
      <c r="F356" s="3">
        <f t="shared" si="16"/>
        <v>0</v>
      </c>
      <c r="G356" s="3">
        <f t="shared" si="17"/>
        <v>60</v>
      </c>
      <c r="H356" s="4">
        <f t="shared" si="15"/>
        <v>23590</v>
      </c>
    </row>
    <row r="357" spans="1:8" x14ac:dyDescent="0.3">
      <c r="A357" s="1">
        <v>45282</v>
      </c>
      <c r="B357" t="s">
        <v>7</v>
      </c>
      <c r="C357" t="s">
        <v>10</v>
      </c>
      <c r="D357" s="2">
        <f>VLOOKUP(C357,Tabela1[],2,FALSE)</f>
        <v>0.2</v>
      </c>
      <c r="E357">
        <v>10</v>
      </c>
      <c r="F357" s="3">
        <f t="shared" si="16"/>
        <v>0</v>
      </c>
      <c r="G357" s="3">
        <f t="shared" si="17"/>
        <v>60</v>
      </c>
      <c r="H357" s="4">
        <f t="shared" si="15"/>
        <v>23650</v>
      </c>
    </row>
    <row r="358" spans="1:8" x14ac:dyDescent="0.3">
      <c r="A358" s="1">
        <v>45283</v>
      </c>
      <c r="B358" t="s">
        <v>8</v>
      </c>
      <c r="C358" t="s">
        <v>10</v>
      </c>
      <c r="D358" s="2">
        <f>VLOOKUP(C358,Tabela1[],2,FALSE)</f>
        <v>0.2</v>
      </c>
      <c r="E358">
        <v>10</v>
      </c>
      <c r="F358" s="3">
        <f t="shared" si="16"/>
        <v>0</v>
      </c>
      <c r="G358" s="3">
        <f t="shared" si="17"/>
        <v>0</v>
      </c>
      <c r="H358" s="4">
        <f t="shared" si="15"/>
        <v>23650</v>
      </c>
    </row>
    <row r="359" spans="1:8" x14ac:dyDescent="0.3">
      <c r="A359" s="1">
        <v>45284</v>
      </c>
      <c r="B359" t="s">
        <v>2</v>
      </c>
      <c r="C359" t="s">
        <v>10</v>
      </c>
      <c r="D359" s="2">
        <f>VLOOKUP(C359,Tabela1[],2,FALSE)</f>
        <v>0.2</v>
      </c>
      <c r="E359">
        <v>10</v>
      </c>
      <c r="F359" s="3">
        <f t="shared" si="16"/>
        <v>150</v>
      </c>
      <c r="G359" s="3">
        <f t="shared" si="17"/>
        <v>0</v>
      </c>
      <c r="H359" s="4">
        <f t="shared" si="15"/>
        <v>23500</v>
      </c>
    </row>
    <row r="360" spans="1:8" x14ac:dyDescent="0.3">
      <c r="A360" s="1">
        <v>45285</v>
      </c>
      <c r="B360" t="s">
        <v>3</v>
      </c>
      <c r="C360" t="s">
        <v>10</v>
      </c>
      <c r="D360" s="2">
        <f>VLOOKUP(C360,Tabela1[],2,FALSE)</f>
        <v>0.2</v>
      </c>
      <c r="E360">
        <v>10</v>
      </c>
      <c r="F360" s="3">
        <f t="shared" si="16"/>
        <v>0</v>
      </c>
      <c r="G360" s="3">
        <f t="shared" si="17"/>
        <v>60</v>
      </c>
      <c r="H360" s="4">
        <f t="shared" si="15"/>
        <v>23560</v>
      </c>
    </row>
    <row r="361" spans="1:8" x14ac:dyDescent="0.3">
      <c r="A361" s="1">
        <v>45286</v>
      </c>
      <c r="B361" t="s">
        <v>4</v>
      </c>
      <c r="C361" t="s">
        <v>10</v>
      </c>
      <c r="D361" s="2">
        <f>VLOOKUP(C361,Tabela1[],2,FALSE)</f>
        <v>0.2</v>
      </c>
      <c r="E361">
        <v>10</v>
      </c>
      <c r="F361" s="3">
        <f t="shared" si="16"/>
        <v>0</v>
      </c>
      <c r="G361" s="3">
        <f t="shared" si="17"/>
        <v>60</v>
      </c>
      <c r="H361" s="4">
        <f t="shared" si="15"/>
        <v>23620</v>
      </c>
    </row>
    <row r="362" spans="1:8" x14ac:dyDescent="0.3">
      <c r="A362" s="1">
        <v>45287</v>
      </c>
      <c r="B362" t="s">
        <v>5</v>
      </c>
      <c r="C362" t="s">
        <v>10</v>
      </c>
      <c r="D362" s="2">
        <f>VLOOKUP(C362,Tabela1[],2,FALSE)</f>
        <v>0.2</v>
      </c>
      <c r="E362">
        <v>10</v>
      </c>
      <c r="F362" s="3">
        <f t="shared" si="16"/>
        <v>0</v>
      </c>
      <c r="G362" s="3">
        <f t="shared" si="17"/>
        <v>60</v>
      </c>
      <c r="H362" s="4">
        <f t="shared" si="15"/>
        <v>23680</v>
      </c>
    </row>
    <row r="363" spans="1:8" x14ac:dyDescent="0.3">
      <c r="A363" s="1">
        <v>45288</v>
      </c>
      <c r="B363" t="s">
        <v>6</v>
      </c>
      <c r="C363" t="s">
        <v>10</v>
      </c>
      <c r="D363" s="2">
        <f>VLOOKUP(C363,Tabela1[],2,FALSE)</f>
        <v>0.2</v>
      </c>
      <c r="E363">
        <v>10</v>
      </c>
      <c r="F363" s="3">
        <f t="shared" si="16"/>
        <v>0</v>
      </c>
      <c r="G363" s="3">
        <f t="shared" si="17"/>
        <v>60</v>
      </c>
      <c r="H363" s="4">
        <f t="shared" si="15"/>
        <v>23740</v>
      </c>
    </row>
    <row r="364" spans="1:8" x14ac:dyDescent="0.3">
      <c r="A364" s="1">
        <v>45289</v>
      </c>
      <c r="B364" t="s">
        <v>7</v>
      </c>
      <c r="C364" t="s">
        <v>10</v>
      </c>
      <c r="D364" s="2">
        <f>VLOOKUP(C364,Tabela1[],2,FALSE)</f>
        <v>0.2</v>
      </c>
      <c r="E364">
        <v>10</v>
      </c>
      <c r="F364" s="3">
        <f t="shared" si="16"/>
        <v>0</v>
      </c>
      <c r="G364" s="3">
        <f t="shared" si="17"/>
        <v>60</v>
      </c>
      <c r="H364" s="4">
        <f t="shared" si="15"/>
        <v>23800</v>
      </c>
    </row>
    <row r="365" spans="1:8" x14ac:dyDescent="0.3">
      <c r="A365" s="1">
        <v>45290</v>
      </c>
      <c r="B365" t="s">
        <v>8</v>
      </c>
      <c r="C365" t="s">
        <v>10</v>
      </c>
      <c r="D365" s="2">
        <f>VLOOKUP(C365,Tabela1[],2,FALSE)</f>
        <v>0.2</v>
      </c>
      <c r="E365">
        <v>10</v>
      </c>
      <c r="F365" s="3">
        <f t="shared" si="16"/>
        <v>0</v>
      </c>
      <c r="G365" s="3">
        <f t="shared" si="17"/>
        <v>0</v>
      </c>
      <c r="H365" s="4">
        <f t="shared" si="15"/>
        <v>23800</v>
      </c>
    </row>
    <row r="366" spans="1:8" x14ac:dyDescent="0.3">
      <c r="A366" s="1">
        <v>45291</v>
      </c>
      <c r="B366" t="s">
        <v>2</v>
      </c>
      <c r="C366" t="s">
        <v>10</v>
      </c>
      <c r="D366" s="2">
        <f>VLOOKUP(C366,Tabela1[],2,FALSE)</f>
        <v>0.2</v>
      </c>
      <c r="E366">
        <v>10</v>
      </c>
      <c r="F366" s="3">
        <f t="shared" si="16"/>
        <v>150</v>
      </c>
      <c r="G366" s="3">
        <f t="shared" si="17"/>
        <v>0</v>
      </c>
      <c r="H366" s="4">
        <f t="shared" si="15"/>
        <v>23650</v>
      </c>
    </row>
    <row r="367" spans="1:8" x14ac:dyDescent="0.3">
      <c r="A367" s="1">
        <v>45292</v>
      </c>
      <c r="B367" t="s">
        <v>3</v>
      </c>
      <c r="C367" t="s">
        <v>10</v>
      </c>
      <c r="D367" s="2">
        <f>VLOOKUP(C367,Tabela1[],2,FALSE)</f>
        <v>0.2</v>
      </c>
      <c r="E367">
        <v>10</v>
      </c>
      <c r="F367" s="3">
        <f t="shared" si="16"/>
        <v>0</v>
      </c>
      <c r="G367" s="3">
        <f t="shared" si="17"/>
        <v>60</v>
      </c>
      <c r="H367" s="4">
        <f t="shared" si="15"/>
        <v>23710</v>
      </c>
    </row>
    <row r="368" spans="1:8" x14ac:dyDescent="0.3">
      <c r="A368" s="1">
        <v>45293</v>
      </c>
      <c r="B368" t="s">
        <v>4</v>
      </c>
      <c r="C368" t="s">
        <v>10</v>
      </c>
      <c r="D368" s="2">
        <f>VLOOKUP(C368,Tabela1[],2,FALSE)</f>
        <v>0.2</v>
      </c>
      <c r="E368">
        <v>10</v>
      </c>
      <c r="F368" s="3">
        <f t="shared" si="16"/>
        <v>0</v>
      </c>
      <c r="G368" s="3">
        <f t="shared" si="17"/>
        <v>60</v>
      </c>
      <c r="H368" s="4">
        <f t="shared" si="15"/>
        <v>23770</v>
      </c>
    </row>
    <row r="369" spans="1:8" x14ac:dyDescent="0.3">
      <c r="A369" s="1">
        <v>45294</v>
      </c>
      <c r="B369" t="s">
        <v>5</v>
      </c>
      <c r="C369" t="s">
        <v>10</v>
      </c>
      <c r="D369" s="2">
        <f>VLOOKUP(C369,Tabela1[],2,FALSE)</f>
        <v>0.2</v>
      </c>
      <c r="E369">
        <v>10</v>
      </c>
      <c r="F369" s="3">
        <f t="shared" si="16"/>
        <v>0</v>
      </c>
      <c r="G369" s="3">
        <f t="shared" si="17"/>
        <v>60</v>
      </c>
      <c r="H369" s="4">
        <f t="shared" si="15"/>
        <v>23830</v>
      </c>
    </row>
    <row r="370" spans="1:8" x14ac:dyDescent="0.3">
      <c r="A370" s="1">
        <v>45295</v>
      </c>
      <c r="B370" t="s">
        <v>6</v>
      </c>
      <c r="C370" t="s">
        <v>10</v>
      </c>
      <c r="D370" s="2">
        <f>VLOOKUP(C370,Tabela1[],2,FALSE)</f>
        <v>0.2</v>
      </c>
      <c r="E370">
        <v>10</v>
      </c>
      <c r="F370" s="3">
        <f t="shared" si="16"/>
        <v>0</v>
      </c>
      <c r="G370" s="3">
        <f t="shared" si="17"/>
        <v>60</v>
      </c>
      <c r="H370" s="4">
        <f t="shared" si="15"/>
        <v>23890</v>
      </c>
    </row>
    <row r="371" spans="1:8" x14ac:dyDescent="0.3">
      <c r="A371" s="1">
        <v>45296</v>
      </c>
      <c r="B371" t="s">
        <v>7</v>
      </c>
      <c r="C371" t="s">
        <v>10</v>
      </c>
      <c r="D371" s="2">
        <f>VLOOKUP(C371,Tabela1[],2,FALSE)</f>
        <v>0.2</v>
      </c>
      <c r="E371">
        <v>10</v>
      </c>
      <c r="F371" s="3">
        <f t="shared" si="16"/>
        <v>0</v>
      </c>
      <c r="G371" s="3">
        <f t="shared" si="17"/>
        <v>60</v>
      </c>
      <c r="H371" s="4">
        <f t="shared" si="15"/>
        <v>23950</v>
      </c>
    </row>
    <row r="372" spans="1:8" x14ac:dyDescent="0.3">
      <c r="A372" s="1">
        <v>45297</v>
      </c>
      <c r="B372" t="s">
        <v>8</v>
      </c>
      <c r="C372" t="s">
        <v>10</v>
      </c>
      <c r="D372" s="2">
        <f>VLOOKUP(C372,Tabela1[],2,FALSE)</f>
        <v>0.2</v>
      </c>
      <c r="E372">
        <v>10</v>
      </c>
      <c r="F372" s="3">
        <f t="shared" si="16"/>
        <v>0</v>
      </c>
      <c r="G372" s="3">
        <f t="shared" si="17"/>
        <v>0</v>
      </c>
      <c r="H372" s="4">
        <f t="shared" si="15"/>
        <v>23950</v>
      </c>
    </row>
    <row r="373" spans="1:8" x14ac:dyDescent="0.3">
      <c r="A373" s="1">
        <v>45298</v>
      </c>
      <c r="B373" t="s">
        <v>2</v>
      </c>
      <c r="C373" t="s">
        <v>10</v>
      </c>
      <c r="D373" s="2">
        <f>VLOOKUP(C373,Tabela1[],2,FALSE)</f>
        <v>0.2</v>
      </c>
      <c r="E373">
        <v>10</v>
      </c>
      <c r="F373" s="3">
        <f t="shared" si="16"/>
        <v>150</v>
      </c>
      <c r="G373" s="3">
        <f t="shared" si="17"/>
        <v>0</v>
      </c>
      <c r="H373" s="4">
        <f t="shared" si="15"/>
        <v>23800</v>
      </c>
    </row>
    <row r="374" spans="1:8" x14ac:dyDescent="0.3">
      <c r="A374" s="1">
        <v>45299</v>
      </c>
      <c r="B374" t="s">
        <v>3</v>
      </c>
      <c r="C374" t="s">
        <v>10</v>
      </c>
      <c r="D374" s="2">
        <f>VLOOKUP(C374,Tabela1[],2,FALSE)</f>
        <v>0.2</v>
      </c>
      <c r="E374">
        <v>10</v>
      </c>
      <c r="F374" s="3">
        <f t="shared" si="16"/>
        <v>0</v>
      </c>
      <c r="G374" s="3">
        <f t="shared" si="17"/>
        <v>60</v>
      </c>
      <c r="H374" s="4">
        <f t="shared" si="15"/>
        <v>23860</v>
      </c>
    </row>
    <row r="375" spans="1:8" x14ac:dyDescent="0.3">
      <c r="A375" s="1">
        <v>45300</v>
      </c>
      <c r="B375" t="s">
        <v>4</v>
      </c>
      <c r="C375" t="s">
        <v>10</v>
      </c>
      <c r="D375" s="2">
        <f>VLOOKUP(C375,Tabela1[],2,FALSE)</f>
        <v>0.2</v>
      </c>
      <c r="E375">
        <v>10</v>
      </c>
      <c r="F375" s="3">
        <f t="shared" si="16"/>
        <v>0</v>
      </c>
      <c r="G375" s="3">
        <f t="shared" si="17"/>
        <v>60</v>
      </c>
      <c r="H375" s="4">
        <f t="shared" si="15"/>
        <v>23920</v>
      </c>
    </row>
    <row r="376" spans="1:8" x14ac:dyDescent="0.3">
      <c r="A376" s="1">
        <v>45301</v>
      </c>
      <c r="B376" t="s">
        <v>5</v>
      </c>
      <c r="C376" t="s">
        <v>10</v>
      </c>
      <c r="D376" s="2">
        <f>VLOOKUP(C376,Tabela1[],2,FALSE)</f>
        <v>0.2</v>
      </c>
      <c r="E376">
        <v>10</v>
      </c>
      <c r="F376" s="3">
        <f t="shared" si="16"/>
        <v>0</v>
      </c>
      <c r="G376" s="3">
        <f t="shared" si="17"/>
        <v>60</v>
      </c>
      <c r="H376" s="4">
        <f t="shared" si="15"/>
        <v>23980</v>
      </c>
    </row>
    <row r="377" spans="1:8" x14ac:dyDescent="0.3">
      <c r="A377" s="1">
        <v>45302</v>
      </c>
      <c r="B377" t="s">
        <v>6</v>
      </c>
      <c r="C377" t="s">
        <v>10</v>
      </c>
      <c r="D377" s="2">
        <f>VLOOKUP(C377,Tabela1[],2,FALSE)</f>
        <v>0.2</v>
      </c>
      <c r="E377">
        <v>10</v>
      </c>
      <c r="F377" s="3">
        <f t="shared" si="16"/>
        <v>0</v>
      </c>
      <c r="G377" s="3">
        <f t="shared" si="17"/>
        <v>60</v>
      </c>
      <c r="H377" s="4">
        <f t="shared" si="15"/>
        <v>24040</v>
      </c>
    </row>
    <row r="378" spans="1:8" x14ac:dyDescent="0.3">
      <c r="A378" s="1">
        <v>45303</v>
      </c>
      <c r="B378" t="s">
        <v>7</v>
      </c>
      <c r="C378" t="s">
        <v>10</v>
      </c>
      <c r="D378" s="2">
        <f>VLOOKUP(C378,Tabela1[],2,FALSE)</f>
        <v>0.2</v>
      </c>
      <c r="E378">
        <v>10</v>
      </c>
      <c r="F378" s="3">
        <f t="shared" si="16"/>
        <v>0</v>
      </c>
      <c r="G378" s="3">
        <f t="shared" si="17"/>
        <v>60</v>
      </c>
      <c r="H378" s="4">
        <f t="shared" si="15"/>
        <v>24100</v>
      </c>
    </row>
    <row r="379" spans="1:8" x14ac:dyDescent="0.3">
      <c r="A379" s="1">
        <v>45304</v>
      </c>
      <c r="B379" t="s">
        <v>8</v>
      </c>
      <c r="C379" t="s">
        <v>10</v>
      </c>
      <c r="D379" s="2">
        <f>VLOOKUP(C379,Tabela1[],2,FALSE)</f>
        <v>0.2</v>
      </c>
      <c r="E379">
        <v>10</v>
      </c>
      <c r="F379" s="3">
        <f t="shared" si="16"/>
        <v>0</v>
      </c>
      <c r="G379" s="3">
        <f t="shared" si="17"/>
        <v>0</v>
      </c>
      <c r="H379" s="4">
        <f t="shared" si="15"/>
        <v>24100</v>
      </c>
    </row>
    <row r="380" spans="1:8" x14ac:dyDescent="0.3">
      <c r="A380" s="1">
        <v>45305</v>
      </c>
      <c r="B380" t="s">
        <v>2</v>
      </c>
      <c r="C380" t="s">
        <v>10</v>
      </c>
      <c r="D380" s="2">
        <f>VLOOKUP(C380,Tabela1[],2,FALSE)</f>
        <v>0.2</v>
      </c>
      <c r="E380">
        <v>10</v>
      </c>
      <c r="F380" s="3">
        <f t="shared" si="16"/>
        <v>150</v>
      </c>
      <c r="G380" s="3">
        <f t="shared" si="17"/>
        <v>0</v>
      </c>
      <c r="H380" s="4">
        <f t="shared" si="15"/>
        <v>23950</v>
      </c>
    </row>
    <row r="381" spans="1:8" x14ac:dyDescent="0.3">
      <c r="A381" s="1">
        <v>45306</v>
      </c>
      <c r="B381" t="s">
        <v>3</v>
      </c>
      <c r="C381" t="s">
        <v>10</v>
      </c>
      <c r="D381" s="2">
        <f>VLOOKUP(C381,Tabela1[],2,FALSE)</f>
        <v>0.2</v>
      </c>
      <c r="E381">
        <v>10</v>
      </c>
      <c r="F381" s="3">
        <f t="shared" si="16"/>
        <v>0</v>
      </c>
      <c r="G381" s="3">
        <f t="shared" si="17"/>
        <v>60</v>
      </c>
      <c r="H381" s="4">
        <f t="shared" si="15"/>
        <v>24010</v>
      </c>
    </row>
    <row r="382" spans="1:8" x14ac:dyDescent="0.3">
      <c r="A382" s="1">
        <v>45307</v>
      </c>
      <c r="B382" t="s">
        <v>4</v>
      </c>
      <c r="C382" t="s">
        <v>10</v>
      </c>
      <c r="D382" s="2">
        <f>VLOOKUP(C382,Tabela1[],2,FALSE)</f>
        <v>0.2</v>
      </c>
      <c r="E382">
        <v>10</v>
      </c>
      <c r="F382" s="3">
        <f t="shared" si="16"/>
        <v>0</v>
      </c>
      <c r="G382" s="3">
        <f t="shared" si="17"/>
        <v>60</v>
      </c>
      <c r="H382" s="4">
        <f t="shared" si="15"/>
        <v>24070</v>
      </c>
    </row>
    <row r="383" spans="1:8" x14ac:dyDescent="0.3">
      <c r="A383" s="1">
        <v>45308</v>
      </c>
      <c r="B383" t="s">
        <v>5</v>
      </c>
      <c r="C383" t="s">
        <v>10</v>
      </c>
      <c r="D383" s="2">
        <f>VLOOKUP(C383,Tabela1[],2,FALSE)</f>
        <v>0.2</v>
      </c>
      <c r="E383">
        <v>10</v>
      </c>
      <c r="F383" s="3">
        <f t="shared" si="16"/>
        <v>0</v>
      </c>
      <c r="G383" s="3">
        <f t="shared" si="17"/>
        <v>60</v>
      </c>
      <c r="H383" s="4">
        <f t="shared" si="15"/>
        <v>24130</v>
      </c>
    </row>
    <row r="384" spans="1:8" x14ac:dyDescent="0.3">
      <c r="A384" s="1">
        <v>45309</v>
      </c>
      <c r="B384" t="s">
        <v>6</v>
      </c>
      <c r="C384" t="s">
        <v>10</v>
      </c>
      <c r="D384" s="2">
        <f>VLOOKUP(C384,Tabela1[],2,FALSE)</f>
        <v>0.2</v>
      </c>
      <c r="E384">
        <v>10</v>
      </c>
      <c r="F384" s="3">
        <f t="shared" si="16"/>
        <v>0</v>
      </c>
      <c r="G384" s="3">
        <f t="shared" si="17"/>
        <v>60</v>
      </c>
      <c r="H384" s="4">
        <f t="shared" si="15"/>
        <v>24190</v>
      </c>
    </row>
    <row r="385" spans="1:8" x14ac:dyDescent="0.3">
      <c r="A385" s="1">
        <v>45310</v>
      </c>
      <c r="B385" t="s">
        <v>7</v>
      </c>
      <c r="C385" t="s">
        <v>10</v>
      </c>
      <c r="D385" s="2">
        <f>VLOOKUP(C385,Tabela1[],2,FALSE)</f>
        <v>0.2</v>
      </c>
      <c r="E385">
        <v>10</v>
      </c>
      <c r="F385" s="3">
        <f t="shared" si="16"/>
        <v>0</v>
      </c>
      <c r="G385" s="3">
        <f t="shared" si="17"/>
        <v>60</v>
      </c>
      <c r="H385" s="4">
        <f t="shared" si="15"/>
        <v>24250</v>
      </c>
    </row>
    <row r="386" spans="1:8" x14ac:dyDescent="0.3">
      <c r="A386" s="1">
        <v>45311</v>
      </c>
      <c r="B386" t="s">
        <v>8</v>
      </c>
      <c r="C386" t="s">
        <v>10</v>
      </c>
      <c r="D386" s="2">
        <f>VLOOKUP(C386,Tabela1[],2,FALSE)</f>
        <v>0.2</v>
      </c>
      <c r="E386">
        <v>10</v>
      </c>
      <c r="F386" s="3">
        <f t="shared" si="16"/>
        <v>0</v>
      </c>
      <c r="G386" s="3">
        <f t="shared" si="17"/>
        <v>0</v>
      </c>
      <c r="H386" s="4">
        <f t="shared" si="15"/>
        <v>24250</v>
      </c>
    </row>
    <row r="387" spans="1:8" x14ac:dyDescent="0.3">
      <c r="A387" s="1">
        <v>45312</v>
      </c>
      <c r="B387" t="s">
        <v>2</v>
      </c>
      <c r="C387" t="s">
        <v>10</v>
      </c>
      <c r="D387" s="2">
        <f>VLOOKUP(C387,Tabela1[],2,FALSE)</f>
        <v>0.2</v>
      </c>
      <c r="E387">
        <v>10</v>
      </c>
      <c r="F387" s="3">
        <f t="shared" si="16"/>
        <v>150</v>
      </c>
      <c r="G387" s="3">
        <f t="shared" si="17"/>
        <v>0</v>
      </c>
      <c r="H387" s="4">
        <f t="shared" ref="H387:H450" si="18">G387-F387+H386</f>
        <v>24100</v>
      </c>
    </row>
    <row r="388" spans="1:8" x14ac:dyDescent="0.3">
      <c r="A388" s="1">
        <v>45313</v>
      </c>
      <c r="B388" t="s">
        <v>3</v>
      </c>
      <c r="C388" t="s">
        <v>10</v>
      </c>
      <c r="D388" s="2">
        <f>VLOOKUP(C388,Tabela1[],2,FALSE)</f>
        <v>0.2</v>
      </c>
      <c r="E388">
        <v>10</v>
      </c>
      <c r="F388" s="3">
        <f t="shared" ref="F388:F451" si="19">IF(B388="niedziela",15*E388,0)</f>
        <v>0</v>
      </c>
      <c r="G388" s="3">
        <f t="shared" ref="G388:G451" si="20">IF(AND(NOT(B388="sobota"),NOT(B388="niedziela")),ROUNDDOWN(E388*D388,0)*$M$4,0)</f>
        <v>60</v>
      </c>
      <c r="H388" s="4">
        <f t="shared" si="18"/>
        <v>24160</v>
      </c>
    </row>
    <row r="389" spans="1:8" x14ac:dyDescent="0.3">
      <c r="A389" s="1">
        <v>45314</v>
      </c>
      <c r="B389" t="s">
        <v>4</v>
      </c>
      <c r="C389" t="s">
        <v>10</v>
      </c>
      <c r="D389" s="2">
        <f>VLOOKUP(C389,Tabela1[],2,FALSE)</f>
        <v>0.2</v>
      </c>
      <c r="E389">
        <v>10</v>
      </c>
      <c r="F389" s="3">
        <f t="shared" si="19"/>
        <v>0</v>
      </c>
      <c r="G389" s="3">
        <f t="shared" si="20"/>
        <v>60</v>
      </c>
      <c r="H389" s="4">
        <f t="shared" si="18"/>
        <v>24220</v>
      </c>
    </row>
    <row r="390" spans="1:8" x14ac:dyDescent="0.3">
      <c r="A390" s="1">
        <v>45315</v>
      </c>
      <c r="B390" t="s">
        <v>5</v>
      </c>
      <c r="C390" t="s">
        <v>10</v>
      </c>
      <c r="D390" s="2">
        <f>VLOOKUP(C390,Tabela1[],2,FALSE)</f>
        <v>0.2</v>
      </c>
      <c r="E390">
        <v>10</v>
      </c>
      <c r="F390" s="3">
        <f t="shared" si="19"/>
        <v>0</v>
      </c>
      <c r="G390" s="3">
        <f t="shared" si="20"/>
        <v>60</v>
      </c>
      <c r="H390" s="4">
        <f t="shared" si="18"/>
        <v>24280</v>
      </c>
    </row>
    <row r="391" spans="1:8" x14ac:dyDescent="0.3">
      <c r="A391" s="1">
        <v>45316</v>
      </c>
      <c r="B391" t="s">
        <v>6</v>
      </c>
      <c r="C391" t="s">
        <v>10</v>
      </c>
      <c r="D391" s="2">
        <f>VLOOKUP(C391,Tabela1[],2,FALSE)</f>
        <v>0.2</v>
      </c>
      <c r="E391">
        <v>10</v>
      </c>
      <c r="F391" s="3">
        <f t="shared" si="19"/>
        <v>0</v>
      </c>
      <c r="G391" s="3">
        <f t="shared" si="20"/>
        <v>60</v>
      </c>
      <c r="H391" s="4">
        <f t="shared" si="18"/>
        <v>24340</v>
      </c>
    </row>
    <row r="392" spans="1:8" x14ac:dyDescent="0.3">
      <c r="A392" s="1">
        <v>45317</v>
      </c>
      <c r="B392" t="s">
        <v>7</v>
      </c>
      <c r="C392" t="s">
        <v>10</v>
      </c>
      <c r="D392" s="2">
        <f>VLOOKUP(C392,Tabela1[],2,FALSE)</f>
        <v>0.2</v>
      </c>
      <c r="E392">
        <v>10</v>
      </c>
      <c r="F392" s="3">
        <f t="shared" si="19"/>
        <v>0</v>
      </c>
      <c r="G392" s="3">
        <f t="shared" si="20"/>
        <v>60</v>
      </c>
      <c r="H392" s="4">
        <f t="shared" si="18"/>
        <v>24400</v>
      </c>
    </row>
    <row r="393" spans="1:8" x14ac:dyDescent="0.3">
      <c r="A393" s="1">
        <v>45318</v>
      </c>
      <c r="B393" t="s">
        <v>8</v>
      </c>
      <c r="C393" t="s">
        <v>10</v>
      </c>
      <c r="D393" s="2">
        <f>VLOOKUP(C393,Tabela1[],2,FALSE)</f>
        <v>0.2</v>
      </c>
      <c r="E393">
        <v>10</v>
      </c>
      <c r="F393" s="3">
        <f t="shared" si="19"/>
        <v>0</v>
      </c>
      <c r="G393" s="3">
        <f t="shared" si="20"/>
        <v>0</v>
      </c>
      <c r="H393" s="4">
        <f t="shared" si="18"/>
        <v>24400</v>
      </c>
    </row>
    <row r="394" spans="1:8" x14ac:dyDescent="0.3">
      <c r="A394" s="1">
        <v>45319</v>
      </c>
      <c r="B394" t="s">
        <v>2</v>
      </c>
      <c r="C394" t="s">
        <v>10</v>
      </c>
      <c r="D394" s="2">
        <f>VLOOKUP(C394,Tabela1[],2,FALSE)</f>
        <v>0.2</v>
      </c>
      <c r="E394">
        <v>10</v>
      </c>
      <c r="F394" s="3">
        <f t="shared" si="19"/>
        <v>150</v>
      </c>
      <c r="G394" s="3">
        <f t="shared" si="20"/>
        <v>0</v>
      </c>
      <c r="H394" s="4">
        <f t="shared" si="18"/>
        <v>24250</v>
      </c>
    </row>
    <row r="395" spans="1:8" x14ac:dyDescent="0.3">
      <c r="A395" s="1">
        <v>45320</v>
      </c>
      <c r="B395" t="s">
        <v>3</v>
      </c>
      <c r="C395" t="s">
        <v>10</v>
      </c>
      <c r="D395" s="2">
        <f>VLOOKUP(C395,Tabela1[],2,FALSE)</f>
        <v>0.2</v>
      </c>
      <c r="E395">
        <v>10</v>
      </c>
      <c r="F395" s="3">
        <f t="shared" si="19"/>
        <v>0</v>
      </c>
      <c r="G395" s="3">
        <f t="shared" si="20"/>
        <v>60</v>
      </c>
      <c r="H395" s="4">
        <f t="shared" si="18"/>
        <v>24310</v>
      </c>
    </row>
    <row r="396" spans="1:8" x14ac:dyDescent="0.3">
      <c r="A396" s="1">
        <v>45321</v>
      </c>
      <c r="B396" t="s">
        <v>4</v>
      </c>
      <c r="C396" t="s">
        <v>10</v>
      </c>
      <c r="D396" s="2">
        <f>VLOOKUP(C396,Tabela1[],2,FALSE)</f>
        <v>0.2</v>
      </c>
      <c r="E396">
        <v>10</v>
      </c>
      <c r="F396" s="3">
        <f t="shared" si="19"/>
        <v>0</v>
      </c>
      <c r="G396" s="3">
        <f t="shared" si="20"/>
        <v>60</v>
      </c>
      <c r="H396" s="4">
        <f t="shared" si="18"/>
        <v>24370</v>
      </c>
    </row>
    <row r="397" spans="1:8" x14ac:dyDescent="0.3">
      <c r="A397" s="1">
        <v>45322</v>
      </c>
      <c r="B397" t="s">
        <v>5</v>
      </c>
      <c r="C397" t="s">
        <v>10</v>
      </c>
      <c r="D397" s="2">
        <f>VLOOKUP(C397,Tabela1[],2,FALSE)</f>
        <v>0.2</v>
      </c>
      <c r="E397">
        <v>10</v>
      </c>
      <c r="F397" s="3">
        <f t="shared" si="19"/>
        <v>0</v>
      </c>
      <c r="G397" s="3">
        <f t="shared" si="20"/>
        <v>60</v>
      </c>
      <c r="H397" s="4">
        <f t="shared" si="18"/>
        <v>24430</v>
      </c>
    </row>
    <row r="398" spans="1:8" x14ac:dyDescent="0.3">
      <c r="A398" s="1">
        <v>45323</v>
      </c>
      <c r="B398" t="s">
        <v>6</v>
      </c>
      <c r="C398" t="s">
        <v>10</v>
      </c>
      <c r="D398" s="2">
        <f>VLOOKUP(C398,Tabela1[],2,FALSE)</f>
        <v>0.2</v>
      </c>
      <c r="E398">
        <v>10</v>
      </c>
      <c r="F398" s="3">
        <f t="shared" si="19"/>
        <v>0</v>
      </c>
      <c r="G398" s="3">
        <f t="shared" si="20"/>
        <v>60</v>
      </c>
      <c r="H398" s="4">
        <f t="shared" si="18"/>
        <v>24490</v>
      </c>
    </row>
    <row r="399" spans="1:8" x14ac:dyDescent="0.3">
      <c r="A399" s="1">
        <v>45324</v>
      </c>
      <c r="B399" t="s">
        <v>7</v>
      </c>
      <c r="C399" t="s">
        <v>10</v>
      </c>
      <c r="D399" s="2">
        <f>VLOOKUP(C399,Tabela1[],2,FALSE)</f>
        <v>0.2</v>
      </c>
      <c r="E399">
        <v>10</v>
      </c>
      <c r="F399" s="3">
        <f t="shared" si="19"/>
        <v>0</v>
      </c>
      <c r="G399" s="3">
        <f t="shared" si="20"/>
        <v>60</v>
      </c>
      <c r="H399" s="4">
        <f t="shared" si="18"/>
        <v>24550</v>
      </c>
    </row>
    <row r="400" spans="1:8" x14ac:dyDescent="0.3">
      <c r="A400" s="1">
        <v>45325</v>
      </c>
      <c r="B400" t="s">
        <v>8</v>
      </c>
      <c r="C400" t="s">
        <v>10</v>
      </c>
      <c r="D400" s="2">
        <f>VLOOKUP(C400,Tabela1[],2,FALSE)</f>
        <v>0.2</v>
      </c>
      <c r="E400">
        <v>10</v>
      </c>
      <c r="F400" s="3">
        <f t="shared" si="19"/>
        <v>0</v>
      </c>
      <c r="G400" s="3">
        <f t="shared" si="20"/>
        <v>0</v>
      </c>
      <c r="H400" s="4">
        <f t="shared" si="18"/>
        <v>24550</v>
      </c>
    </row>
    <row r="401" spans="1:8" x14ac:dyDescent="0.3">
      <c r="A401" s="1">
        <v>45326</v>
      </c>
      <c r="B401" t="s">
        <v>2</v>
      </c>
      <c r="C401" t="s">
        <v>10</v>
      </c>
      <c r="D401" s="2">
        <f>VLOOKUP(C401,Tabela1[],2,FALSE)</f>
        <v>0.2</v>
      </c>
      <c r="E401">
        <v>10</v>
      </c>
      <c r="F401" s="3">
        <f t="shared" si="19"/>
        <v>150</v>
      </c>
      <c r="G401" s="3">
        <f t="shared" si="20"/>
        <v>0</v>
      </c>
      <c r="H401" s="4">
        <f t="shared" si="18"/>
        <v>24400</v>
      </c>
    </row>
    <row r="402" spans="1:8" x14ac:dyDescent="0.3">
      <c r="A402" s="1">
        <v>45327</v>
      </c>
      <c r="B402" t="s">
        <v>3</v>
      </c>
      <c r="C402" t="s">
        <v>10</v>
      </c>
      <c r="D402" s="2">
        <f>VLOOKUP(C402,Tabela1[],2,FALSE)</f>
        <v>0.2</v>
      </c>
      <c r="E402">
        <v>10</v>
      </c>
      <c r="F402" s="3">
        <f t="shared" si="19"/>
        <v>0</v>
      </c>
      <c r="G402" s="3">
        <f t="shared" si="20"/>
        <v>60</v>
      </c>
      <c r="H402" s="4">
        <f t="shared" si="18"/>
        <v>24460</v>
      </c>
    </row>
    <row r="403" spans="1:8" x14ac:dyDescent="0.3">
      <c r="A403" s="1">
        <v>45328</v>
      </c>
      <c r="B403" t="s">
        <v>4</v>
      </c>
      <c r="C403" t="s">
        <v>10</v>
      </c>
      <c r="D403" s="2">
        <f>VLOOKUP(C403,Tabela1[],2,FALSE)</f>
        <v>0.2</v>
      </c>
      <c r="E403">
        <v>10</v>
      </c>
      <c r="F403" s="3">
        <f t="shared" si="19"/>
        <v>0</v>
      </c>
      <c r="G403" s="3">
        <f t="shared" si="20"/>
        <v>60</v>
      </c>
      <c r="H403" s="4">
        <f t="shared" si="18"/>
        <v>24520</v>
      </c>
    </row>
    <row r="404" spans="1:8" x14ac:dyDescent="0.3">
      <c r="A404" s="1">
        <v>45329</v>
      </c>
      <c r="B404" t="s">
        <v>5</v>
      </c>
      <c r="C404" t="s">
        <v>10</v>
      </c>
      <c r="D404" s="2">
        <f>VLOOKUP(C404,Tabela1[],2,FALSE)</f>
        <v>0.2</v>
      </c>
      <c r="E404">
        <v>10</v>
      </c>
      <c r="F404" s="3">
        <f t="shared" si="19"/>
        <v>0</v>
      </c>
      <c r="G404" s="3">
        <f t="shared" si="20"/>
        <v>60</v>
      </c>
      <c r="H404" s="4">
        <f t="shared" si="18"/>
        <v>24580</v>
      </c>
    </row>
    <row r="405" spans="1:8" x14ac:dyDescent="0.3">
      <c r="A405" s="1">
        <v>45330</v>
      </c>
      <c r="B405" t="s">
        <v>6</v>
      </c>
      <c r="C405" t="s">
        <v>10</v>
      </c>
      <c r="D405" s="2">
        <f>VLOOKUP(C405,Tabela1[],2,FALSE)</f>
        <v>0.2</v>
      </c>
      <c r="E405">
        <v>10</v>
      </c>
      <c r="F405" s="3">
        <f t="shared" si="19"/>
        <v>0</v>
      </c>
      <c r="G405" s="3">
        <f t="shared" si="20"/>
        <v>60</v>
      </c>
      <c r="H405" s="4">
        <f t="shared" si="18"/>
        <v>24640</v>
      </c>
    </row>
    <row r="406" spans="1:8" x14ac:dyDescent="0.3">
      <c r="A406" s="1">
        <v>45331</v>
      </c>
      <c r="B406" t="s">
        <v>7</v>
      </c>
      <c r="C406" t="s">
        <v>10</v>
      </c>
      <c r="D406" s="2">
        <f>VLOOKUP(C406,Tabela1[],2,FALSE)</f>
        <v>0.2</v>
      </c>
      <c r="E406">
        <v>10</v>
      </c>
      <c r="F406" s="3">
        <f t="shared" si="19"/>
        <v>0</v>
      </c>
      <c r="G406" s="3">
        <f t="shared" si="20"/>
        <v>60</v>
      </c>
      <c r="H406" s="4">
        <f t="shared" si="18"/>
        <v>24700</v>
      </c>
    </row>
    <row r="407" spans="1:8" x14ac:dyDescent="0.3">
      <c r="A407" s="1">
        <v>45332</v>
      </c>
      <c r="B407" t="s">
        <v>8</v>
      </c>
      <c r="C407" t="s">
        <v>10</v>
      </c>
      <c r="D407" s="2">
        <f>VLOOKUP(C407,Tabela1[],2,FALSE)</f>
        <v>0.2</v>
      </c>
      <c r="E407">
        <v>10</v>
      </c>
      <c r="F407" s="3">
        <f t="shared" si="19"/>
        <v>0</v>
      </c>
      <c r="G407" s="3">
        <f t="shared" si="20"/>
        <v>0</v>
      </c>
      <c r="H407" s="4">
        <f t="shared" si="18"/>
        <v>24700</v>
      </c>
    </row>
    <row r="408" spans="1:8" x14ac:dyDescent="0.3">
      <c r="A408" s="1">
        <v>45333</v>
      </c>
      <c r="B408" t="s">
        <v>2</v>
      </c>
      <c r="C408" t="s">
        <v>10</v>
      </c>
      <c r="D408" s="2">
        <f>VLOOKUP(C408,Tabela1[],2,FALSE)</f>
        <v>0.2</v>
      </c>
      <c r="E408">
        <v>10</v>
      </c>
      <c r="F408" s="3">
        <f t="shared" si="19"/>
        <v>150</v>
      </c>
      <c r="G408" s="3">
        <f t="shared" si="20"/>
        <v>0</v>
      </c>
      <c r="H408" s="4">
        <f t="shared" si="18"/>
        <v>24550</v>
      </c>
    </row>
    <row r="409" spans="1:8" x14ac:dyDescent="0.3">
      <c r="A409" s="1">
        <v>45334</v>
      </c>
      <c r="B409" t="s">
        <v>3</v>
      </c>
      <c r="C409" t="s">
        <v>10</v>
      </c>
      <c r="D409" s="2">
        <f>VLOOKUP(C409,Tabela1[],2,FALSE)</f>
        <v>0.2</v>
      </c>
      <c r="E409">
        <v>10</v>
      </c>
      <c r="F409" s="3">
        <f t="shared" si="19"/>
        <v>0</v>
      </c>
      <c r="G409" s="3">
        <f t="shared" si="20"/>
        <v>60</v>
      </c>
      <c r="H409" s="4">
        <f t="shared" si="18"/>
        <v>24610</v>
      </c>
    </row>
    <row r="410" spans="1:8" x14ac:dyDescent="0.3">
      <c r="A410" s="1">
        <v>45335</v>
      </c>
      <c r="B410" t="s">
        <v>4</v>
      </c>
      <c r="C410" t="s">
        <v>10</v>
      </c>
      <c r="D410" s="2">
        <f>VLOOKUP(C410,Tabela1[],2,FALSE)</f>
        <v>0.2</v>
      </c>
      <c r="E410">
        <v>10</v>
      </c>
      <c r="F410" s="3">
        <f t="shared" si="19"/>
        <v>0</v>
      </c>
      <c r="G410" s="3">
        <f t="shared" si="20"/>
        <v>60</v>
      </c>
      <c r="H410" s="4">
        <f t="shared" si="18"/>
        <v>24670</v>
      </c>
    </row>
    <row r="411" spans="1:8" x14ac:dyDescent="0.3">
      <c r="A411" s="1">
        <v>45336</v>
      </c>
      <c r="B411" t="s">
        <v>5</v>
      </c>
      <c r="C411" t="s">
        <v>10</v>
      </c>
      <c r="D411" s="2">
        <f>VLOOKUP(C411,Tabela1[],2,FALSE)</f>
        <v>0.2</v>
      </c>
      <c r="E411">
        <v>10</v>
      </c>
      <c r="F411" s="3">
        <f t="shared" si="19"/>
        <v>0</v>
      </c>
      <c r="G411" s="3">
        <f t="shared" si="20"/>
        <v>60</v>
      </c>
      <c r="H411" s="4">
        <f t="shared" si="18"/>
        <v>24730</v>
      </c>
    </row>
    <row r="412" spans="1:8" x14ac:dyDescent="0.3">
      <c r="A412" s="1">
        <v>45337</v>
      </c>
      <c r="B412" t="s">
        <v>6</v>
      </c>
      <c r="C412" t="s">
        <v>10</v>
      </c>
      <c r="D412" s="2">
        <f>VLOOKUP(C412,Tabela1[],2,FALSE)</f>
        <v>0.2</v>
      </c>
      <c r="E412">
        <v>10</v>
      </c>
      <c r="F412" s="3">
        <f t="shared" si="19"/>
        <v>0</v>
      </c>
      <c r="G412" s="3">
        <f t="shared" si="20"/>
        <v>60</v>
      </c>
      <c r="H412" s="4">
        <f t="shared" si="18"/>
        <v>24790</v>
      </c>
    </row>
    <row r="413" spans="1:8" x14ac:dyDescent="0.3">
      <c r="A413" s="1">
        <v>45338</v>
      </c>
      <c r="B413" t="s">
        <v>7</v>
      </c>
      <c r="C413" t="s">
        <v>10</v>
      </c>
      <c r="D413" s="2">
        <f>VLOOKUP(C413,Tabela1[],2,FALSE)</f>
        <v>0.2</v>
      </c>
      <c r="E413">
        <v>10</v>
      </c>
      <c r="F413" s="3">
        <f t="shared" si="19"/>
        <v>0</v>
      </c>
      <c r="G413" s="3">
        <f t="shared" si="20"/>
        <v>60</v>
      </c>
      <c r="H413" s="4">
        <f t="shared" si="18"/>
        <v>24850</v>
      </c>
    </row>
    <row r="414" spans="1:8" x14ac:dyDescent="0.3">
      <c r="A414" s="1">
        <v>45339</v>
      </c>
      <c r="B414" t="s">
        <v>8</v>
      </c>
      <c r="C414" t="s">
        <v>10</v>
      </c>
      <c r="D414" s="2">
        <f>VLOOKUP(C414,Tabela1[],2,FALSE)</f>
        <v>0.2</v>
      </c>
      <c r="E414">
        <v>10</v>
      </c>
      <c r="F414" s="3">
        <f t="shared" si="19"/>
        <v>0</v>
      </c>
      <c r="G414" s="3">
        <f t="shared" si="20"/>
        <v>0</v>
      </c>
      <c r="H414" s="4">
        <f t="shared" si="18"/>
        <v>24850</v>
      </c>
    </row>
    <row r="415" spans="1:8" x14ac:dyDescent="0.3">
      <c r="A415" s="1">
        <v>45340</v>
      </c>
      <c r="B415" t="s">
        <v>2</v>
      </c>
      <c r="C415" t="s">
        <v>10</v>
      </c>
      <c r="D415" s="2">
        <f>VLOOKUP(C415,Tabela1[],2,FALSE)</f>
        <v>0.2</v>
      </c>
      <c r="E415">
        <v>10</v>
      </c>
      <c r="F415" s="3">
        <f t="shared" si="19"/>
        <v>150</v>
      </c>
      <c r="G415" s="3">
        <f t="shared" si="20"/>
        <v>0</v>
      </c>
      <c r="H415" s="4">
        <f t="shared" si="18"/>
        <v>24700</v>
      </c>
    </row>
    <row r="416" spans="1:8" x14ac:dyDescent="0.3">
      <c r="A416" s="1">
        <v>45341</v>
      </c>
      <c r="B416" t="s">
        <v>3</v>
      </c>
      <c r="C416" t="s">
        <v>10</v>
      </c>
      <c r="D416" s="2">
        <f>VLOOKUP(C416,Tabela1[],2,FALSE)</f>
        <v>0.2</v>
      </c>
      <c r="E416">
        <v>10</v>
      </c>
      <c r="F416" s="3">
        <f t="shared" si="19"/>
        <v>0</v>
      </c>
      <c r="G416" s="3">
        <f t="shared" si="20"/>
        <v>60</v>
      </c>
      <c r="H416" s="4">
        <f t="shared" si="18"/>
        <v>24760</v>
      </c>
    </row>
    <row r="417" spans="1:8" x14ac:dyDescent="0.3">
      <c r="A417" s="1">
        <v>45342</v>
      </c>
      <c r="B417" t="s">
        <v>4</v>
      </c>
      <c r="C417" t="s">
        <v>10</v>
      </c>
      <c r="D417" s="2">
        <f>VLOOKUP(C417,Tabela1[],2,FALSE)</f>
        <v>0.2</v>
      </c>
      <c r="E417">
        <v>10</v>
      </c>
      <c r="F417" s="3">
        <f t="shared" si="19"/>
        <v>0</v>
      </c>
      <c r="G417" s="3">
        <f t="shared" si="20"/>
        <v>60</v>
      </c>
      <c r="H417" s="4">
        <f t="shared" si="18"/>
        <v>24820</v>
      </c>
    </row>
    <row r="418" spans="1:8" x14ac:dyDescent="0.3">
      <c r="A418" s="1">
        <v>45343</v>
      </c>
      <c r="B418" t="s">
        <v>5</v>
      </c>
      <c r="C418" t="s">
        <v>10</v>
      </c>
      <c r="D418" s="2">
        <f>VLOOKUP(C418,Tabela1[],2,FALSE)</f>
        <v>0.2</v>
      </c>
      <c r="E418">
        <v>10</v>
      </c>
      <c r="F418" s="3">
        <f t="shared" si="19"/>
        <v>0</v>
      </c>
      <c r="G418" s="3">
        <f t="shared" si="20"/>
        <v>60</v>
      </c>
      <c r="H418" s="4">
        <f t="shared" si="18"/>
        <v>24880</v>
      </c>
    </row>
    <row r="419" spans="1:8" x14ac:dyDescent="0.3">
      <c r="A419" s="1">
        <v>45344</v>
      </c>
      <c r="B419" t="s">
        <v>6</v>
      </c>
      <c r="C419" t="s">
        <v>10</v>
      </c>
      <c r="D419" s="2">
        <f>VLOOKUP(C419,Tabela1[],2,FALSE)</f>
        <v>0.2</v>
      </c>
      <c r="E419">
        <v>10</v>
      </c>
      <c r="F419" s="3">
        <f t="shared" si="19"/>
        <v>0</v>
      </c>
      <c r="G419" s="3">
        <f t="shared" si="20"/>
        <v>60</v>
      </c>
      <c r="H419" s="4">
        <f t="shared" si="18"/>
        <v>24940</v>
      </c>
    </row>
    <row r="420" spans="1:8" x14ac:dyDescent="0.3">
      <c r="A420" s="1">
        <v>45345</v>
      </c>
      <c r="B420" t="s">
        <v>7</v>
      </c>
      <c r="C420" t="s">
        <v>10</v>
      </c>
      <c r="D420" s="2">
        <f>VLOOKUP(C420,Tabela1[],2,FALSE)</f>
        <v>0.2</v>
      </c>
      <c r="E420">
        <v>10</v>
      </c>
      <c r="F420" s="3">
        <f t="shared" si="19"/>
        <v>0</v>
      </c>
      <c r="G420" s="3">
        <f t="shared" si="20"/>
        <v>60</v>
      </c>
      <c r="H420" s="4">
        <f t="shared" si="18"/>
        <v>25000</v>
      </c>
    </row>
    <row r="421" spans="1:8" x14ac:dyDescent="0.3">
      <c r="A421" s="1">
        <v>45346</v>
      </c>
      <c r="B421" t="s">
        <v>8</v>
      </c>
      <c r="C421" t="s">
        <v>10</v>
      </c>
      <c r="D421" s="2">
        <f>VLOOKUP(C421,Tabela1[],2,FALSE)</f>
        <v>0.2</v>
      </c>
      <c r="E421">
        <v>10</v>
      </c>
      <c r="F421" s="3">
        <f t="shared" si="19"/>
        <v>0</v>
      </c>
      <c r="G421" s="3">
        <f t="shared" si="20"/>
        <v>0</v>
      </c>
      <c r="H421" s="4">
        <f t="shared" si="18"/>
        <v>25000</v>
      </c>
    </row>
    <row r="422" spans="1:8" x14ac:dyDescent="0.3">
      <c r="A422" s="1">
        <v>45347</v>
      </c>
      <c r="B422" t="s">
        <v>2</v>
      </c>
      <c r="C422" t="s">
        <v>10</v>
      </c>
      <c r="D422" s="2">
        <f>VLOOKUP(C422,Tabela1[],2,FALSE)</f>
        <v>0.2</v>
      </c>
      <c r="E422">
        <v>10</v>
      </c>
      <c r="F422" s="3">
        <f t="shared" si="19"/>
        <v>150</v>
      </c>
      <c r="G422" s="3">
        <f t="shared" si="20"/>
        <v>0</v>
      </c>
      <c r="H422" s="4">
        <f t="shared" si="18"/>
        <v>24850</v>
      </c>
    </row>
    <row r="423" spans="1:8" x14ac:dyDescent="0.3">
      <c r="A423" s="1">
        <v>45348</v>
      </c>
      <c r="B423" t="s">
        <v>3</v>
      </c>
      <c r="C423" t="s">
        <v>10</v>
      </c>
      <c r="D423" s="2">
        <f>VLOOKUP(C423,Tabela1[],2,FALSE)</f>
        <v>0.2</v>
      </c>
      <c r="E423">
        <v>10</v>
      </c>
      <c r="F423" s="3">
        <f t="shared" si="19"/>
        <v>0</v>
      </c>
      <c r="G423" s="3">
        <f t="shared" si="20"/>
        <v>60</v>
      </c>
      <c r="H423" s="4">
        <f t="shared" si="18"/>
        <v>24910</v>
      </c>
    </row>
    <row r="424" spans="1:8" x14ac:dyDescent="0.3">
      <c r="A424" s="1">
        <v>45349</v>
      </c>
      <c r="B424" t="s">
        <v>4</v>
      </c>
      <c r="C424" t="s">
        <v>10</v>
      </c>
      <c r="D424" s="2">
        <f>VLOOKUP(C424,Tabela1[],2,FALSE)</f>
        <v>0.2</v>
      </c>
      <c r="E424">
        <v>10</v>
      </c>
      <c r="F424" s="3">
        <f t="shared" si="19"/>
        <v>0</v>
      </c>
      <c r="G424" s="3">
        <f t="shared" si="20"/>
        <v>60</v>
      </c>
      <c r="H424" s="4">
        <f t="shared" si="18"/>
        <v>24970</v>
      </c>
    </row>
    <row r="425" spans="1:8" x14ac:dyDescent="0.3">
      <c r="A425" s="1">
        <v>45350</v>
      </c>
      <c r="B425" t="s">
        <v>5</v>
      </c>
      <c r="C425" t="s">
        <v>10</v>
      </c>
      <c r="D425" s="2">
        <f>VLOOKUP(C425,Tabela1[],2,FALSE)</f>
        <v>0.2</v>
      </c>
      <c r="E425">
        <v>10</v>
      </c>
      <c r="F425" s="3">
        <f t="shared" si="19"/>
        <v>0</v>
      </c>
      <c r="G425" s="3">
        <f t="shared" si="20"/>
        <v>60</v>
      </c>
      <c r="H425" s="4">
        <f t="shared" si="18"/>
        <v>25030</v>
      </c>
    </row>
    <row r="426" spans="1:8" x14ac:dyDescent="0.3">
      <c r="A426" s="1">
        <v>45351</v>
      </c>
      <c r="B426" t="s">
        <v>6</v>
      </c>
      <c r="C426" t="s">
        <v>10</v>
      </c>
      <c r="D426" s="2">
        <f>VLOOKUP(C426,Tabela1[],2,FALSE)</f>
        <v>0.2</v>
      </c>
      <c r="E426">
        <v>10</v>
      </c>
      <c r="F426" s="3">
        <f t="shared" si="19"/>
        <v>0</v>
      </c>
      <c r="G426" s="3">
        <f t="shared" si="20"/>
        <v>60</v>
      </c>
      <c r="H426" s="4">
        <f t="shared" si="18"/>
        <v>25090</v>
      </c>
    </row>
    <row r="427" spans="1:8" x14ac:dyDescent="0.3">
      <c r="A427" s="1">
        <v>45352</v>
      </c>
      <c r="B427" t="s">
        <v>7</v>
      </c>
      <c r="C427" t="s">
        <v>10</v>
      </c>
      <c r="D427" s="2">
        <f>VLOOKUP(C427,Tabela1[],2,FALSE)</f>
        <v>0.2</v>
      </c>
      <c r="E427">
        <v>10</v>
      </c>
      <c r="F427" s="3">
        <f t="shared" si="19"/>
        <v>0</v>
      </c>
      <c r="G427" s="3">
        <f t="shared" si="20"/>
        <v>60</v>
      </c>
      <c r="H427" s="4">
        <f t="shared" si="18"/>
        <v>25150</v>
      </c>
    </row>
    <row r="428" spans="1:8" x14ac:dyDescent="0.3">
      <c r="A428" s="1">
        <v>45353</v>
      </c>
      <c r="B428" t="s">
        <v>8</v>
      </c>
      <c r="C428" t="s">
        <v>10</v>
      </c>
      <c r="D428" s="2">
        <f>VLOOKUP(C428,Tabela1[],2,FALSE)</f>
        <v>0.2</v>
      </c>
      <c r="E428">
        <v>10</v>
      </c>
      <c r="F428" s="3">
        <f t="shared" si="19"/>
        <v>0</v>
      </c>
      <c r="G428" s="3">
        <f t="shared" si="20"/>
        <v>0</v>
      </c>
      <c r="H428" s="4">
        <f t="shared" si="18"/>
        <v>25150</v>
      </c>
    </row>
    <row r="429" spans="1:8" x14ac:dyDescent="0.3">
      <c r="A429" s="1">
        <v>45354</v>
      </c>
      <c r="B429" t="s">
        <v>2</v>
      </c>
      <c r="C429" t="s">
        <v>10</v>
      </c>
      <c r="D429" s="2">
        <f>VLOOKUP(C429,Tabela1[],2,FALSE)</f>
        <v>0.2</v>
      </c>
      <c r="E429">
        <v>10</v>
      </c>
      <c r="F429" s="3">
        <f t="shared" si="19"/>
        <v>150</v>
      </c>
      <c r="G429" s="3">
        <f t="shared" si="20"/>
        <v>0</v>
      </c>
      <c r="H429" s="4">
        <f t="shared" si="18"/>
        <v>25000</v>
      </c>
    </row>
    <row r="430" spans="1:8" x14ac:dyDescent="0.3">
      <c r="A430" s="1">
        <v>45355</v>
      </c>
      <c r="B430" t="s">
        <v>3</v>
      </c>
      <c r="C430" t="s">
        <v>10</v>
      </c>
      <c r="D430" s="2">
        <f>VLOOKUP(C430,Tabela1[],2,FALSE)</f>
        <v>0.2</v>
      </c>
      <c r="E430">
        <v>10</v>
      </c>
      <c r="F430" s="3">
        <f t="shared" si="19"/>
        <v>0</v>
      </c>
      <c r="G430" s="3">
        <f t="shared" si="20"/>
        <v>60</v>
      </c>
      <c r="H430" s="4">
        <f t="shared" si="18"/>
        <v>25060</v>
      </c>
    </row>
    <row r="431" spans="1:8" x14ac:dyDescent="0.3">
      <c r="A431" s="1">
        <v>45356</v>
      </c>
      <c r="B431" t="s">
        <v>4</v>
      </c>
      <c r="C431" t="s">
        <v>10</v>
      </c>
      <c r="D431" s="2">
        <f>VLOOKUP(C431,Tabela1[],2,FALSE)</f>
        <v>0.2</v>
      </c>
      <c r="E431">
        <v>10</v>
      </c>
      <c r="F431" s="3">
        <f t="shared" si="19"/>
        <v>0</v>
      </c>
      <c r="G431" s="3">
        <f t="shared" si="20"/>
        <v>60</v>
      </c>
      <c r="H431" s="4">
        <f t="shared" si="18"/>
        <v>25120</v>
      </c>
    </row>
    <row r="432" spans="1:8" x14ac:dyDescent="0.3">
      <c r="A432" s="1">
        <v>45357</v>
      </c>
      <c r="B432" t="s">
        <v>5</v>
      </c>
      <c r="C432" t="s">
        <v>10</v>
      </c>
      <c r="D432" s="2">
        <f>VLOOKUP(C432,Tabela1[],2,FALSE)</f>
        <v>0.2</v>
      </c>
      <c r="E432">
        <v>10</v>
      </c>
      <c r="F432" s="3">
        <f t="shared" si="19"/>
        <v>0</v>
      </c>
      <c r="G432" s="3">
        <f t="shared" si="20"/>
        <v>60</v>
      </c>
      <c r="H432" s="4">
        <f t="shared" si="18"/>
        <v>25180</v>
      </c>
    </row>
    <row r="433" spans="1:8" x14ac:dyDescent="0.3">
      <c r="A433" s="1">
        <v>45358</v>
      </c>
      <c r="B433" t="s">
        <v>6</v>
      </c>
      <c r="C433" t="s">
        <v>10</v>
      </c>
      <c r="D433" s="2">
        <f>VLOOKUP(C433,Tabela1[],2,FALSE)</f>
        <v>0.2</v>
      </c>
      <c r="E433">
        <v>10</v>
      </c>
      <c r="F433" s="3">
        <f t="shared" si="19"/>
        <v>0</v>
      </c>
      <c r="G433" s="3">
        <f t="shared" si="20"/>
        <v>60</v>
      </c>
      <c r="H433" s="4">
        <f t="shared" si="18"/>
        <v>25240</v>
      </c>
    </row>
    <row r="434" spans="1:8" x14ac:dyDescent="0.3">
      <c r="A434" s="1">
        <v>45359</v>
      </c>
      <c r="B434" t="s">
        <v>7</v>
      </c>
      <c r="C434" t="s">
        <v>10</v>
      </c>
      <c r="D434" s="2">
        <f>VLOOKUP(C434,Tabela1[],2,FALSE)</f>
        <v>0.2</v>
      </c>
      <c r="E434">
        <v>10</v>
      </c>
      <c r="F434" s="3">
        <f t="shared" si="19"/>
        <v>0</v>
      </c>
      <c r="G434" s="3">
        <f t="shared" si="20"/>
        <v>60</v>
      </c>
      <c r="H434" s="4">
        <f t="shared" si="18"/>
        <v>25300</v>
      </c>
    </row>
    <row r="435" spans="1:8" x14ac:dyDescent="0.3">
      <c r="A435" s="1">
        <v>45360</v>
      </c>
      <c r="B435" t="s">
        <v>8</v>
      </c>
      <c r="C435" t="s">
        <v>10</v>
      </c>
      <c r="D435" s="2">
        <f>VLOOKUP(C435,Tabela1[],2,FALSE)</f>
        <v>0.2</v>
      </c>
      <c r="E435">
        <v>10</v>
      </c>
      <c r="F435" s="3">
        <f t="shared" si="19"/>
        <v>0</v>
      </c>
      <c r="G435" s="3">
        <f t="shared" si="20"/>
        <v>0</v>
      </c>
      <c r="H435" s="4">
        <f t="shared" si="18"/>
        <v>25300</v>
      </c>
    </row>
    <row r="436" spans="1:8" x14ac:dyDescent="0.3">
      <c r="A436" s="1">
        <v>45361</v>
      </c>
      <c r="B436" t="s">
        <v>2</v>
      </c>
      <c r="C436" t="s">
        <v>10</v>
      </c>
      <c r="D436" s="2">
        <f>VLOOKUP(C436,Tabela1[],2,FALSE)</f>
        <v>0.2</v>
      </c>
      <c r="E436">
        <v>10</v>
      </c>
      <c r="F436" s="3">
        <f t="shared" si="19"/>
        <v>150</v>
      </c>
      <c r="G436" s="3">
        <f t="shared" si="20"/>
        <v>0</v>
      </c>
      <c r="H436" s="4">
        <f t="shared" si="18"/>
        <v>25150</v>
      </c>
    </row>
    <row r="437" spans="1:8" x14ac:dyDescent="0.3">
      <c r="A437" s="1">
        <v>45362</v>
      </c>
      <c r="B437" t="s">
        <v>3</v>
      </c>
      <c r="C437" t="s">
        <v>10</v>
      </c>
      <c r="D437" s="2">
        <f>VLOOKUP(C437,Tabela1[],2,FALSE)</f>
        <v>0.2</v>
      </c>
      <c r="E437">
        <v>10</v>
      </c>
      <c r="F437" s="3">
        <f t="shared" si="19"/>
        <v>0</v>
      </c>
      <c r="G437" s="3">
        <f t="shared" si="20"/>
        <v>60</v>
      </c>
      <c r="H437" s="4">
        <f t="shared" si="18"/>
        <v>25210</v>
      </c>
    </row>
    <row r="438" spans="1:8" x14ac:dyDescent="0.3">
      <c r="A438" s="1">
        <v>45363</v>
      </c>
      <c r="B438" t="s">
        <v>4</v>
      </c>
      <c r="C438" t="s">
        <v>10</v>
      </c>
      <c r="D438" s="2">
        <f>VLOOKUP(C438,Tabela1[],2,FALSE)</f>
        <v>0.2</v>
      </c>
      <c r="E438">
        <v>10</v>
      </c>
      <c r="F438" s="3">
        <f t="shared" si="19"/>
        <v>0</v>
      </c>
      <c r="G438" s="3">
        <f t="shared" si="20"/>
        <v>60</v>
      </c>
      <c r="H438" s="4">
        <f t="shared" si="18"/>
        <v>25270</v>
      </c>
    </row>
    <row r="439" spans="1:8" x14ac:dyDescent="0.3">
      <c r="A439" s="1">
        <v>45364</v>
      </c>
      <c r="B439" t="s">
        <v>5</v>
      </c>
      <c r="C439" t="s">
        <v>10</v>
      </c>
      <c r="D439" s="2">
        <f>VLOOKUP(C439,Tabela1[],2,FALSE)</f>
        <v>0.2</v>
      </c>
      <c r="E439">
        <v>10</v>
      </c>
      <c r="F439" s="3">
        <f t="shared" si="19"/>
        <v>0</v>
      </c>
      <c r="G439" s="3">
        <f t="shared" si="20"/>
        <v>60</v>
      </c>
      <c r="H439" s="4">
        <f t="shared" si="18"/>
        <v>25330</v>
      </c>
    </row>
    <row r="440" spans="1:8" x14ac:dyDescent="0.3">
      <c r="A440" s="1">
        <v>45365</v>
      </c>
      <c r="B440" t="s">
        <v>6</v>
      </c>
      <c r="C440" t="s">
        <v>10</v>
      </c>
      <c r="D440" s="2">
        <f>VLOOKUP(C440,Tabela1[],2,FALSE)</f>
        <v>0.2</v>
      </c>
      <c r="E440">
        <v>10</v>
      </c>
      <c r="F440" s="3">
        <f t="shared" si="19"/>
        <v>0</v>
      </c>
      <c r="G440" s="3">
        <f t="shared" si="20"/>
        <v>60</v>
      </c>
      <c r="H440" s="4">
        <f t="shared" si="18"/>
        <v>25390</v>
      </c>
    </row>
    <row r="441" spans="1:8" x14ac:dyDescent="0.3">
      <c r="A441" s="1">
        <v>45366</v>
      </c>
      <c r="B441" t="s">
        <v>7</v>
      </c>
      <c r="C441" t="s">
        <v>10</v>
      </c>
      <c r="D441" s="2">
        <f>VLOOKUP(C441,Tabela1[],2,FALSE)</f>
        <v>0.2</v>
      </c>
      <c r="E441">
        <v>10</v>
      </c>
      <c r="F441" s="3">
        <f t="shared" si="19"/>
        <v>0</v>
      </c>
      <c r="G441" s="3">
        <f t="shared" si="20"/>
        <v>60</v>
      </c>
      <c r="H441" s="4">
        <f t="shared" si="18"/>
        <v>25450</v>
      </c>
    </row>
    <row r="442" spans="1:8" x14ac:dyDescent="0.3">
      <c r="A442" s="1">
        <v>45367</v>
      </c>
      <c r="B442" t="s">
        <v>8</v>
      </c>
      <c r="C442" t="s">
        <v>10</v>
      </c>
      <c r="D442" s="2">
        <f>VLOOKUP(C442,Tabela1[],2,FALSE)</f>
        <v>0.2</v>
      </c>
      <c r="E442">
        <v>10</v>
      </c>
      <c r="F442" s="3">
        <f t="shared" si="19"/>
        <v>0</v>
      </c>
      <c r="G442" s="3">
        <f t="shared" si="20"/>
        <v>0</v>
      </c>
      <c r="H442" s="4">
        <f t="shared" si="18"/>
        <v>25450</v>
      </c>
    </row>
    <row r="443" spans="1:8" x14ac:dyDescent="0.3">
      <c r="A443" s="1">
        <v>45368</v>
      </c>
      <c r="B443" t="s">
        <v>2</v>
      </c>
      <c r="C443" t="s">
        <v>10</v>
      </c>
      <c r="D443" s="2">
        <f>VLOOKUP(C443,Tabela1[],2,FALSE)</f>
        <v>0.2</v>
      </c>
      <c r="E443">
        <v>10</v>
      </c>
      <c r="F443" s="3">
        <f t="shared" si="19"/>
        <v>150</v>
      </c>
      <c r="G443" s="3">
        <f t="shared" si="20"/>
        <v>0</v>
      </c>
      <c r="H443" s="4">
        <f t="shared" si="18"/>
        <v>25300</v>
      </c>
    </row>
    <row r="444" spans="1:8" x14ac:dyDescent="0.3">
      <c r="A444" s="1">
        <v>45369</v>
      </c>
      <c r="B444" t="s">
        <v>3</v>
      </c>
      <c r="C444" t="s">
        <v>10</v>
      </c>
      <c r="D444" s="2">
        <f>VLOOKUP(C444,Tabela1[],2,FALSE)</f>
        <v>0.2</v>
      </c>
      <c r="E444">
        <v>10</v>
      </c>
      <c r="F444" s="3">
        <f t="shared" si="19"/>
        <v>0</v>
      </c>
      <c r="G444" s="3">
        <f t="shared" si="20"/>
        <v>60</v>
      </c>
      <c r="H444" s="4">
        <f t="shared" si="18"/>
        <v>25360</v>
      </c>
    </row>
    <row r="445" spans="1:8" x14ac:dyDescent="0.3">
      <c r="A445" s="1">
        <v>45370</v>
      </c>
      <c r="B445" t="s">
        <v>4</v>
      </c>
      <c r="C445" t="s">
        <v>10</v>
      </c>
      <c r="D445" s="2">
        <f>VLOOKUP(C445,Tabela1[],2,FALSE)</f>
        <v>0.2</v>
      </c>
      <c r="E445">
        <v>10</v>
      </c>
      <c r="F445" s="3">
        <f t="shared" si="19"/>
        <v>0</v>
      </c>
      <c r="G445" s="3">
        <f t="shared" si="20"/>
        <v>60</v>
      </c>
      <c r="H445" s="4">
        <f t="shared" si="18"/>
        <v>25420</v>
      </c>
    </row>
    <row r="446" spans="1:8" x14ac:dyDescent="0.3">
      <c r="A446" s="1">
        <v>45371</v>
      </c>
      <c r="B446" t="s">
        <v>5</v>
      </c>
      <c r="C446" t="s">
        <v>10</v>
      </c>
      <c r="D446" s="2">
        <f>VLOOKUP(C446,Tabela1[],2,FALSE)</f>
        <v>0.2</v>
      </c>
      <c r="E446">
        <v>10</v>
      </c>
      <c r="F446" s="3">
        <f t="shared" si="19"/>
        <v>0</v>
      </c>
      <c r="G446" s="3">
        <f t="shared" si="20"/>
        <v>60</v>
      </c>
      <c r="H446" s="4">
        <f t="shared" si="18"/>
        <v>25480</v>
      </c>
    </row>
    <row r="447" spans="1:8" x14ac:dyDescent="0.3">
      <c r="A447" s="1">
        <v>45372</v>
      </c>
      <c r="B447" t="s">
        <v>6</v>
      </c>
      <c r="C447" t="s">
        <v>11</v>
      </c>
      <c r="D447" s="2">
        <f>VLOOKUP(C447,Tabela1[],2,FALSE)</f>
        <v>0.5</v>
      </c>
      <c r="E447">
        <v>10</v>
      </c>
      <c r="F447" s="3">
        <f t="shared" si="19"/>
        <v>0</v>
      </c>
      <c r="G447" s="3">
        <f t="shared" si="20"/>
        <v>150</v>
      </c>
      <c r="H447" s="4">
        <f t="shared" si="18"/>
        <v>25630</v>
      </c>
    </row>
    <row r="448" spans="1:8" x14ac:dyDescent="0.3">
      <c r="A448" s="1">
        <v>45373</v>
      </c>
      <c r="B448" t="s">
        <v>7</v>
      </c>
      <c r="C448" t="s">
        <v>11</v>
      </c>
      <c r="D448" s="2">
        <f>VLOOKUP(C448,Tabela1[],2,FALSE)</f>
        <v>0.5</v>
      </c>
      <c r="E448">
        <v>10</v>
      </c>
      <c r="F448" s="3">
        <f t="shared" si="19"/>
        <v>0</v>
      </c>
      <c r="G448" s="3">
        <f t="shared" si="20"/>
        <v>150</v>
      </c>
      <c r="H448" s="4">
        <f t="shared" si="18"/>
        <v>25780</v>
      </c>
    </row>
    <row r="449" spans="1:8" x14ac:dyDescent="0.3">
      <c r="A449" s="1">
        <v>45374</v>
      </c>
      <c r="B449" t="s">
        <v>8</v>
      </c>
      <c r="C449" t="s">
        <v>11</v>
      </c>
      <c r="D449" s="2">
        <f>VLOOKUP(C449,Tabela1[],2,FALSE)</f>
        <v>0.5</v>
      </c>
      <c r="E449">
        <v>10</v>
      </c>
      <c r="F449" s="3">
        <f t="shared" si="19"/>
        <v>0</v>
      </c>
      <c r="G449" s="3">
        <f t="shared" si="20"/>
        <v>0</v>
      </c>
      <c r="H449" s="4">
        <f t="shared" si="18"/>
        <v>25780</v>
      </c>
    </row>
    <row r="450" spans="1:8" x14ac:dyDescent="0.3">
      <c r="A450" s="1">
        <v>45375</v>
      </c>
      <c r="B450" t="s">
        <v>2</v>
      </c>
      <c r="C450" t="s">
        <v>11</v>
      </c>
      <c r="D450" s="2">
        <f>VLOOKUP(C450,Tabela1[],2,FALSE)</f>
        <v>0.5</v>
      </c>
      <c r="E450">
        <v>10</v>
      </c>
      <c r="F450" s="3">
        <f t="shared" si="19"/>
        <v>150</v>
      </c>
      <c r="G450" s="3">
        <f t="shared" si="20"/>
        <v>0</v>
      </c>
      <c r="H450" s="4">
        <f t="shared" si="18"/>
        <v>25630</v>
      </c>
    </row>
    <row r="451" spans="1:8" x14ac:dyDescent="0.3">
      <c r="A451" s="1">
        <v>45376</v>
      </c>
      <c r="B451" t="s">
        <v>3</v>
      </c>
      <c r="C451" t="s">
        <v>11</v>
      </c>
      <c r="D451" s="2">
        <f>VLOOKUP(C451,Tabela1[],2,FALSE)</f>
        <v>0.5</v>
      </c>
      <c r="E451">
        <v>10</v>
      </c>
      <c r="F451" s="3">
        <f t="shared" si="19"/>
        <v>0</v>
      </c>
      <c r="G451" s="3">
        <f t="shared" si="20"/>
        <v>150</v>
      </c>
      <c r="H451" s="4">
        <f t="shared" ref="H451:H514" si="21">G451-F451+H450</f>
        <v>25780</v>
      </c>
    </row>
    <row r="452" spans="1:8" x14ac:dyDescent="0.3">
      <c r="A452" s="1">
        <v>45377</v>
      </c>
      <c r="B452" t="s">
        <v>4</v>
      </c>
      <c r="C452" t="s">
        <v>11</v>
      </c>
      <c r="D452" s="2">
        <f>VLOOKUP(C452,Tabela1[],2,FALSE)</f>
        <v>0.5</v>
      </c>
      <c r="E452">
        <v>10</v>
      </c>
      <c r="F452" s="3">
        <f t="shared" ref="F452:F515" si="22">IF(B452="niedziela",15*E452,0)</f>
        <v>0</v>
      </c>
      <c r="G452" s="3">
        <f t="shared" ref="G452:G515" si="23">IF(AND(NOT(B452="sobota"),NOT(B452="niedziela")),ROUNDDOWN(E452*D452,0)*$M$4,0)</f>
        <v>150</v>
      </c>
      <c r="H452" s="4">
        <f t="shared" si="21"/>
        <v>25930</v>
      </c>
    </row>
    <row r="453" spans="1:8" x14ac:dyDescent="0.3">
      <c r="A453" s="1">
        <v>45378</v>
      </c>
      <c r="B453" t="s">
        <v>5</v>
      </c>
      <c r="C453" t="s">
        <v>11</v>
      </c>
      <c r="D453" s="2">
        <f>VLOOKUP(C453,Tabela1[],2,FALSE)</f>
        <v>0.5</v>
      </c>
      <c r="E453">
        <v>10</v>
      </c>
      <c r="F453" s="3">
        <f t="shared" si="22"/>
        <v>0</v>
      </c>
      <c r="G453" s="3">
        <f t="shared" si="23"/>
        <v>150</v>
      </c>
      <c r="H453" s="4">
        <f t="shared" si="21"/>
        <v>26080</v>
      </c>
    </row>
    <row r="454" spans="1:8" x14ac:dyDescent="0.3">
      <c r="A454" s="1">
        <v>45379</v>
      </c>
      <c r="B454" t="s">
        <v>6</v>
      </c>
      <c r="C454" t="s">
        <v>11</v>
      </c>
      <c r="D454" s="2">
        <f>VLOOKUP(C454,Tabela1[],2,FALSE)</f>
        <v>0.5</v>
      </c>
      <c r="E454">
        <v>10</v>
      </c>
      <c r="F454" s="3">
        <f t="shared" si="22"/>
        <v>0</v>
      </c>
      <c r="G454" s="3">
        <f t="shared" si="23"/>
        <v>150</v>
      </c>
      <c r="H454" s="4">
        <f t="shared" si="21"/>
        <v>26230</v>
      </c>
    </row>
    <row r="455" spans="1:8" x14ac:dyDescent="0.3">
      <c r="A455" s="1">
        <v>45380</v>
      </c>
      <c r="B455" t="s">
        <v>7</v>
      </c>
      <c r="C455" t="s">
        <v>11</v>
      </c>
      <c r="D455" s="2">
        <f>VLOOKUP(C455,Tabela1[],2,FALSE)</f>
        <v>0.5</v>
      </c>
      <c r="E455">
        <v>10</v>
      </c>
      <c r="F455" s="3">
        <f t="shared" si="22"/>
        <v>0</v>
      </c>
      <c r="G455" s="3">
        <f t="shared" si="23"/>
        <v>150</v>
      </c>
      <c r="H455" s="4">
        <f t="shared" si="21"/>
        <v>26380</v>
      </c>
    </row>
    <row r="456" spans="1:8" x14ac:dyDescent="0.3">
      <c r="A456" s="1">
        <v>45381</v>
      </c>
      <c r="B456" t="s">
        <v>8</v>
      </c>
      <c r="C456" t="s">
        <v>11</v>
      </c>
      <c r="D456" s="2">
        <f>VLOOKUP(C456,Tabela1[],2,FALSE)</f>
        <v>0.5</v>
      </c>
      <c r="E456">
        <v>10</v>
      </c>
      <c r="F456" s="3">
        <f t="shared" si="22"/>
        <v>0</v>
      </c>
      <c r="G456" s="3">
        <f t="shared" si="23"/>
        <v>0</v>
      </c>
      <c r="H456" s="4">
        <f t="shared" si="21"/>
        <v>26380</v>
      </c>
    </row>
    <row r="457" spans="1:8" x14ac:dyDescent="0.3">
      <c r="A457" s="1">
        <v>45382</v>
      </c>
      <c r="B457" t="s">
        <v>2</v>
      </c>
      <c r="C457" t="s">
        <v>11</v>
      </c>
      <c r="D457" s="2">
        <f>VLOOKUP(C457,Tabela1[],2,FALSE)</f>
        <v>0.5</v>
      </c>
      <c r="E457">
        <v>10</v>
      </c>
      <c r="F457" s="3">
        <f t="shared" si="22"/>
        <v>150</v>
      </c>
      <c r="G457" s="3">
        <f t="shared" si="23"/>
        <v>0</v>
      </c>
      <c r="H457" s="4">
        <f t="shared" si="21"/>
        <v>26230</v>
      </c>
    </row>
    <row r="458" spans="1:8" x14ac:dyDescent="0.3">
      <c r="A458" s="1">
        <v>45383</v>
      </c>
      <c r="B458" t="s">
        <v>3</v>
      </c>
      <c r="C458" t="s">
        <v>11</v>
      </c>
      <c r="D458" s="2">
        <f>VLOOKUP(C458,Tabela1[],2,FALSE)</f>
        <v>0.5</v>
      </c>
      <c r="E458">
        <v>10</v>
      </c>
      <c r="F458" s="3">
        <f t="shared" si="22"/>
        <v>0</v>
      </c>
      <c r="G458" s="3">
        <f t="shared" si="23"/>
        <v>150</v>
      </c>
      <c r="H458" s="4">
        <f t="shared" si="21"/>
        <v>26380</v>
      </c>
    </row>
    <row r="459" spans="1:8" x14ac:dyDescent="0.3">
      <c r="A459" s="1">
        <v>45384</v>
      </c>
      <c r="B459" t="s">
        <v>4</v>
      </c>
      <c r="C459" t="s">
        <v>11</v>
      </c>
      <c r="D459" s="2">
        <f>VLOOKUP(C459,Tabela1[],2,FALSE)</f>
        <v>0.5</v>
      </c>
      <c r="E459">
        <v>10</v>
      </c>
      <c r="F459" s="3">
        <f t="shared" si="22"/>
        <v>0</v>
      </c>
      <c r="G459" s="3">
        <f t="shared" si="23"/>
        <v>150</v>
      </c>
      <c r="H459" s="4">
        <f t="shared" si="21"/>
        <v>26530</v>
      </c>
    </row>
    <row r="460" spans="1:8" x14ac:dyDescent="0.3">
      <c r="A460" s="1">
        <v>45385</v>
      </c>
      <c r="B460" t="s">
        <v>5</v>
      </c>
      <c r="C460" t="s">
        <v>11</v>
      </c>
      <c r="D460" s="2">
        <f>VLOOKUP(C460,Tabela1[],2,FALSE)</f>
        <v>0.5</v>
      </c>
      <c r="E460">
        <v>10</v>
      </c>
      <c r="F460" s="3">
        <f t="shared" si="22"/>
        <v>0</v>
      </c>
      <c r="G460" s="3">
        <f t="shared" si="23"/>
        <v>150</v>
      </c>
      <c r="H460" s="4">
        <f t="shared" si="21"/>
        <v>26680</v>
      </c>
    </row>
    <row r="461" spans="1:8" x14ac:dyDescent="0.3">
      <c r="A461" s="1">
        <v>45386</v>
      </c>
      <c r="B461" t="s">
        <v>6</v>
      </c>
      <c r="C461" t="s">
        <v>11</v>
      </c>
      <c r="D461" s="2">
        <f>VLOOKUP(C461,Tabela1[],2,FALSE)</f>
        <v>0.5</v>
      </c>
      <c r="E461">
        <v>10</v>
      </c>
      <c r="F461" s="3">
        <f t="shared" si="22"/>
        <v>0</v>
      </c>
      <c r="G461" s="3">
        <f t="shared" si="23"/>
        <v>150</v>
      </c>
      <c r="H461" s="4">
        <f t="shared" si="21"/>
        <v>26830</v>
      </c>
    </row>
    <row r="462" spans="1:8" x14ac:dyDescent="0.3">
      <c r="A462" s="1">
        <v>45387</v>
      </c>
      <c r="B462" t="s">
        <v>7</v>
      </c>
      <c r="C462" t="s">
        <v>11</v>
      </c>
      <c r="D462" s="2">
        <f>VLOOKUP(C462,Tabela1[],2,FALSE)</f>
        <v>0.5</v>
      </c>
      <c r="E462">
        <v>10</v>
      </c>
      <c r="F462" s="3">
        <f t="shared" si="22"/>
        <v>0</v>
      </c>
      <c r="G462" s="3">
        <f t="shared" si="23"/>
        <v>150</v>
      </c>
      <c r="H462" s="4">
        <f t="shared" si="21"/>
        <v>26980</v>
      </c>
    </row>
    <row r="463" spans="1:8" x14ac:dyDescent="0.3">
      <c r="A463" s="1">
        <v>45388</v>
      </c>
      <c r="B463" t="s">
        <v>8</v>
      </c>
      <c r="C463" t="s">
        <v>11</v>
      </c>
      <c r="D463" s="2">
        <f>VLOOKUP(C463,Tabela1[],2,FALSE)</f>
        <v>0.5</v>
      </c>
      <c r="E463">
        <v>10</v>
      </c>
      <c r="F463" s="3">
        <f t="shared" si="22"/>
        <v>0</v>
      </c>
      <c r="G463" s="3">
        <f t="shared" si="23"/>
        <v>0</v>
      </c>
      <c r="H463" s="4">
        <f t="shared" si="21"/>
        <v>26980</v>
      </c>
    </row>
    <row r="464" spans="1:8" x14ac:dyDescent="0.3">
      <c r="A464" s="1">
        <v>45389</v>
      </c>
      <c r="B464" t="s">
        <v>2</v>
      </c>
      <c r="C464" t="s">
        <v>11</v>
      </c>
      <c r="D464" s="2">
        <f>VLOOKUP(C464,Tabela1[],2,FALSE)</f>
        <v>0.5</v>
      </c>
      <c r="E464">
        <v>10</v>
      </c>
      <c r="F464" s="3">
        <f t="shared" si="22"/>
        <v>150</v>
      </c>
      <c r="G464" s="3">
        <f t="shared" si="23"/>
        <v>0</v>
      </c>
      <c r="H464" s="4">
        <f t="shared" si="21"/>
        <v>26830</v>
      </c>
    </row>
    <row r="465" spans="1:8" x14ac:dyDescent="0.3">
      <c r="A465" s="1">
        <v>45390</v>
      </c>
      <c r="B465" t="s">
        <v>3</v>
      </c>
      <c r="C465" t="s">
        <v>11</v>
      </c>
      <c r="D465" s="2">
        <f>VLOOKUP(C465,Tabela1[],2,FALSE)</f>
        <v>0.5</v>
      </c>
      <c r="E465">
        <v>10</v>
      </c>
      <c r="F465" s="3">
        <f t="shared" si="22"/>
        <v>0</v>
      </c>
      <c r="G465" s="3">
        <f t="shared" si="23"/>
        <v>150</v>
      </c>
      <c r="H465" s="4">
        <f t="shared" si="21"/>
        <v>26980</v>
      </c>
    </row>
    <row r="466" spans="1:8" x14ac:dyDescent="0.3">
      <c r="A466" s="1">
        <v>45391</v>
      </c>
      <c r="B466" t="s">
        <v>4</v>
      </c>
      <c r="C466" t="s">
        <v>11</v>
      </c>
      <c r="D466" s="2">
        <f>VLOOKUP(C466,Tabela1[],2,FALSE)</f>
        <v>0.5</v>
      </c>
      <c r="E466">
        <v>10</v>
      </c>
      <c r="F466" s="3">
        <f t="shared" si="22"/>
        <v>0</v>
      </c>
      <c r="G466" s="3">
        <f t="shared" si="23"/>
        <v>150</v>
      </c>
      <c r="H466" s="4">
        <f t="shared" si="21"/>
        <v>27130</v>
      </c>
    </row>
    <row r="467" spans="1:8" x14ac:dyDescent="0.3">
      <c r="A467" s="1">
        <v>45392</v>
      </c>
      <c r="B467" t="s">
        <v>5</v>
      </c>
      <c r="C467" t="s">
        <v>11</v>
      </c>
      <c r="D467" s="2">
        <f>VLOOKUP(C467,Tabela1[],2,FALSE)</f>
        <v>0.5</v>
      </c>
      <c r="E467">
        <v>10</v>
      </c>
      <c r="F467" s="3">
        <f t="shared" si="22"/>
        <v>0</v>
      </c>
      <c r="G467" s="3">
        <f t="shared" si="23"/>
        <v>150</v>
      </c>
      <c r="H467" s="4">
        <f t="shared" si="21"/>
        <v>27280</v>
      </c>
    </row>
    <row r="468" spans="1:8" x14ac:dyDescent="0.3">
      <c r="A468" s="1">
        <v>45393</v>
      </c>
      <c r="B468" t="s">
        <v>6</v>
      </c>
      <c r="C468" t="s">
        <v>11</v>
      </c>
      <c r="D468" s="2">
        <f>VLOOKUP(C468,Tabela1[],2,FALSE)</f>
        <v>0.5</v>
      </c>
      <c r="E468">
        <v>10</v>
      </c>
      <c r="F468" s="3">
        <f t="shared" si="22"/>
        <v>0</v>
      </c>
      <c r="G468" s="3">
        <f t="shared" si="23"/>
        <v>150</v>
      </c>
      <c r="H468" s="4">
        <f t="shared" si="21"/>
        <v>27430</v>
      </c>
    </row>
    <row r="469" spans="1:8" x14ac:dyDescent="0.3">
      <c r="A469" s="1">
        <v>45394</v>
      </c>
      <c r="B469" t="s">
        <v>7</v>
      </c>
      <c r="C469" t="s">
        <v>11</v>
      </c>
      <c r="D469" s="2">
        <f>VLOOKUP(C469,Tabela1[],2,FALSE)</f>
        <v>0.5</v>
      </c>
      <c r="E469">
        <v>10</v>
      </c>
      <c r="F469" s="3">
        <f t="shared" si="22"/>
        <v>0</v>
      </c>
      <c r="G469" s="3">
        <f t="shared" si="23"/>
        <v>150</v>
      </c>
      <c r="H469" s="4">
        <f t="shared" si="21"/>
        <v>27580</v>
      </c>
    </row>
    <row r="470" spans="1:8" x14ac:dyDescent="0.3">
      <c r="A470" s="1">
        <v>45395</v>
      </c>
      <c r="B470" t="s">
        <v>8</v>
      </c>
      <c r="C470" t="s">
        <v>11</v>
      </c>
      <c r="D470" s="2">
        <f>VLOOKUP(C470,Tabela1[],2,FALSE)</f>
        <v>0.5</v>
      </c>
      <c r="E470">
        <v>10</v>
      </c>
      <c r="F470" s="3">
        <f t="shared" si="22"/>
        <v>0</v>
      </c>
      <c r="G470" s="3">
        <f t="shared" si="23"/>
        <v>0</v>
      </c>
      <c r="H470" s="4">
        <f t="shared" si="21"/>
        <v>27580</v>
      </c>
    </row>
    <row r="471" spans="1:8" x14ac:dyDescent="0.3">
      <c r="A471" s="1">
        <v>45396</v>
      </c>
      <c r="B471" t="s">
        <v>2</v>
      </c>
      <c r="C471" t="s">
        <v>11</v>
      </c>
      <c r="D471" s="2">
        <f>VLOOKUP(C471,Tabela1[],2,FALSE)</f>
        <v>0.5</v>
      </c>
      <c r="E471">
        <v>10</v>
      </c>
      <c r="F471" s="3">
        <f t="shared" si="22"/>
        <v>150</v>
      </c>
      <c r="G471" s="3">
        <f t="shared" si="23"/>
        <v>0</v>
      </c>
      <c r="H471" s="4">
        <f t="shared" si="21"/>
        <v>27430</v>
      </c>
    </row>
    <row r="472" spans="1:8" x14ac:dyDescent="0.3">
      <c r="A472" s="1">
        <v>45397</v>
      </c>
      <c r="B472" t="s">
        <v>3</v>
      </c>
      <c r="C472" t="s">
        <v>11</v>
      </c>
      <c r="D472" s="2">
        <f>VLOOKUP(C472,Tabela1[],2,FALSE)</f>
        <v>0.5</v>
      </c>
      <c r="E472">
        <v>10</v>
      </c>
      <c r="F472" s="3">
        <f t="shared" si="22"/>
        <v>0</v>
      </c>
      <c r="G472" s="3">
        <f t="shared" si="23"/>
        <v>150</v>
      </c>
      <c r="H472" s="4">
        <f t="shared" si="21"/>
        <v>27580</v>
      </c>
    </row>
    <row r="473" spans="1:8" x14ac:dyDescent="0.3">
      <c r="A473" s="1">
        <v>45398</v>
      </c>
      <c r="B473" t="s">
        <v>4</v>
      </c>
      <c r="C473" t="s">
        <v>11</v>
      </c>
      <c r="D473" s="2">
        <f>VLOOKUP(C473,Tabela1[],2,FALSE)</f>
        <v>0.5</v>
      </c>
      <c r="E473">
        <v>10</v>
      </c>
      <c r="F473" s="3">
        <f t="shared" si="22"/>
        <v>0</v>
      </c>
      <c r="G473" s="3">
        <f t="shared" si="23"/>
        <v>150</v>
      </c>
      <c r="H473" s="4">
        <f t="shared" si="21"/>
        <v>27730</v>
      </c>
    </row>
    <row r="474" spans="1:8" x14ac:dyDescent="0.3">
      <c r="A474" s="1">
        <v>45399</v>
      </c>
      <c r="B474" t="s">
        <v>5</v>
      </c>
      <c r="C474" t="s">
        <v>11</v>
      </c>
      <c r="D474" s="2">
        <f>VLOOKUP(C474,Tabela1[],2,FALSE)</f>
        <v>0.5</v>
      </c>
      <c r="E474">
        <v>10</v>
      </c>
      <c r="F474" s="3">
        <f t="shared" si="22"/>
        <v>0</v>
      </c>
      <c r="G474" s="3">
        <f t="shared" si="23"/>
        <v>150</v>
      </c>
      <c r="H474" s="4">
        <f t="shared" si="21"/>
        <v>27880</v>
      </c>
    </row>
    <row r="475" spans="1:8" x14ac:dyDescent="0.3">
      <c r="A475" s="1">
        <v>45400</v>
      </c>
      <c r="B475" t="s">
        <v>6</v>
      </c>
      <c r="C475" t="s">
        <v>11</v>
      </c>
      <c r="D475" s="2">
        <f>VLOOKUP(C475,Tabela1[],2,FALSE)</f>
        <v>0.5</v>
      </c>
      <c r="E475">
        <v>10</v>
      </c>
      <c r="F475" s="3">
        <f t="shared" si="22"/>
        <v>0</v>
      </c>
      <c r="G475" s="3">
        <f t="shared" si="23"/>
        <v>150</v>
      </c>
      <c r="H475" s="4">
        <f t="shared" si="21"/>
        <v>28030</v>
      </c>
    </row>
    <row r="476" spans="1:8" x14ac:dyDescent="0.3">
      <c r="A476" s="1">
        <v>45401</v>
      </c>
      <c r="B476" t="s">
        <v>7</v>
      </c>
      <c r="C476" t="s">
        <v>11</v>
      </c>
      <c r="D476" s="2">
        <f>VLOOKUP(C476,Tabela1[],2,FALSE)</f>
        <v>0.5</v>
      </c>
      <c r="E476">
        <v>10</v>
      </c>
      <c r="F476" s="3">
        <f t="shared" si="22"/>
        <v>0</v>
      </c>
      <c r="G476" s="3">
        <f t="shared" si="23"/>
        <v>150</v>
      </c>
      <c r="H476" s="4">
        <f t="shared" si="21"/>
        <v>28180</v>
      </c>
    </row>
    <row r="477" spans="1:8" x14ac:dyDescent="0.3">
      <c r="A477" s="1">
        <v>45402</v>
      </c>
      <c r="B477" t="s">
        <v>8</v>
      </c>
      <c r="C477" t="s">
        <v>11</v>
      </c>
      <c r="D477" s="2">
        <f>VLOOKUP(C477,Tabela1[],2,FALSE)</f>
        <v>0.5</v>
      </c>
      <c r="E477">
        <v>10</v>
      </c>
      <c r="F477" s="3">
        <f t="shared" si="22"/>
        <v>0</v>
      </c>
      <c r="G477" s="3">
        <f t="shared" si="23"/>
        <v>0</v>
      </c>
      <c r="H477" s="4">
        <f t="shared" si="21"/>
        <v>28180</v>
      </c>
    </row>
    <row r="478" spans="1:8" x14ac:dyDescent="0.3">
      <c r="A478" s="1">
        <v>45403</v>
      </c>
      <c r="B478" t="s">
        <v>2</v>
      </c>
      <c r="C478" t="s">
        <v>11</v>
      </c>
      <c r="D478" s="2">
        <f>VLOOKUP(C478,Tabela1[],2,FALSE)</f>
        <v>0.5</v>
      </c>
      <c r="E478">
        <v>10</v>
      </c>
      <c r="F478" s="3">
        <f t="shared" si="22"/>
        <v>150</v>
      </c>
      <c r="G478" s="3">
        <f t="shared" si="23"/>
        <v>0</v>
      </c>
      <c r="H478" s="4">
        <f t="shared" si="21"/>
        <v>28030</v>
      </c>
    </row>
    <row r="479" spans="1:8" x14ac:dyDescent="0.3">
      <c r="A479" s="1">
        <v>45404</v>
      </c>
      <c r="B479" t="s">
        <v>3</v>
      </c>
      <c r="C479" t="s">
        <v>11</v>
      </c>
      <c r="D479" s="2">
        <f>VLOOKUP(C479,Tabela1[],2,FALSE)</f>
        <v>0.5</v>
      </c>
      <c r="E479">
        <v>10</v>
      </c>
      <c r="F479" s="3">
        <f t="shared" si="22"/>
        <v>0</v>
      </c>
      <c r="G479" s="3">
        <f t="shared" si="23"/>
        <v>150</v>
      </c>
      <c r="H479" s="4">
        <f t="shared" si="21"/>
        <v>28180</v>
      </c>
    </row>
    <row r="480" spans="1:8" x14ac:dyDescent="0.3">
      <c r="A480" s="1">
        <v>45405</v>
      </c>
      <c r="B480" t="s">
        <v>4</v>
      </c>
      <c r="C480" t="s">
        <v>11</v>
      </c>
      <c r="D480" s="2">
        <f>VLOOKUP(C480,Tabela1[],2,FALSE)</f>
        <v>0.5</v>
      </c>
      <c r="E480">
        <v>10</v>
      </c>
      <c r="F480" s="3">
        <f t="shared" si="22"/>
        <v>0</v>
      </c>
      <c r="G480" s="3">
        <f t="shared" si="23"/>
        <v>150</v>
      </c>
      <c r="H480" s="4">
        <f t="shared" si="21"/>
        <v>28330</v>
      </c>
    </row>
    <row r="481" spans="1:8" x14ac:dyDescent="0.3">
      <c r="A481" s="1">
        <v>45406</v>
      </c>
      <c r="B481" t="s">
        <v>5</v>
      </c>
      <c r="C481" t="s">
        <v>11</v>
      </c>
      <c r="D481" s="2">
        <f>VLOOKUP(C481,Tabela1[],2,FALSE)</f>
        <v>0.5</v>
      </c>
      <c r="E481">
        <v>10</v>
      </c>
      <c r="F481" s="3">
        <f t="shared" si="22"/>
        <v>0</v>
      </c>
      <c r="G481" s="3">
        <f t="shared" si="23"/>
        <v>150</v>
      </c>
      <c r="H481" s="4">
        <f t="shared" si="21"/>
        <v>28480</v>
      </c>
    </row>
    <row r="482" spans="1:8" x14ac:dyDescent="0.3">
      <c r="A482" s="1">
        <v>45407</v>
      </c>
      <c r="B482" t="s">
        <v>6</v>
      </c>
      <c r="C482" t="s">
        <v>11</v>
      </c>
      <c r="D482" s="2">
        <f>VLOOKUP(C482,Tabela1[],2,FALSE)</f>
        <v>0.5</v>
      </c>
      <c r="E482">
        <v>10</v>
      </c>
      <c r="F482" s="3">
        <f t="shared" si="22"/>
        <v>0</v>
      </c>
      <c r="G482" s="3">
        <f t="shared" si="23"/>
        <v>150</v>
      </c>
      <c r="H482" s="4">
        <f t="shared" si="21"/>
        <v>28630</v>
      </c>
    </row>
    <row r="483" spans="1:8" x14ac:dyDescent="0.3">
      <c r="A483" s="1">
        <v>45408</v>
      </c>
      <c r="B483" t="s">
        <v>7</v>
      </c>
      <c r="C483" t="s">
        <v>11</v>
      </c>
      <c r="D483" s="2">
        <f>VLOOKUP(C483,Tabela1[],2,FALSE)</f>
        <v>0.5</v>
      </c>
      <c r="E483">
        <v>10</v>
      </c>
      <c r="F483" s="3">
        <f t="shared" si="22"/>
        <v>0</v>
      </c>
      <c r="G483" s="3">
        <f t="shared" si="23"/>
        <v>150</v>
      </c>
      <c r="H483" s="4">
        <f t="shared" si="21"/>
        <v>28780</v>
      </c>
    </row>
    <row r="484" spans="1:8" x14ac:dyDescent="0.3">
      <c r="A484" s="1">
        <v>45409</v>
      </c>
      <c r="B484" t="s">
        <v>8</v>
      </c>
      <c r="C484" t="s">
        <v>11</v>
      </c>
      <c r="D484" s="2">
        <f>VLOOKUP(C484,Tabela1[],2,FALSE)</f>
        <v>0.5</v>
      </c>
      <c r="E484">
        <v>10</v>
      </c>
      <c r="F484" s="3">
        <f t="shared" si="22"/>
        <v>0</v>
      </c>
      <c r="G484" s="3">
        <f t="shared" si="23"/>
        <v>0</v>
      </c>
      <c r="H484" s="4">
        <f t="shared" si="21"/>
        <v>28780</v>
      </c>
    </row>
    <row r="485" spans="1:8" x14ac:dyDescent="0.3">
      <c r="A485" s="1">
        <v>45410</v>
      </c>
      <c r="B485" t="s">
        <v>2</v>
      </c>
      <c r="C485" t="s">
        <v>11</v>
      </c>
      <c r="D485" s="2">
        <f>VLOOKUP(C485,Tabela1[],2,FALSE)</f>
        <v>0.5</v>
      </c>
      <c r="E485">
        <v>10</v>
      </c>
      <c r="F485" s="3">
        <f t="shared" si="22"/>
        <v>150</v>
      </c>
      <c r="G485" s="3">
        <f t="shared" si="23"/>
        <v>0</v>
      </c>
      <c r="H485" s="4">
        <f t="shared" si="21"/>
        <v>28630</v>
      </c>
    </row>
    <row r="486" spans="1:8" x14ac:dyDescent="0.3">
      <c r="A486" s="1">
        <v>45411</v>
      </c>
      <c r="B486" t="s">
        <v>3</v>
      </c>
      <c r="C486" t="s">
        <v>11</v>
      </c>
      <c r="D486" s="2">
        <f>VLOOKUP(C486,Tabela1[],2,FALSE)</f>
        <v>0.5</v>
      </c>
      <c r="E486">
        <v>10</v>
      </c>
      <c r="F486" s="3">
        <f t="shared" si="22"/>
        <v>0</v>
      </c>
      <c r="G486" s="3">
        <f t="shared" si="23"/>
        <v>150</v>
      </c>
      <c r="H486" s="4">
        <f t="shared" si="21"/>
        <v>28780</v>
      </c>
    </row>
    <row r="487" spans="1:8" x14ac:dyDescent="0.3">
      <c r="A487" s="1">
        <v>45412</v>
      </c>
      <c r="B487" t="s">
        <v>4</v>
      </c>
      <c r="C487" t="s">
        <v>11</v>
      </c>
      <c r="D487" s="2">
        <f>VLOOKUP(C487,Tabela1[],2,FALSE)</f>
        <v>0.5</v>
      </c>
      <c r="E487">
        <v>10</v>
      </c>
      <c r="F487" s="3">
        <f t="shared" si="22"/>
        <v>0</v>
      </c>
      <c r="G487" s="3">
        <f t="shared" si="23"/>
        <v>150</v>
      </c>
      <c r="H487" s="4">
        <f t="shared" si="21"/>
        <v>28930</v>
      </c>
    </row>
    <row r="488" spans="1:8" x14ac:dyDescent="0.3">
      <c r="A488" s="1">
        <v>45413</v>
      </c>
      <c r="B488" t="s">
        <v>5</v>
      </c>
      <c r="C488" t="s">
        <v>11</v>
      </c>
      <c r="D488" s="2">
        <f>VLOOKUP(C488,Tabela1[],2,FALSE)</f>
        <v>0.5</v>
      </c>
      <c r="E488">
        <v>10</v>
      </c>
      <c r="F488" s="3">
        <f t="shared" si="22"/>
        <v>0</v>
      </c>
      <c r="G488" s="3">
        <f t="shared" si="23"/>
        <v>150</v>
      </c>
      <c r="H488" s="4">
        <f t="shared" si="21"/>
        <v>29080</v>
      </c>
    </row>
    <row r="489" spans="1:8" x14ac:dyDescent="0.3">
      <c r="A489" s="1">
        <v>45414</v>
      </c>
      <c r="B489" t="s">
        <v>6</v>
      </c>
      <c r="C489" t="s">
        <v>11</v>
      </c>
      <c r="D489" s="2">
        <f>VLOOKUP(C489,Tabela1[],2,FALSE)</f>
        <v>0.5</v>
      </c>
      <c r="E489">
        <v>10</v>
      </c>
      <c r="F489" s="3">
        <f t="shared" si="22"/>
        <v>0</v>
      </c>
      <c r="G489" s="3">
        <f t="shared" si="23"/>
        <v>150</v>
      </c>
      <c r="H489" s="4">
        <f t="shared" si="21"/>
        <v>29230</v>
      </c>
    </row>
    <row r="490" spans="1:8" x14ac:dyDescent="0.3">
      <c r="A490" s="1">
        <v>45415</v>
      </c>
      <c r="B490" t="s">
        <v>7</v>
      </c>
      <c r="C490" t="s">
        <v>11</v>
      </c>
      <c r="D490" s="2">
        <f>VLOOKUP(C490,Tabela1[],2,FALSE)</f>
        <v>0.5</v>
      </c>
      <c r="E490">
        <v>10</v>
      </c>
      <c r="F490" s="3">
        <f t="shared" si="22"/>
        <v>0</v>
      </c>
      <c r="G490" s="3">
        <f t="shared" si="23"/>
        <v>150</v>
      </c>
      <c r="H490" s="4">
        <f t="shared" si="21"/>
        <v>29380</v>
      </c>
    </row>
    <row r="491" spans="1:8" x14ac:dyDescent="0.3">
      <c r="A491" s="1">
        <v>45416</v>
      </c>
      <c r="B491" t="s">
        <v>8</v>
      </c>
      <c r="C491" t="s">
        <v>11</v>
      </c>
      <c r="D491" s="2">
        <f>VLOOKUP(C491,Tabela1[],2,FALSE)</f>
        <v>0.5</v>
      </c>
      <c r="E491">
        <v>10</v>
      </c>
      <c r="F491" s="3">
        <f t="shared" si="22"/>
        <v>0</v>
      </c>
      <c r="G491" s="3">
        <f t="shared" si="23"/>
        <v>0</v>
      </c>
      <c r="H491" s="4">
        <f t="shared" si="21"/>
        <v>29380</v>
      </c>
    </row>
    <row r="492" spans="1:8" x14ac:dyDescent="0.3">
      <c r="A492" s="1">
        <v>45417</v>
      </c>
      <c r="B492" t="s">
        <v>2</v>
      </c>
      <c r="C492" t="s">
        <v>11</v>
      </c>
      <c r="D492" s="2">
        <f>VLOOKUP(C492,Tabela1[],2,FALSE)</f>
        <v>0.5</v>
      </c>
      <c r="E492">
        <v>10</v>
      </c>
      <c r="F492" s="3">
        <f t="shared" si="22"/>
        <v>150</v>
      </c>
      <c r="G492" s="3">
        <f t="shared" si="23"/>
        <v>0</v>
      </c>
      <c r="H492" s="4">
        <f t="shared" si="21"/>
        <v>29230</v>
      </c>
    </row>
    <row r="493" spans="1:8" x14ac:dyDescent="0.3">
      <c r="A493" s="1">
        <v>45418</v>
      </c>
      <c r="B493" t="s">
        <v>3</v>
      </c>
      <c r="C493" t="s">
        <v>11</v>
      </c>
      <c r="D493" s="2">
        <f>VLOOKUP(C493,Tabela1[],2,FALSE)</f>
        <v>0.5</v>
      </c>
      <c r="E493">
        <v>10</v>
      </c>
      <c r="F493" s="3">
        <f t="shared" si="22"/>
        <v>0</v>
      </c>
      <c r="G493" s="3">
        <f t="shared" si="23"/>
        <v>150</v>
      </c>
      <c r="H493" s="4">
        <f t="shared" si="21"/>
        <v>29380</v>
      </c>
    </row>
    <row r="494" spans="1:8" x14ac:dyDescent="0.3">
      <c r="A494" s="1">
        <v>45419</v>
      </c>
      <c r="B494" t="s">
        <v>4</v>
      </c>
      <c r="C494" t="s">
        <v>11</v>
      </c>
      <c r="D494" s="2">
        <f>VLOOKUP(C494,Tabela1[],2,FALSE)</f>
        <v>0.5</v>
      </c>
      <c r="E494">
        <v>10</v>
      </c>
      <c r="F494" s="3">
        <f t="shared" si="22"/>
        <v>0</v>
      </c>
      <c r="G494" s="3">
        <f t="shared" si="23"/>
        <v>150</v>
      </c>
      <c r="H494" s="4">
        <f t="shared" si="21"/>
        <v>29530</v>
      </c>
    </row>
    <row r="495" spans="1:8" x14ac:dyDescent="0.3">
      <c r="A495" s="1">
        <v>45420</v>
      </c>
      <c r="B495" t="s">
        <v>5</v>
      </c>
      <c r="C495" t="s">
        <v>11</v>
      </c>
      <c r="D495" s="2">
        <f>VLOOKUP(C495,Tabela1[],2,FALSE)</f>
        <v>0.5</v>
      </c>
      <c r="E495">
        <v>10</v>
      </c>
      <c r="F495" s="3">
        <f t="shared" si="22"/>
        <v>0</v>
      </c>
      <c r="G495" s="3">
        <f t="shared" si="23"/>
        <v>150</v>
      </c>
      <c r="H495" s="4">
        <f t="shared" si="21"/>
        <v>29680</v>
      </c>
    </row>
    <row r="496" spans="1:8" x14ac:dyDescent="0.3">
      <c r="A496" s="1">
        <v>45421</v>
      </c>
      <c r="B496" t="s">
        <v>6</v>
      </c>
      <c r="C496" t="s">
        <v>11</v>
      </c>
      <c r="D496" s="2">
        <f>VLOOKUP(C496,Tabela1[],2,FALSE)</f>
        <v>0.5</v>
      </c>
      <c r="E496">
        <v>10</v>
      </c>
      <c r="F496" s="3">
        <f t="shared" si="22"/>
        <v>0</v>
      </c>
      <c r="G496" s="3">
        <f t="shared" si="23"/>
        <v>150</v>
      </c>
      <c r="H496" s="4">
        <f t="shared" si="21"/>
        <v>29830</v>
      </c>
    </row>
    <row r="497" spans="1:8" x14ac:dyDescent="0.3">
      <c r="A497" s="1">
        <v>45422</v>
      </c>
      <c r="B497" t="s">
        <v>7</v>
      </c>
      <c r="C497" t="s">
        <v>11</v>
      </c>
      <c r="D497" s="2">
        <f>VLOOKUP(C497,Tabela1[],2,FALSE)</f>
        <v>0.5</v>
      </c>
      <c r="E497">
        <v>10</v>
      </c>
      <c r="F497" s="3">
        <f t="shared" si="22"/>
        <v>0</v>
      </c>
      <c r="G497" s="3">
        <f t="shared" si="23"/>
        <v>150</v>
      </c>
      <c r="H497" s="4">
        <f t="shared" si="21"/>
        <v>29980</v>
      </c>
    </row>
    <row r="498" spans="1:8" x14ac:dyDescent="0.3">
      <c r="A498" s="1">
        <v>45423</v>
      </c>
      <c r="B498" t="s">
        <v>8</v>
      </c>
      <c r="C498" t="s">
        <v>11</v>
      </c>
      <c r="D498" s="2">
        <f>VLOOKUP(C498,Tabela1[],2,FALSE)</f>
        <v>0.5</v>
      </c>
      <c r="E498">
        <v>10</v>
      </c>
      <c r="F498" s="3">
        <f t="shared" si="22"/>
        <v>0</v>
      </c>
      <c r="G498" s="3">
        <f t="shared" si="23"/>
        <v>0</v>
      </c>
      <c r="H498" s="4">
        <f t="shared" si="21"/>
        <v>29980</v>
      </c>
    </row>
    <row r="499" spans="1:8" x14ac:dyDescent="0.3">
      <c r="A499" s="1">
        <v>45424</v>
      </c>
      <c r="B499" t="s">
        <v>2</v>
      </c>
      <c r="C499" t="s">
        <v>11</v>
      </c>
      <c r="D499" s="2">
        <f>VLOOKUP(C499,Tabela1[],2,FALSE)</f>
        <v>0.5</v>
      </c>
      <c r="E499">
        <v>10</v>
      </c>
      <c r="F499" s="3">
        <f t="shared" si="22"/>
        <v>150</v>
      </c>
      <c r="G499" s="3">
        <f t="shared" si="23"/>
        <v>0</v>
      </c>
      <c r="H499" s="4">
        <f t="shared" si="21"/>
        <v>29830</v>
      </c>
    </row>
    <row r="500" spans="1:8" x14ac:dyDescent="0.3">
      <c r="A500" s="1">
        <v>45425</v>
      </c>
      <c r="B500" t="s">
        <v>3</v>
      </c>
      <c r="C500" t="s">
        <v>11</v>
      </c>
      <c r="D500" s="2">
        <f>VLOOKUP(C500,Tabela1[],2,FALSE)</f>
        <v>0.5</v>
      </c>
      <c r="E500">
        <v>10</v>
      </c>
      <c r="F500" s="3">
        <f t="shared" si="22"/>
        <v>0</v>
      </c>
      <c r="G500" s="3">
        <f t="shared" si="23"/>
        <v>150</v>
      </c>
      <c r="H500" s="4">
        <f t="shared" si="21"/>
        <v>29980</v>
      </c>
    </row>
    <row r="501" spans="1:8" x14ac:dyDescent="0.3">
      <c r="A501" s="1">
        <v>45426</v>
      </c>
      <c r="B501" t="s">
        <v>4</v>
      </c>
      <c r="C501" t="s">
        <v>11</v>
      </c>
      <c r="D501" s="2">
        <f>VLOOKUP(C501,Tabela1[],2,FALSE)</f>
        <v>0.5</v>
      </c>
      <c r="E501">
        <v>10</v>
      </c>
      <c r="F501" s="3">
        <f t="shared" si="22"/>
        <v>0</v>
      </c>
      <c r="G501" s="3">
        <f t="shared" si="23"/>
        <v>150</v>
      </c>
      <c r="H501" s="4">
        <f t="shared" si="21"/>
        <v>30130</v>
      </c>
    </row>
    <row r="502" spans="1:8" x14ac:dyDescent="0.3">
      <c r="A502" s="1">
        <v>45427</v>
      </c>
      <c r="B502" t="s">
        <v>5</v>
      </c>
      <c r="C502" t="s">
        <v>11</v>
      </c>
      <c r="D502" s="2">
        <f>VLOOKUP(C502,Tabela1[],2,FALSE)</f>
        <v>0.5</v>
      </c>
      <c r="E502">
        <v>10</v>
      </c>
      <c r="F502" s="3">
        <f t="shared" si="22"/>
        <v>0</v>
      </c>
      <c r="G502" s="3">
        <f t="shared" si="23"/>
        <v>150</v>
      </c>
      <c r="H502" s="4">
        <f t="shared" si="21"/>
        <v>30280</v>
      </c>
    </row>
    <row r="503" spans="1:8" x14ac:dyDescent="0.3">
      <c r="A503" s="1">
        <v>45428</v>
      </c>
      <c r="B503" t="s">
        <v>6</v>
      </c>
      <c r="C503" t="s">
        <v>11</v>
      </c>
      <c r="D503" s="2">
        <f>VLOOKUP(C503,Tabela1[],2,FALSE)</f>
        <v>0.5</v>
      </c>
      <c r="E503">
        <v>10</v>
      </c>
      <c r="F503" s="3">
        <f t="shared" si="22"/>
        <v>0</v>
      </c>
      <c r="G503" s="3">
        <f t="shared" si="23"/>
        <v>150</v>
      </c>
      <c r="H503" s="4">
        <f t="shared" si="21"/>
        <v>30430</v>
      </c>
    </row>
    <row r="504" spans="1:8" x14ac:dyDescent="0.3">
      <c r="A504" s="1">
        <v>45429</v>
      </c>
      <c r="B504" t="s">
        <v>7</v>
      </c>
      <c r="C504" t="s">
        <v>11</v>
      </c>
      <c r="D504" s="2">
        <f>VLOOKUP(C504,Tabela1[],2,FALSE)</f>
        <v>0.5</v>
      </c>
      <c r="E504">
        <v>10</v>
      </c>
      <c r="F504" s="3">
        <f t="shared" si="22"/>
        <v>0</v>
      </c>
      <c r="G504" s="3">
        <f t="shared" si="23"/>
        <v>150</v>
      </c>
      <c r="H504" s="4">
        <f t="shared" si="21"/>
        <v>30580</v>
      </c>
    </row>
    <row r="505" spans="1:8" x14ac:dyDescent="0.3">
      <c r="A505" s="1">
        <v>45430</v>
      </c>
      <c r="B505" t="s">
        <v>8</v>
      </c>
      <c r="C505" t="s">
        <v>11</v>
      </c>
      <c r="D505" s="2">
        <f>VLOOKUP(C505,Tabela1[],2,FALSE)</f>
        <v>0.5</v>
      </c>
      <c r="E505">
        <v>10</v>
      </c>
      <c r="F505" s="3">
        <f t="shared" si="22"/>
        <v>0</v>
      </c>
      <c r="G505" s="3">
        <f t="shared" si="23"/>
        <v>0</v>
      </c>
      <c r="H505" s="4">
        <f t="shared" si="21"/>
        <v>30580</v>
      </c>
    </row>
    <row r="506" spans="1:8" x14ac:dyDescent="0.3">
      <c r="A506" s="1">
        <v>45431</v>
      </c>
      <c r="B506" t="s">
        <v>2</v>
      </c>
      <c r="C506" t="s">
        <v>11</v>
      </c>
      <c r="D506" s="2">
        <f>VLOOKUP(C506,Tabela1[],2,FALSE)</f>
        <v>0.5</v>
      </c>
      <c r="E506">
        <v>10</v>
      </c>
      <c r="F506" s="3">
        <f t="shared" si="22"/>
        <v>150</v>
      </c>
      <c r="G506" s="3">
        <f t="shared" si="23"/>
        <v>0</v>
      </c>
      <c r="H506" s="4">
        <f t="shared" si="21"/>
        <v>30430</v>
      </c>
    </row>
    <row r="507" spans="1:8" x14ac:dyDescent="0.3">
      <c r="A507" s="1">
        <v>45432</v>
      </c>
      <c r="B507" t="s">
        <v>3</v>
      </c>
      <c r="C507" t="s">
        <v>11</v>
      </c>
      <c r="D507" s="2">
        <f>VLOOKUP(C507,Tabela1[],2,FALSE)</f>
        <v>0.5</v>
      </c>
      <c r="E507">
        <v>10</v>
      </c>
      <c r="F507" s="3">
        <f t="shared" si="22"/>
        <v>0</v>
      </c>
      <c r="G507" s="3">
        <f t="shared" si="23"/>
        <v>150</v>
      </c>
      <c r="H507" s="4">
        <f t="shared" si="21"/>
        <v>30580</v>
      </c>
    </row>
    <row r="508" spans="1:8" x14ac:dyDescent="0.3">
      <c r="A508" s="1">
        <v>45433</v>
      </c>
      <c r="B508" t="s">
        <v>4</v>
      </c>
      <c r="C508" t="s">
        <v>11</v>
      </c>
      <c r="D508" s="2">
        <f>VLOOKUP(C508,Tabela1[],2,FALSE)</f>
        <v>0.5</v>
      </c>
      <c r="E508">
        <v>10</v>
      </c>
      <c r="F508" s="3">
        <f t="shared" si="22"/>
        <v>0</v>
      </c>
      <c r="G508" s="3">
        <f t="shared" si="23"/>
        <v>150</v>
      </c>
      <c r="H508" s="4">
        <f t="shared" si="21"/>
        <v>30730</v>
      </c>
    </row>
    <row r="509" spans="1:8" x14ac:dyDescent="0.3">
      <c r="A509" s="1">
        <v>45434</v>
      </c>
      <c r="B509" t="s">
        <v>5</v>
      </c>
      <c r="C509" t="s">
        <v>11</v>
      </c>
      <c r="D509" s="2">
        <f>VLOOKUP(C509,Tabela1[],2,FALSE)</f>
        <v>0.5</v>
      </c>
      <c r="E509">
        <v>10</v>
      </c>
      <c r="F509" s="3">
        <f t="shared" si="22"/>
        <v>0</v>
      </c>
      <c r="G509" s="3">
        <f t="shared" si="23"/>
        <v>150</v>
      </c>
      <c r="H509" s="4">
        <f t="shared" si="21"/>
        <v>30880</v>
      </c>
    </row>
    <row r="510" spans="1:8" x14ac:dyDescent="0.3">
      <c r="A510" s="1">
        <v>45435</v>
      </c>
      <c r="B510" t="s">
        <v>6</v>
      </c>
      <c r="C510" t="s">
        <v>11</v>
      </c>
      <c r="D510" s="2">
        <f>VLOOKUP(C510,Tabela1[],2,FALSE)</f>
        <v>0.5</v>
      </c>
      <c r="E510">
        <v>10</v>
      </c>
      <c r="F510" s="3">
        <f t="shared" si="22"/>
        <v>0</v>
      </c>
      <c r="G510" s="3">
        <f t="shared" si="23"/>
        <v>150</v>
      </c>
      <c r="H510" s="4">
        <f t="shared" si="21"/>
        <v>31030</v>
      </c>
    </row>
    <row r="511" spans="1:8" x14ac:dyDescent="0.3">
      <c r="A511" s="1">
        <v>45436</v>
      </c>
      <c r="B511" t="s">
        <v>7</v>
      </c>
      <c r="C511" t="s">
        <v>11</v>
      </c>
      <c r="D511" s="2">
        <f>VLOOKUP(C511,Tabela1[],2,FALSE)</f>
        <v>0.5</v>
      </c>
      <c r="E511">
        <v>10</v>
      </c>
      <c r="F511" s="3">
        <f t="shared" si="22"/>
        <v>0</v>
      </c>
      <c r="G511" s="3">
        <f t="shared" si="23"/>
        <v>150</v>
      </c>
      <c r="H511" s="4">
        <f t="shared" si="21"/>
        <v>31180</v>
      </c>
    </row>
    <row r="512" spans="1:8" x14ac:dyDescent="0.3">
      <c r="A512" s="1">
        <v>45437</v>
      </c>
      <c r="B512" t="s">
        <v>8</v>
      </c>
      <c r="C512" t="s">
        <v>11</v>
      </c>
      <c r="D512" s="2">
        <f>VLOOKUP(C512,Tabela1[],2,FALSE)</f>
        <v>0.5</v>
      </c>
      <c r="E512">
        <v>10</v>
      </c>
      <c r="F512" s="3">
        <f t="shared" si="22"/>
        <v>0</v>
      </c>
      <c r="G512" s="3">
        <f t="shared" si="23"/>
        <v>0</v>
      </c>
      <c r="H512" s="4">
        <f t="shared" si="21"/>
        <v>31180</v>
      </c>
    </row>
    <row r="513" spans="1:8" x14ac:dyDescent="0.3">
      <c r="A513" s="1">
        <v>45438</v>
      </c>
      <c r="B513" t="s">
        <v>2</v>
      </c>
      <c r="C513" t="s">
        <v>11</v>
      </c>
      <c r="D513" s="2">
        <f>VLOOKUP(C513,Tabela1[],2,FALSE)</f>
        <v>0.5</v>
      </c>
      <c r="E513">
        <v>10</v>
      </c>
      <c r="F513" s="3">
        <f t="shared" si="22"/>
        <v>150</v>
      </c>
      <c r="G513" s="3">
        <f t="shared" si="23"/>
        <v>0</v>
      </c>
      <c r="H513" s="4">
        <f t="shared" si="21"/>
        <v>31030</v>
      </c>
    </row>
    <row r="514" spans="1:8" x14ac:dyDescent="0.3">
      <c r="A514" s="1">
        <v>45439</v>
      </c>
      <c r="B514" t="s">
        <v>3</v>
      </c>
      <c r="C514" t="s">
        <v>11</v>
      </c>
      <c r="D514" s="2">
        <f>VLOOKUP(C514,Tabela1[],2,FALSE)</f>
        <v>0.5</v>
      </c>
      <c r="E514">
        <v>10</v>
      </c>
      <c r="F514" s="3">
        <f t="shared" si="22"/>
        <v>0</v>
      </c>
      <c r="G514" s="3">
        <f t="shared" si="23"/>
        <v>150</v>
      </c>
      <c r="H514" s="4">
        <f t="shared" si="21"/>
        <v>31180</v>
      </c>
    </row>
    <row r="515" spans="1:8" x14ac:dyDescent="0.3">
      <c r="A515" s="1">
        <v>45440</v>
      </c>
      <c r="B515" t="s">
        <v>4</v>
      </c>
      <c r="C515" t="s">
        <v>11</v>
      </c>
      <c r="D515" s="2">
        <f>VLOOKUP(C515,Tabela1[],2,FALSE)</f>
        <v>0.5</v>
      </c>
      <c r="E515">
        <v>10</v>
      </c>
      <c r="F515" s="3">
        <f t="shared" si="22"/>
        <v>0</v>
      </c>
      <c r="G515" s="3">
        <f t="shared" si="23"/>
        <v>150</v>
      </c>
      <c r="H515" s="4">
        <f t="shared" ref="H515:H578" si="24">G515-F515+H514</f>
        <v>31330</v>
      </c>
    </row>
    <row r="516" spans="1:8" x14ac:dyDescent="0.3">
      <c r="A516" s="1">
        <v>45441</v>
      </c>
      <c r="B516" t="s">
        <v>5</v>
      </c>
      <c r="C516" t="s">
        <v>11</v>
      </c>
      <c r="D516" s="2">
        <f>VLOOKUP(C516,Tabela1[],2,FALSE)</f>
        <v>0.5</v>
      </c>
      <c r="E516">
        <v>10</v>
      </c>
      <c r="F516" s="3">
        <f t="shared" ref="F516:F579" si="25">IF(B516="niedziela",15*E516,0)</f>
        <v>0</v>
      </c>
      <c r="G516" s="3">
        <f t="shared" ref="G516:G579" si="26">IF(AND(NOT(B516="sobota"),NOT(B516="niedziela")),ROUNDDOWN(E516*D516,0)*$M$4,0)</f>
        <v>150</v>
      </c>
      <c r="H516" s="4">
        <f t="shared" si="24"/>
        <v>31480</v>
      </c>
    </row>
    <row r="517" spans="1:8" x14ac:dyDescent="0.3">
      <c r="A517" s="1">
        <v>45442</v>
      </c>
      <c r="B517" t="s">
        <v>6</v>
      </c>
      <c r="C517" t="s">
        <v>11</v>
      </c>
      <c r="D517" s="2">
        <f>VLOOKUP(C517,Tabela1[],2,FALSE)</f>
        <v>0.5</v>
      </c>
      <c r="E517">
        <v>10</v>
      </c>
      <c r="F517" s="3">
        <f t="shared" si="25"/>
        <v>0</v>
      </c>
      <c r="G517" s="3">
        <f t="shared" si="26"/>
        <v>150</v>
      </c>
      <c r="H517" s="4">
        <f t="shared" si="24"/>
        <v>31630</v>
      </c>
    </row>
    <row r="518" spans="1:8" x14ac:dyDescent="0.3">
      <c r="A518" s="1">
        <v>45443</v>
      </c>
      <c r="B518" t="s">
        <v>7</v>
      </c>
      <c r="C518" t="s">
        <v>11</v>
      </c>
      <c r="D518" s="2">
        <f>VLOOKUP(C518,Tabela1[],2,FALSE)</f>
        <v>0.5</v>
      </c>
      <c r="E518">
        <v>10</v>
      </c>
      <c r="F518" s="3">
        <f t="shared" si="25"/>
        <v>0</v>
      </c>
      <c r="G518" s="3">
        <f t="shared" si="26"/>
        <v>150</v>
      </c>
      <c r="H518" s="4">
        <f t="shared" si="24"/>
        <v>31780</v>
      </c>
    </row>
    <row r="519" spans="1:8" x14ac:dyDescent="0.3">
      <c r="A519" s="1">
        <v>45444</v>
      </c>
      <c r="B519" t="s">
        <v>8</v>
      </c>
      <c r="C519" t="s">
        <v>11</v>
      </c>
      <c r="D519" s="2">
        <f>VLOOKUP(C519,Tabela1[],2,FALSE)</f>
        <v>0.5</v>
      </c>
      <c r="E519">
        <v>10</v>
      </c>
      <c r="F519" s="3">
        <f t="shared" si="25"/>
        <v>0</v>
      </c>
      <c r="G519" s="3">
        <f t="shared" si="26"/>
        <v>0</v>
      </c>
      <c r="H519" s="4">
        <f t="shared" si="24"/>
        <v>31780</v>
      </c>
    </row>
    <row r="520" spans="1:8" x14ac:dyDescent="0.3">
      <c r="A520" s="1">
        <v>45445</v>
      </c>
      <c r="B520" t="s">
        <v>2</v>
      </c>
      <c r="C520" t="s">
        <v>11</v>
      </c>
      <c r="D520" s="2">
        <f>VLOOKUP(C520,Tabela1[],2,FALSE)</f>
        <v>0.5</v>
      </c>
      <c r="E520">
        <v>10</v>
      </c>
      <c r="F520" s="3">
        <f t="shared" si="25"/>
        <v>150</v>
      </c>
      <c r="G520" s="3">
        <f t="shared" si="26"/>
        <v>0</v>
      </c>
      <c r="H520" s="4">
        <f t="shared" si="24"/>
        <v>31630</v>
      </c>
    </row>
    <row r="521" spans="1:8" x14ac:dyDescent="0.3">
      <c r="A521" s="1">
        <v>45446</v>
      </c>
      <c r="B521" t="s">
        <v>3</v>
      </c>
      <c r="C521" t="s">
        <v>11</v>
      </c>
      <c r="D521" s="2">
        <f>VLOOKUP(C521,Tabela1[],2,FALSE)</f>
        <v>0.5</v>
      </c>
      <c r="E521">
        <v>10</v>
      </c>
      <c r="F521" s="3">
        <f t="shared" si="25"/>
        <v>0</v>
      </c>
      <c r="G521" s="3">
        <f t="shared" si="26"/>
        <v>150</v>
      </c>
      <c r="H521" s="4">
        <f t="shared" si="24"/>
        <v>31780</v>
      </c>
    </row>
    <row r="522" spans="1:8" x14ac:dyDescent="0.3">
      <c r="A522" s="1">
        <v>45447</v>
      </c>
      <c r="B522" t="s">
        <v>4</v>
      </c>
      <c r="C522" t="s">
        <v>11</v>
      </c>
      <c r="D522" s="2">
        <f>VLOOKUP(C522,Tabela1[],2,FALSE)</f>
        <v>0.5</v>
      </c>
      <c r="E522">
        <v>10</v>
      </c>
      <c r="F522" s="3">
        <f t="shared" si="25"/>
        <v>0</v>
      </c>
      <c r="G522" s="3">
        <f t="shared" si="26"/>
        <v>150</v>
      </c>
      <c r="H522" s="4">
        <f t="shared" si="24"/>
        <v>31930</v>
      </c>
    </row>
    <row r="523" spans="1:8" x14ac:dyDescent="0.3">
      <c r="A523" s="1">
        <v>45448</v>
      </c>
      <c r="B523" t="s">
        <v>5</v>
      </c>
      <c r="C523" t="s">
        <v>11</v>
      </c>
      <c r="D523" s="2">
        <f>VLOOKUP(C523,Tabela1[],2,FALSE)</f>
        <v>0.5</v>
      </c>
      <c r="E523">
        <v>10</v>
      </c>
      <c r="F523" s="3">
        <f t="shared" si="25"/>
        <v>0</v>
      </c>
      <c r="G523" s="3">
        <f t="shared" si="26"/>
        <v>150</v>
      </c>
      <c r="H523" s="4">
        <f t="shared" si="24"/>
        <v>32080</v>
      </c>
    </row>
    <row r="524" spans="1:8" x14ac:dyDescent="0.3">
      <c r="A524" s="1">
        <v>45449</v>
      </c>
      <c r="B524" t="s">
        <v>6</v>
      </c>
      <c r="C524" t="s">
        <v>11</v>
      </c>
      <c r="D524" s="2">
        <f>VLOOKUP(C524,Tabela1[],2,FALSE)</f>
        <v>0.5</v>
      </c>
      <c r="E524">
        <v>10</v>
      </c>
      <c r="F524" s="3">
        <f t="shared" si="25"/>
        <v>0</v>
      </c>
      <c r="G524" s="3">
        <f t="shared" si="26"/>
        <v>150</v>
      </c>
      <c r="H524" s="4">
        <f t="shared" si="24"/>
        <v>32230</v>
      </c>
    </row>
    <row r="525" spans="1:8" x14ac:dyDescent="0.3">
      <c r="A525" s="1">
        <v>45450</v>
      </c>
      <c r="B525" t="s">
        <v>7</v>
      </c>
      <c r="C525" t="s">
        <v>11</v>
      </c>
      <c r="D525" s="2">
        <f>VLOOKUP(C525,Tabela1[],2,FALSE)</f>
        <v>0.5</v>
      </c>
      <c r="E525">
        <v>10</v>
      </c>
      <c r="F525" s="3">
        <f t="shared" si="25"/>
        <v>0</v>
      </c>
      <c r="G525" s="3">
        <f t="shared" si="26"/>
        <v>150</v>
      </c>
      <c r="H525" s="4">
        <f t="shared" si="24"/>
        <v>32380</v>
      </c>
    </row>
    <row r="526" spans="1:8" x14ac:dyDescent="0.3">
      <c r="A526" s="1">
        <v>45451</v>
      </c>
      <c r="B526" t="s">
        <v>8</v>
      </c>
      <c r="C526" t="s">
        <v>11</v>
      </c>
      <c r="D526" s="2">
        <f>VLOOKUP(C526,Tabela1[],2,FALSE)</f>
        <v>0.5</v>
      </c>
      <c r="E526">
        <v>10</v>
      </c>
      <c r="F526" s="3">
        <f t="shared" si="25"/>
        <v>0</v>
      </c>
      <c r="G526" s="3">
        <f t="shared" si="26"/>
        <v>0</v>
      </c>
      <c r="H526" s="4">
        <f t="shared" si="24"/>
        <v>32380</v>
      </c>
    </row>
    <row r="527" spans="1:8" x14ac:dyDescent="0.3">
      <c r="A527" s="1">
        <v>45452</v>
      </c>
      <c r="B527" t="s">
        <v>2</v>
      </c>
      <c r="C527" t="s">
        <v>11</v>
      </c>
      <c r="D527" s="2">
        <f>VLOOKUP(C527,Tabela1[],2,FALSE)</f>
        <v>0.5</v>
      </c>
      <c r="E527">
        <v>10</v>
      </c>
      <c r="F527" s="3">
        <f t="shared" si="25"/>
        <v>150</v>
      </c>
      <c r="G527" s="3">
        <f t="shared" si="26"/>
        <v>0</v>
      </c>
      <c r="H527" s="4">
        <f t="shared" si="24"/>
        <v>32230</v>
      </c>
    </row>
    <row r="528" spans="1:8" x14ac:dyDescent="0.3">
      <c r="A528" s="1">
        <v>45453</v>
      </c>
      <c r="B528" t="s">
        <v>3</v>
      </c>
      <c r="C528" t="s">
        <v>11</v>
      </c>
      <c r="D528" s="2">
        <f>VLOOKUP(C528,Tabela1[],2,FALSE)</f>
        <v>0.5</v>
      </c>
      <c r="E528">
        <v>10</v>
      </c>
      <c r="F528" s="3">
        <f t="shared" si="25"/>
        <v>0</v>
      </c>
      <c r="G528" s="3">
        <f t="shared" si="26"/>
        <v>150</v>
      </c>
      <c r="H528" s="4">
        <f t="shared" si="24"/>
        <v>32380</v>
      </c>
    </row>
    <row r="529" spans="1:8" x14ac:dyDescent="0.3">
      <c r="A529" s="1">
        <v>45454</v>
      </c>
      <c r="B529" t="s">
        <v>4</v>
      </c>
      <c r="C529" t="s">
        <v>11</v>
      </c>
      <c r="D529" s="2">
        <f>VLOOKUP(C529,Tabela1[],2,FALSE)</f>
        <v>0.5</v>
      </c>
      <c r="E529">
        <v>10</v>
      </c>
      <c r="F529" s="3">
        <f t="shared" si="25"/>
        <v>0</v>
      </c>
      <c r="G529" s="3">
        <f t="shared" si="26"/>
        <v>150</v>
      </c>
      <c r="H529" s="4">
        <f t="shared" si="24"/>
        <v>32530</v>
      </c>
    </row>
    <row r="530" spans="1:8" x14ac:dyDescent="0.3">
      <c r="A530" s="1">
        <v>45455</v>
      </c>
      <c r="B530" t="s">
        <v>5</v>
      </c>
      <c r="C530" t="s">
        <v>11</v>
      </c>
      <c r="D530" s="2">
        <f>VLOOKUP(C530,Tabela1[],2,FALSE)</f>
        <v>0.5</v>
      </c>
      <c r="E530">
        <v>10</v>
      </c>
      <c r="F530" s="3">
        <f t="shared" si="25"/>
        <v>0</v>
      </c>
      <c r="G530" s="3">
        <f t="shared" si="26"/>
        <v>150</v>
      </c>
      <c r="H530" s="4">
        <f t="shared" si="24"/>
        <v>32680</v>
      </c>
    </row>
    <row r="531" spans="1:8" x14ac:dyDescent="0.3">
      <c r="A531" s="1">
        <v>45456</v>
      </c>
      <c r="B531" t="s">
        <v>6</v>
      </c>
      <c r="C531" t="s">
        <v>11</v>
      </c>
      <c r="D531" s="2">
        <f>VLOOKUP(C531,Tabela1[],2,FALSE)</f>
        <v>0.5</v>
      </c>
      <c r="E531">
        <v>10</v>
      </c>
      <c r="F531" s="3">
        <f t="shared" si="25"/>
        <v>0</v>
      </c>
      <c r="G531" s="3">
        <f t="shared" si="26"/>
        <v>150</v>
      </c>
      <c r="H531" s="4">
        <f t="shared" si="24"/>
        <v>32830</v>
      </c>
    </row>
    <row r="532" spans="1:8" x14ac:dyDescent="0.3">
      <c r="A532" s="1">
        <v>45457</v>
      </c>
      <c r="B532" t="s">
        <v>7</v>
      </c>
      <c r="C532" t="s">
        <v>11</v>
      </c>
      <c r="D532" s="2">
        <f>VLOOKUP(C532,Tabela1[],2,FALSE)</f>
        <v>0.5</v>
      </c>
      <c r="E532">
        <v>10</v>
      </c>
      <c r="F532" s="3">
        <f t="shared" si="25"/>
        <v>0</v>
      </c>
      <c r="G532" s="3">
        <f t="shared" si="26"/>
        <v>150</v>
      </c>
      <c r="H532" s="4">
        <f t="shared" si="24"/>
        <v>32980</v>
      </c>
    </row>
    <row r="533" spans="1:8" x14ac:dyDescent="0.3">
      <c r="A533" s="1">
        <v>45458</v>
      </c>
      <c r="B533" t="s">
        <v>8</v>
      </c>
      <c r="C533" t="s">
        <v>11</v>
      </c>
      <c r="D533" s="2">
        <f>VLOOKUP(C533,Tabela1[],2,FALSE)</f>
        <v>0.5</v>
      </c>
      <c r="E533">
        <v>10</v>
      </c>
      <c r="F533" s="3">
        <f t="shared" si="25"/>
        <v>0</v>
      </c>
      <c r="G533" s="3">
        <f t="shared" si="26"/>
        <v>0</v>
      </c>
      <c r="H533" s="4">
        <f t="shared" si="24"/>
        <v>32980</v>
      </c>
    </row>
    <row r="534" spans="1:8" x14ac:dyDescent="0.3">
      <c r="A534" s="1">
        <v>45459</v>
      </c>
      <c r="B534" t="s">
        <v>2</v>
      </c>
      <c r="C534" t="s">
        <v>11</v>
      </c>
      <c r="D534" s="2">
        <f>VLOOKUP(C534,Tabela1[],2,FALSE)</f>
        <v>0.5</v>
      </c>
      <c r="E534">
        <v>10</v>
      </c>
      <c r="F534" s="3">
        <f t="shared" si="25"/>
        <v>150</v>
      </c>
      <c r="G534" s="3">
        <f t="shared" si="26"/>
        <v>0</v>
      </c>
      <c r="H534" s="4">
        <f t="shared" si="24"/>
        <v>32830</v>
      </c>
    </row>
    <row r="535" spans="1:8" x14ac:dyDescent="0.3">
      <c r="A535" s="1">
        <v>45460</v>
      </c>
      <c r="B535" t="s">
        <v>3</v>
      </c>
      <c r="C535" t="s">
        <v>11</v>
      </c>
      <c r="D535" s="2">
        <f>VLOOKUP(C535,Tabela1[],2,FALSE)</f>
        <v>0.5</v>
      </c>
      <c r="E535">
        <v>10</v>
      </c>
      <c r="F535" s="3">
        <f t="shared" si="25"/>
        <v>0</v>
      </c>
      <c r="G535" s="3">
        <f t="shared" si="26"/>
        <v>150</v>
      </c>
      <c r="H535" s="4">
        <f t="shared" si="24"/>
        <v>32980</v>
      </c>
    </row>
    <row r="536" spans="1:8" x14ac:dyDescent="0.3">
      <c r="A536" s="1">
        <v>45461</v>
      </c>
      <c r="B536" t="s">
        <v>4</v>
      </c>
      <c r="C536" t="s">
        <v>11</v>
      </c>
      <c r="D536" s="2">
        <f>VLOOKUP(C536,Tabela1[],2,FALSE)</f>
        <v>0.5</v>
      </c>
      <c r="E536">
        <v>10</v>
      </c>
      <c r="F536" s="3">
        <f t="shared" si="25"/>
        <v>0</v>
      </c>
      <c r="G536" s="3">
        <f t="shared" si="26"/>
        <v>150</v>
      </c>
      <c r="H536" s="4">
        <f t="shared" si="24"/>
        <v>33130</v>
      </c>
    </row>
    <row r="537" spans="1:8" x14ac:dyDescent="0.3">
      <c r="A537" s="1">
        <v>45462</v>
      </c>
      <c r="B537" t="s">
        <v>5</v>
      </c>
      <c r="C537" t="s">
        <v>11</v>
      </c>
      <c r="D537" s="2">
        <f>VLOOKUP(C537,Tabela1[],2,FALSE)</f>
        <v>0.5</v>
      </c>
      <c r="E537">
        <v>10</v>
      </c>
      <c r="F537" s="3">
        <f t="shared" si="25"/>
        <v>0</v>
      </c>
      <c r="G537" s="3">
        <f t="shared" si="26"/>
        <v>150</v>
      </c>
      <c r="H537" s="4">
        <f t="shared" si="24"/>
        <v>33280</v>
      </c>
    </row>
    <row r="538" spans="1:8" x14ac:dyDescent="0.3">
      <c r="A538" s="1">
        <v>45463</v>
      </c>
      <c r="B538" t="s">
        <v>6</v>
      </c>
      <c r="C538" t="s">
        <v>11</v>
      </c>
      <c r="D538" s="2">
        <f>VLOOKUP(C538,Tabela1[],2,FALSE)</f>
        <v>0.5</v>
      </c>
      <c r="E538">
        <v>10</v>
      </c>
      <c r="F538" s="3">
        <f t="shared" si="25"/>
        <v>0</v>
      </c>
      <c r="G538" s="3">
        <f t="shared" si="26"/>
        <v>150</v>
      </c>
      <c r="H538" s="4">
        <f t="shared" si="24"/>
        <v>33430</v>
      </c>
    </row>
    <row r="539" spans="1:8" x14ac:dyDescent="0.3">
      <c r="A539" s="1">
        <v>45464</v>
      </c>
      <c r="B539" t="s">
        <v>7</v>
      </c>
      <c r="C539" t="s">
        <v>12</v>
      </c>
      <c r="D539" s="2">
        <f>VLOOKUP(C539,Tabela1[],2,FALSE)</f>
        <v>0.9</v>
      </c>
      <c r="E539">
        <v>10</v>
      </c>
      <c r="F539" s="3">
        <f t="shared" si="25"/>
        <v>0</v>
      </c>
      <c r="G539" s="3">
        <f t="shared" si="26"/>
        <v>270</v>
      </c>
      <c r="H539" s="4">
        <f t="shared" si="24"/>
        <v>33700</v>
      </c>
    </row>
    <row r="540" spans="1:8" x14ac:dyDescent="0.3">
      <c r="A540" s="1">
        <v>45465</v>
      </c>
      <c r="B540" t="s">
        <v>8</v>
      </c>
      <c r="C540" t="s">
        <v>12</v>
      </c>
      <c r="D540" s="2">
        <f>VLOOKUP(C540,Tabela1[],2,FALSE)</f>
        <v>0.9</v>
      </c>
      <c r="E540">
        <v>10</v>
      </c>
      <c r="F540" s="3">
        <f t="shared" si="25"/>
        <v>0</v>
      </c>
      <c r="G540" s="3">
        <f t="shared" si="26"/>
        <v>0</v>
      </c>
      <c r="H540" s="4">
        <f t="shared" si="24"/>
        <v>33700</v>
      </c>
    </row>
    <row r="541" spans="1:8" x14ac:dyDescent="0.3">
      <c r="A541" s="1">
        <v>45466</v>
      </c>
      <c r="B541" t="s">
        <v>2</v>
      </c>
      <c r="C541" t="s">
        <v>12</v>
      </c>
      <c r="D541" s="2">
        <f>VLOOKUP(C541,Tabela1[],2,FALSE)</f>
        <v>0.9</v>
      </c>
      <c r="E541">
        <v>10</v>
      </c>
      <c r="F541" s="3">
        <f t="shared" si="25"/>
        <v>150</v>
      </c>
      <c r="G541" s="3">
        <f t="shared" si="26"/>
        <v>0</v>
      </c>
      <c r="H541" s="4">
        <f t="shared" si="24"/>
        <v>33550</v>
      </c>
    </row>
    <row r="542" spans="1:8" x14ac:dyDescent="0.3">
      <c r="A542" s="1">
        <v>45467</v>
      </c>
      <c r="B542" t="s">
        <v>3</v>
      </c>
      <c r="C542" t="s">
        <v>12</v>
      </c>
      <c r="D542" s="2">
        <f>VLOOKUP(C542,Tabela1[],2,FALSE)</f>
        <v>0.9</v>
      </c>
      <c r="E542">
        <v>10</v>
      </c>
      <c r="F542" s="3">
        <f t="shared" si="25"/>
        <v>0</v>
      </c>
      <c r="G542" s="3">
        <f t="shared" si="26"/>
        <v>270</v>
      </c>
      <c r="H542" s="4">
        <f t="shared" si="24"/>
        <v>33820</v>
      </c>
    </row>
    <row r="543" spans="1:8" x14ac:dyDescent="0.3">
      <c r="A543" s="1">
        <v>45468</v>
      </c>
      <c r="B543" t="s">
        <v>4</v>
      </c>
      <c r="C543" t="s">
        <v>12</v>
      </c>
      <c r="D543" s="2">
        <f>VLOOKUP(C543,Tabela1[],2,FALSE)</f>
        <v>0.9</v>
      </c>
      <c r="E543">
        <v>10</v>
      </c>
      <c r="F543" s="3">
        <f t="shared" si="25"/>
        <v>0</v>
      </c>
      <c r="G543" s="3">
        <f t="shared" si="26"/>
        <v>270</v>
      </c>
      <c r="H543" s="4">
        <f t="shared" si="24"/>
        <v>34090</v>
      </c>
    </row>
    <row r="544" spans="1:8" x14ac:dyDescent="0.3">
      <c r="A544" s="1">
        <v>45469</v>
      </c>
      <c r="B544" t="s">
        <v>5</v>
      </c>
      <c r="C544" t="s">
        <v>12</v>
      </c>
      <c r="D544" s="2">
        <f>VLOOKUP(C544,Tabela1[],2,FALSE)</f>
        <v>0.9</v>
      </c>
      <c r="E544">
        <v>10</v>
      </c>
      <c r="F544" s="3">
        <f t="shared" si="25"/>
        <v>0</v>
      </c>
      <c r="G544" s="3">
        <f t="shared" si="26"/>
        <v>270</v>
      </c>
      <c r="H544" s="4">
        <f t="shared" si="24"/>
        <v>34360</v>
      </c>
    </row>
    <row r="545" spans="1:8" x14ac:dyDescent="0.3">
      <c r="A545" s="1">
        <v>45470</v>
      </c>
      <c r="B545" t="s">
        <v>6</v>
      </c>
      <c r="C545" t="s">
        <v>12</v>
      </c>
      <c r="D545" s="2">
        <f>VLOOKUP(C545,Tabela1[],2,FALSE)</f>
        <v>0.9</v>
      </c>
      <c r="E545">
        <v>10</v>
      </c>
      <c r="F545" s="3">
        <f t="shared" si="25"/>
        <v>0</v>
      </c>
      <c r="G545" s="3">
        <f t="shared" si="26"/>
        <v>270</v>
      </c>
      <c r="H545" s="4">
        <f t="shared" si="24"/>
        <v>34630</v>
      </c>
    </row>
    <row r="546" spans="1:8" x14ac:dyDescent="0.3">
      <c r="A546" s="1">
        <v>45471</v>
      </c>
      <c r="B546" t="s">
        <v>7</v>
      </c>
      <c r="C546" t="s">
        <v>12</v>
      </c>
      <c r="D546" s="2">
        <f>VLOOKUP(C546,Tabela1[],2,FALSE)</f>
        <v>0.9</v>
      </c>
      <c r="E546">
        <v>10</v>
      </c>
      <c r="F546" s="3">
        <f t="shared" si="25"/>
        <v>0</v>
      </c>
      <c r="G546" s="3">
        <f t="shared" si="26"/>
        <v>270</v>
      </c>
      <c r="H546" s="4">
        <f t="shared" si="24"/>
        <v>34900</v>
      </c>
    </row>
    <row r="547" spans="1:8" x14ac:dyDescent="0.3">
      <c r="A547" s="1">
        <v>45472</v>
      </c>
      <c r="B547" t="s">
        <v>8</v>
      </c>
      <c r="C547" t="s">
        <v>12</v>
      </c>
      <c r="D547" s="2">
        <f>VLOOKUP(C547,Tabela1[],2,FALSE)</f>
        <v>0.9</v>
      </c>
      <c r="E547">
        <v>10</v>
      </c>
      <c r="F547" s="3">
        <f t="shared" si="25"/>
        <v>0</v>
      </c>
      <c r="G547" s="3">
        <f t="shared" si="26"/>
        <v>0</v>
      </c>
      <c r="H547" s="4">
        <f t="shared" si="24"/>
        <v>34900</v>
      </c>
    </row>
    <row r="548" spans="1:8" x14ac:dyDescent="0.3">
      <c r="A548" s="1">
        <v>45473</v>
      </c>
      <c r="B548" t="s">
        <v>2</v>
      </c>
      <c r="C548" t="s">
        <v>12</v>
      </c>
      <c r="D548" s="2">
        <f>VLOOKUP(C548,Tabela1[],2,FALSE)</f>
        <v>0.9</v>
      </c>
      <c r="E548">
        <v>10</v>
      </c>
      <c r="F548" s="3">
        <f t="shared" si="25"/>
        <v>150</v>
      </c>
      <c r="G548" s="3">
        <f t="shared" si="26"/>
        <v>0</v>
      </c>
      <c r="H548" s="4">
        <f t="shared" si="24"/>
        <v>34750</v>
      </c>
    </row>
    <row r="549" spans="1:8" x14ac:dyDescent="0.3">
      <c r="A549" s="1">
        <v>45474</v>
      </c>
      <c r="B549" t="s">
        <v>3</v>
      </c>
      <c r="C549" t="s">
        <v>12</v>
      </c>
      <c r="D549" s="2">
        <f>VLOOKUP(C549,Tabela1[],2,FALSE)</f>
        <v>0.9</v>
      </c>
      <c r="E549">
        <v>10</v>
      </c>
      <c r="F549" s="3">
        <f t="shared" si="25"/>
        <v>0</v>
      </c>
      <c r="G549" s="3">
        <f t="shared" si="26"/>
        <v>270</v>
      </c>
      <c r="H549" s="4">
        <f t="shared" si="24"/>
        <v>35020</v>
      </c>
    </row>
    <row r="550" spans="1:8" x14ac:dyDescent="0.3">
      <c r="A550" s="1">
        <v>45475</v>
      </c>
      <c r="B550" t="s">
        <v>4</v>
      </c>
      <c r="C550" t="s">
        <v>12</v>
      </c>
      <c r="D550" s="2">
        <f>VLOOKUP(C550,Tabela1[],2,FALSE)</f>
        <v>0.9</v>
      </c>
      <c r="E550">
        <v>10</v>
      </c>
      <c r="F550" s="3">
        <f t="shared" si="25"/>
        <v>0</v>
      </c>
      <c r="G550" s="3">
        <f t="shared" si="26"/>
        <v>270</v>
      </c>
      <c r="H550" s="4">
        <f t="shared" si="24"/>
        <v>35290</v>
      </c>
    </row>
    <row r="551" spans="1:8" x14ac:dyDescent="0.3">
      <c r="A551" s="1">
        <v>45476</v>
      </c>
      <c r="B551" t="s">
        <v>5</v>
      </c>
      <c r="C551" t="s">
        <v>12</v>
      </c>
      <c r="D551" s="2">
        <f>VLOOKUP(C551,Tabela1[],2,FALSE)</f>
        <v>0.9</v>
      </c>
      <c r="E551">
        <v>10</v>
      </c>
      <c r="F551" s="3">
        <f t="shared" si="25"/>
        <v>0</v>
      </c>
      <c r="G551" s="3">
        <f t="shared" si="26"/>
        <v>270</v>
      </c>
      <c r="H551" s="4">
        <f t="shared" si="24"/>
        <v>35560</v>
      </c>
    </row>
    <row r="552" spans="1:8" x14ac:dyDescent="0.3">
      <c r="A552" s="1">
        <v>45477</v>
      </c>
      <c r="B552" t="s">
        <v>6</v>
      </c>
      <c r="C552" t="s">
        <v>12</v>
      </c>
      <c r="D552" s="2">
        <f>VLOOKUP(C552,Tabela1[],2,FALSE)</f>
        <v>0.9</v>
      </c>
      <c r="E552">
        <v>10</v>
      </c>
      <c r="F552" s="3">
        <f t="shared" si="25"/>
        <v>0</v>
      </c>
      <c r="G552" s="3">
        <f t="shared" si="26"/>
        <v>270</v>
      </c>
      <c r="H552" s="4">
        <f t="shared" si="24"/>
        <v>35830</v>
      </c>
    </row>
    <row r="553" spans="1:8" x14ac:dyDescent="0.3">
      <c r="A553" s="1">
        <v>45478</v>
      </c>
      <c r="B553" t="s">
        <v>7</v>
      </c>
      <c r="C553" t="s">
        <v>12</v>
      </c>
      <c r="D553" s="2">
        <f>VLOOKUP(C553,Tabela1[],2,FALSE)</f>
        <v>0.9</v>
      </c>
      <c r="E553">
        <v>10</v>
      </c>
      <c r="F553" s="3">
        <f t="shared" si="25"/>
        <v>0</v>
      </c>
      <c r="G553" s="3">
        <f t="shared" si="26"/>
        <v>270</v>
      </c>
      <c r="H553" s="4">
        <f t="shared" si="24"/>
        <v>36100</v>
      </c>
    </row>
    <row r="554" spans="1:8" x14ac:dyDescent="0.3">
      <c r="A554" s="1">
        <v>45479</v>
      </c>
      <c r="B554" t="s">
        <v>8</v>
      </c>
      <c r="C554" t="s">
        <v>12</v>
      </c>
      <c r="D554" s="2">
        <f>VLOOKUP(C554,Tabela1[],2,FALSE)</f>
        <v>0.9</v>
      </c>
      <c r="E554">
        <v>10</v>
      </c>
      <c r="F554" s="3">
        <f t="shared" si="25"/>
        <v>0</v>
      </c>
      <c r="G554" s="3">
        <f t="shared" si="26"/>
        <v>0</v>
      </c>
      <c r="H554" s="4">
        <f t="shared" si="24"/>
        <v>36100</v>
      </c>
    </row>
    <row r="555" spans="1:8" x14ac:dyDescent="0.3">
      <c r="A555" s="1">
        <v>45480</v>
      </c>
      <c r="B555" t="s">
        <v>2</v>
      </c>
      <c r="C555" t="s">
        <v>12</v>
      </c>
      <c r="D555" s="2">
        <f>VLOOKUP(C555,Tabela1[],2,FALSE)</f>
        <v>0.9</v>
      </c>
      <c r="E555">
        <v>10</v>
      </c>
      <c r="F555" s="3">
        <f t="shared" si="25"/>
        <v>150</v>
      </c>
      <c r="G555" s="3">
        <f t="shared" si="26"/>
        <v>0</v>
      </c>
      <c r="H555" s="4">
        <f t="shared" si="24"/>
        <v>35950</v>
      </c>
    </row>
    <row r="556" spans="1:8" x14ac:dyDescent="0.3">
      <c r="A556" s="1">
        <v>45481</v>
      </c>
      <c r="B556" t="s">
        <v>3</v>
      </c>
      <c r="C556" t="s">
        <v>12</v>
      </c>
      <c r="D556" s="2">
        <f>VLOOKUP(C556,Tabela1[],2,FALSE)</f>
        <v>0.9</v>
      </c>
      <c r="E556">
        <v>10</v>
      </c>
      <c r="F556" s="3">
        <f t="shared" si="25"/>
        <v>0</v>
      </c>
      <c r="G556" s="3">
        <f t="shared" si="26"/>
        <v>270</v>
      </c>
      <c r="H556" s="4">
        <f t="shared" si="24"/>
        <v>36220</v>
      </c>
    </row>
    <row r="557" spans="1:8" x14ac:dyDescent="0.3">
      <c r="A557" s="1">
        <v>45482</v>
      </c>
      <c r="B557" t="s">
        <v>4</v>
      </c>
      <c r="C557" t="s">
        <v>12</v>
      </c>
      <c r="D557" s="2">
        <f>VLOOKUP(C557,Tabela1[],2,FALSE)</f>
        <v>0.9</v>
      </c>
      <c r="E557">
        <v>10</v>
      </c>
      <c r="F557" s="3">
        <f t="shared" si="25"/>
        <v>0</v>
      </c>
      <c r="G557" s="3">
        <f t="shared" si="26"/>
        <v>270</v>
      </c>
      <c r="H557" s="4">
        <f t="shared" si="24"/>
        <v>36490</v>
      </c>
    </row>
    <row r="558" spans="1:8" x14ac:dyDescent="0.3">
      <c r="A558" s="1">
        <v>45483</v>
      </c>
      <c r="B558" t="s">
        <v>5</v>
      </c>
      <c r="C558" t="s">
        <v>12</v>
      </c>
      <c r="D558" s="2">
        <f>VLOOKUP(C558,Tabela1[],2,FALSE)</f>
        <v>0.9</v>
      </c>
      <c r="E558">
        <v>10</v>
      </c>
      <c r="F558" s="3">
        <f t="shared" si="25"/>
        <v>0</v>
      </c>
      <c r="G558" s="3">
        <f t="shared" si="26"/>
        <v>270</v>
      </c>
      <c r="H558" s="4">
        <f t="shared" si="24"/>
        <v>36760</v>
      </c>
    </row>
    <row r="559" spans="1:8" x14ac:dyDescent="0.3">
      <c r="A559" s="1">
        <v>45484</v>
      </c>
      <c r="B559" t="s">
        <v>6</v>
      </c>
      <c r="C559" t="s">
        <v>12</v>
      </c>
      <c r="D559" s="2">
        <f>VLOOKUP(C559,Tabela1[],2,FALSE)</f>
        <v>0.9</v>
      </c>
      <c r="E559">
        <v>10</v>
      </c>
      <c r="F559" s="3">
        <f t="shared" si="25"/>
        <v>0</v>
      </c>
      <c r="G559" s="3">
        <f t="shared" si="26"/>
        <v>270</v>
      </c>
      <c r="H559" s="4">
        <f t="shared" si="24"/>
        <v>37030</v>
      </c>
    </row>
    <row r="560" spans="1:8" x14ac:dyDescent="0.3">
      <c r="A560" s="1">
        <v>45485</v>
      </c>
      <c r="B560" t="s">
        <v>7</v>
      </c>
      <c r="C560" t="s">
        <v>12</v>
      </c>
      <c r="D560" s="2">
        <f>VLOOKUP(C560,Tabela1[],2,FALSE)</f>
        <v>0.9</v>
      </c>
      <c r="E560">
        <v>10</v>
      </c>
      <c r="F560" s="3">
        <f t="shared" si="25"/>
        <v>0</v>
      </c>
      <c r="G560" s="3">
        <f t="shared" si="26"/>
        <v>270</v>
      </c>
      <c r="H560" s="4">
        <f t="shared" si="24"/>
        <v>37300</v>
      </c>
    </row>
    <row r="561" spans="1:8" x14ac:dyDescent="0.3">
      <c r="A561" s="1">
        <v>45486</v>
      </c>
      <c r="B561" t="s">
        <v>8</v>
      </c>
      <c r="C561" t="s">
        <v>12</v>
      </c>
      <c r="D561" s="2">
        <f>VLOOKUP(C561,Tabela1[],2,FALSE)</f>
        <v>0.9</v>
      </c>
      <c r="E561">
        <v>10</v>
      </c>
      <c r="F561" s="3">
        <f t="shared" si="25"/>
        <v>0</v>
      </c>
      <c r="G561" s="3">
        <f t="shared" si="26"/>
        <v>0</v>
      </c>
      <c r="H561" s="4">
        <f t="shared" si="24"/>
        <v>37300</v>
      </c>
    </row>
    <row r="562" spans="1:8" x14ac:dyDescent="0.3">
      <c r="A562" s="1">
        <v>45487</v>
      </c>
      <c r="B562" t="s">
        <v>2</v>
      </c>
      <c r="C562" t="s">
        <v>12</v>
      </c>
      <c r="D562" s="2">
        <f>VLOOKUP(C562,Tabela1[],2,FALSE)</f>
        <v>0.9</v>
      </c>
      <c r="E562">
        <v>10</v>
      </c>
      <c r="F562" s="3">
        <f t="shared" si="25"/>
        <v>150</v>
      </c>
      <c r="G562" s="3">
        <f t="shared" si="26"/>
        <v>0</v>
      </c>
      <c r="H562" s="4">
        <f t="shared" si="24"/>
        <v>37150</v>
      </c>
    </row>
    <row r="563" spans="1:8" x14ac:dyDescent="0.3">
      <c r="A563" s="1">
        <v>45488</v>
      </c>
      <c r="B563" t="s">
        <v>3</v>
      </c>
      <c r="C563" t="s">
        <v>12</v>
      </c>
      <c r="D563" s="2">
        <f>VLOOKUP(C563,Tabela1[],2,FALSE)</f>
        <v>0.9</v>
      </c>
      <c r="E563">
        <v>10</v>
      </c>
      <c r="F563" s="3">
        <f t="shared" si="25"/>
        <v>0</v>
      </c>
      <c r="G563" s="3">
        <f t="shared" si="26"/>
        <v>270</v>
      </c>
      <c r="H563" s="4">
        <f t="shared" si="24"/>
        <v>37420</v>
      </c>
    </row>
    <row r="564" spans="1:8" x14ac:dyDescent="0.3">
      <c r="A564" s="1">
        <v>45489</v>
      </c>
      <c r="B564" t="s">
        <v>4</v>
      </c>
      <c r="C564" t="s">
        <v>12</v>
      </c>
      <c r="D564" s="2">
        <f>VLOOKUP(C564,Tabela1[],2,FALSE)</f>
        <v>0.9</v>
      </c>
      <c r="E564">
        <v>10</v>
      </c>
      <c r="F564" s="3">
        <f t="shared" si="25"/>
        <v>0</v>
      </c>
      <c r="G564" s="3">
        <f t="shared" si="26"/>
        <v>270</v>
      </c>
      <c r="H564" s="4">
        <f t="shared" si="24"/>
        <v>37690</v>
      </c>
    </row>
    <row r="565" spans="1:8" x14ac:dyDescent="0.3">
      <c r="A565" s="1">
        <v>45490</v>
      </c>
      <c r="B565" t="s">
        <v>5</v>
      </c>
      <c r="C565" t="s">
        <v>12</v>
      </c>
      <c r="D565" s="2">
        <f>VLOOKUP(C565,Tabela1[],2,FALSE)</f>
        <v>0.9</v>
      </c>
      <c r="E565">
        <v>10</v>
      </c>
      <c r="F565" s="3">
        <f t="shared" si="25"/>
        <v>0</v>
      </c>
      <c r="G565" s="3">
        <f t="shared" si="26"/>
        <v>270</v>
      </c>
      <c r="H565" s="4">
        <f t="shared" si="24"/>
        <v>37960</v>
      </c>
    </row>
    <row r="566" spans="1:8" x14ac:dyDescent="0.3">
      <c r="A566" s="1">
        <v>45491</v>
      </c>
      <c r="B566" t="s">
        <v>6</v>
      </c>
      <c r="C566" t="s">
        <v>12</v>
      </c>
      <c r="D566" s="2">
        <f>VLOOKUP(C566,Tabela1[],2,FALSE)</f>
        <v>0.9</v>
      </c>
      <c r="E566">
        <v>10</v>
      </c>
      <c r="F566" s="3">
        <f t="shared" si="25"/>
        <v>0</v>
      </c>
      <c r="G566" s="3">
        <f t="shared" si="26"/>
        <v>270</v>
      </c>
      <c r="H566" s="4">
        <f t="shared" si="24"/>
        <v>38230</v>
      </c>
    </row>
    <row r="567" spans="1:8" x14ac:dyDescent="0.3">
      <c r="A567" s="1">
        <v>45492</v>
      </c>
      <c r="B567" t="s">
        <v>7</v>
      </c>
      <c r="C567" t="s">
        <v>12</v>
      </c>
      <c r="D567" s="2">
        <f>VLOOKUP(C567,Tabela1[],2,FALSE)</f>
        <v>0.9</v>
      </c>
      <c r="E567">
        <v>10</v>
      </c>
      <c r="F567" s="3">
        <f t="shared" si="25"/>
        <v>0</v>
      </c>
      <c r="G567" s="3">
        <f t="shared" si="26"/>
        <v>270</v>
      </c>
      <c r="H567" s="4">
        <f t="shared" si="24"/>
        <v>38500</v>
      </c>
    </row>
    <row r="568" spans="1:8" x14ac:dyDescent="0.3">
      <c r="A568" s="1">
        <v>45493</v>
      </c>
      <c r="B568" t="s">
        <v>8</v>
      </c>
      <c r="C568" t="s">
        <v>12</v>
      </c>
      <c r="D568" s="2">
        <f>VLOOKUP(C568,Tabela1[],2,FALSE)</f>
        <v>0.9</v>
      </c>
      <c r="E568">
        <v>10</v>
      </c>
      <c r="F568" s="3">
        <f t="shared" si="25"/>
        <v>0</v>
      </c>
      <c r="G568" s="3">
        <f t="shared" si="26"/>
        <v>0</v>
      </c>
      <c r="H568" s="4">
        <f t="shared" si="24"/>
        <v>38500</v>
      </c>
    </row>
    <row r="569" spans="1:8" x14ac:dyDescent="0.3">
      <c r="A569" s="1">
        <v>45494</v>
      </c>
      <c r="B569" t="s">
        <v>2</v>
      </c>
      <c r="C569" t="s">
        <v>12</v>
      </c>
      <c r="D569" s="2">
        <f>VLOOKUP(C569,Tabela1[],2,FALSE)</f>
        <v>0.9</v>
      </c>
      <c r="E569">
        <v>10</v>
      </c>
      <c r="F569" s="3">
        <f t="shared" si="25"/>
        <v>150</v>
      </c>
      <c r="G569" s="3">
        <f t="shared" si="26"/>
        <v>0</v>
      </c>
      <c r="H569" s="4">
        <f t="shared" si="24"/>
        <v>38350</v>
      </c>
    </row>
    <row r="570" spans="1:8" x14ac:dyDescent="0.3">
      <c r="A570" s="1">
        <v>45495</v>
      </c>
      <c r="B570" t="s">
        <v>3</v>
      </c>
      <c r="C570" t="s">
        <v>12</v>
      </c>
      <c r="D570" s="2">
        <f>VLOOKUP(C570,Tabela1[],2,FALSE)</f>
        <v>0.9</v>
      </c>
      <c r="E570">
        <v>10</v>
      </c>
      <c r="F570" s="3">
        <f t="shared" si="25"/>
        <v>0</v>
      </c>
      <c r="G570" s="3">
        <f t="shared" si="26"/>
        <v>270</v>
      </c>
      <c r="H570" s="4">
        <f t="shared" si="24"/>
        <v>38620</v>
      </c>
    </row>
    <row r="571" spans="1:8" x14ac:dyDescent="0.3">
      <c r="A571" s="1">
        <v>45496</v>
      </c>
      <c r="B571" t="s">
        <v>4</v>
      </c>
      <c r="C571" t="s">
        <v>12</v>
      </c>
      <c r="D571" s="2">
        <f>VLOOKUP(C571,Tabela1[],2,FALSE)</f>
        <v>0.9</v>
      </c>
      <c r="E571">
        <v>10</v>
      </c>
      <c r="F571" s="3">
        <f t="shared" si="25"/>
        <v>0</v>
      </c>
      <c r="G571" s="3">
        <f t="shared" si="26"/>
        <v>270</v>
      </c>
      <c r="H571" s="4">
        <f t="shared" si="24"/>
        <v>38890</v>
      </c>
    </row>
    <row r="572" spans="1:8" x14ac:dyDescent="0.3">
      <c r="A572" s="1">
        <v>45497</v>
      </c>
      <c r="B572" t="s">
        <v>5</v>
      </c>
      <c r="C572" t="s">
        <v>12</v>
      </c>
      <c r="D572" s="2">
        <f>VLOOKUP(C572,Tabela1[],2,FALSE)</f>
        <v>0.9</v>
      </c>
      <c r="E572">
        <v>10</v>
      </c>
      <c r="F572" s="3">
        <f t="shared" si="25"/>
        <v>0</v>
      </c>
      <c r="G572" s="3">
        <f t="shared" si="26"/>
        <v>270</v>
      </c>
      <c r="H572" s="4">
        <f t="shared" si="24"/>
        <v>39160</v>
      </c>
    </row>
    <row r="573" spans="1:8" x14ac:dyDescent="0.3">
      <c r="A573" s="1">
        <v>45498</v>
      </c>
      <c r="B573" t="s">
        <v>6</v>
      </c>
      <c r="C573" t="s">
        <v>12</v>
      </c>
      <c r="D573" s="2">
        <f>VLOOKUP(C573,Tabela1[],2,FALSE)</f>
        <v>0.9</v>
      </c>
      <c r="E573">
        <v>10</v>
      </c>
      <c r="F573" s="3">
        <f t="shared" si="25"/>
        <v>0</v>
      </c>
      <c r="G573" s="3">
        <f t="shared" si="26"/>
        <v>270</v>
      </c>
      <c r="H573" s="4">
        <f t="shared" si="24"/>
        <v>39430</v>
      </c>
    </row>
    <row r="574" spans="1:8" x14ac:dyDescent="0.3">
      <c r="A574" s="1">
        <v>45499</v>
      </c>
      <c r="B574" t="s">
        <v>7</v>
      </c>
      <c r="C574" t="s">
        <v>12</v>
      </c>
      <c r="D574" s="2">
        <f>VLOOKUP(C574,Tabela1[],2,FALSE)</f>
        <v>0.9</v>
      </c>
      <c r="E574">
        <v>10</v>
      </c>
      <c r="F574" s="3">
        <f t="shared" si="25"/>
        <v>0</v>
      </c>
      <c r="G574" s="3">
        <f t="shared" si="26"/>
        <v>270</v>
      </c>
      <c r="H574" s="4">
        <f t="shared" si="24"/>
        <v>39700</v>
      </c>
    </row>
    <row r="575" spans="1:8" x14ac:dyDescent="0.3">
      <c r="A575" s="1">
        <v>45500</v>
      </c>
      <c r="B575" t="s">
        <v>8</v>
      </c>
      <c r="C575" t="s">
        <v>12</v>
      </c>
      <c r="D575" s="2">
        <f>VLOOKUP(C575,Tabela1[],2,FALSE)</f>
        <v>0.9</v>
      </c>
      <c r="E575">
        <v>10</v>
      </c>
      <c r="F575" s="3">
        <f t="shared" si="25"/>
        <v>0</v>
      </c>
      <c r="G575" s="3">
        <f t="shared" si="26"/>
        <v>0</v>
      </c>
      <c r="H575" s="4">
        <f t="shared" si="24"/>
        <v>39700</v>
      </c>
    </row>
    <row r="576" spans="1:8" x14ac:dyDescent="0.3">
      <c r="A576" s="1">
        <v>45501</v>
      </c>
      <c r="B576" t="s">
        <v>2</v>
      </c>
      <c r="C576" t="s">
        <v>12</v>
      </c>
      <c r="D576" s="2">
        <f>VLOOKUP(C576,Tabela1[],2,FALSE)</f>
        <v>0.9</v>
      </c>
      <c r="E576">
        <v>10</v>
      </c>
      <c r="F576" s="3">
        <f t="shared" si="25"/>
        <v>150</v>
      </c>
      <c r="G576" s="3">
        <f t="shared" si="26"/>
        <v>0</v>
      </c>
      <c r="H576" s="4">
        <f t="shared" si="24"/>
        <v>39550</v>
      </c>
    </row>
    <row r="577" spans="1:8" x14ac:dyDescent="0.3">
      <c r="A577" s="1">
        <v>45502</v>
      </c>
      <c r="B577" t="s">
        <v>3</v>
      </c>
      <c r="C577" t="s">
        <v>12</v>
      </c>
      <c r="D577" s="2">
        <f>VLOOKUP(C577,Tabela1[],2,FALSE)</f>
        <v>0.9</v>
      </c>
      <c r="E577">
        <v>10</v>
      </c>
      <c r="F577" s="3">
        <f t="shared" si="25"/>
        <v>0</v>
      </c>
      <c r="G577" s="3">
        <f t="shared" si="26"/>
        <v>270</v>
      </c>
      <c r="H577" s="4">
        <f t="shared" si="24"/>
        <v>39820</v>
      </c>
    </row>
    <row r="578" spans="1:8" x14ac:dyDescent="0.3">
      <c r="A578" s="1">
        <v>45503</v>
      </c>
      <c r="B578" t="s">
        <v>4</v>
      </c>
      <c r="C578" t="s">
        <v>12</v>
      </c>
      <c r="D578" s="2">
        <f>VLOOKUP(C578,Tabela1[],2,FALSE)</f>
        <v>0.9</v>
      </c>
      <c r="E578">
        <v>10</v>
      </c>
      <c r="F578" s="3">
        <f t="shared" si="25"/>
        <v>0</v>
      </c>
      <c r="G578" s="3">
        <f t="shared" si="26"/>
        <v>270</v>
      </c>
      <c r="H578" s="4">
        <f t="shared" si="24"/>
        <v>40090</v>
      </c>
    </row>
    <row r="579" spans="1:8" x14ac:dyDescent="0.3">
      <c r="A579" s="1">
        <v>45504</v>
      </c>
      <c r="B579" t="s">
        <v>5</v>
      </c>
      <c r="C579" t="s">
        <v>12</v>
      </c>
      <c r="D579" s="2">
        <f>VLOOKUP(C579,Tabela1[],2,FALSE)</f>
        <v>0.9</v>
      </c>
      <c r="E579">
        <v>10</v>
      </c>
      <c r="F579" s="3">
        <f t="shared" si="25"/>
        <v>0</v>
      </c>
      <c r="G579" s="3">
        <f t="shared" si="26"/>
        <v>270</v>
      </c>
      <c r="H579" s="4">
        <f t="shared" ref="H579:H642" si="27">G579-F579+H578</f>
        <v>40360</v>
      </c>
    </row>
    <row r="580" spans="1:8" x14ac:dyDescent="0.3">
      <c r="A580" s="1">
        <v>45505</v>
      </c>
      <c r="B580" t="s">
        <v>6</v>
      </c>
      <c r="C580" t="s">
        <v>12</v>
      </c>
      <c r="D580" s="2">
        <f>VLOOKUP(C580,Tabela1[],2,FALSE)</f>
        <v>0.9</v>
      </c>
      <c r="E580">
        <v>10</v>
      </c>
      <c r="F580" s="3">
        <f t="shared" ref="F580:F643" si="28">IF(B580="niedziela",15*E580,0)</f>
        <v>0</v>
      </c>
      <c r="G580" s="3">
        <f t="shared" ref="G580:G643" si="29">IF(AND(NOT(B580="sobota"),NOT(B580="niedziela")),ROUNDDOWN(E580*D580,0)*$M$4,0)</f>
        <v>270</v>
      </c>
      <c r="H580" s="4">
        <f t="shared" si="27"/>
        <v>40630</v>
      </c>
    </row>
    <row r="581" spans="1:8" x14ac:dyDescent="0.3">
      <c r="A581" s="1">
        <v>45506</v>
      </c>
      <c r="B581" t="s">
        <v>7</v>
      </c>
      <c r="C581" t="s">
        <v>12</v>
      </c>
      <c r="D581" s="2">
        <f>VLOOKUP(C581,Tabela1[],2,FALSE)</f>
        <v>0.9</v>
      </c>
      <c r="E581">
        <v>10</v>
      </c>
      <c r="F581" s="3">
        <f t="shared" si="28"/>
        <v>0</v>
      </c>
      <c r="G581" s="3">
        <f t="shared" si="29"/>
        <v>270</v>
      </c>
      <c r="H581" s="4">
        <f t="shared" si="27"/>
        <v>40900</v>
      </c>
    </row>
    <row r="582" spans="1:8" x14ac:dyDescent="0.3">
      <c r="A582" s="1">
        <v>45507</v>
      </c>
      <c r="B582" t="s">
        <v>8</v>
      </c>
      <c r="C582" t="s">
        <v>12</v>
      </c>
      <c r="D582" s="2">
        <f>VLOOKUP(C582,Tabela1[],2,FALSE)</f>
        <v>0.9</v>
      </c>
      <c r="E582">
        <v>10</v>
      </c>
      <c r="F582" s="3">
        <f t="shared" si="28"/>
        <v>0</v>
      </c>
      <c r="G582" s="3">
        <f t="shared" si="29"/>
        <v>0</v>
      </c>
      <c r="H582" s="4">
        <f t="shared" si="27"/>
        <v>40900</v>
      </c>
    </row>
    <row r="583" spans="1:8" x14ac:dyDescent="0.3">
      <c r="A583" s="1">
        <v>45508</v>
      </c>
      <c r="B583" t="s">
        <v>2</v>
      </c>
      <c r="C583" t="s">
        <v>12</v>
      </c>
      <c r="D583" s="2">
        <f>VLOOKUP(C583,Tabela1[],2,FALSE)</f>
        <v>0.9</v>
      </c>
      <c r="E583">
        <v>10</v>
      </c>
      <c r="F583" s="3">
        <f t="shared" si="28"/>
        <v>150</v>
      </c>
      <c r="G583" s="3">
        <f t="shared" si="29"/>
        <v>0</v>
      </c>
      <c r="H583" s="4">
        <f t="shared" si="27"/>
        <v>40750</v>
      </c>
    </row>
    <row r="584" spans="1:8" x14ac:dyDescent="0.3">
      <c r="A584" s="1">
        <v>45509</v>
      </c>
      <c r="B584" t="s">
        <v>3</v>
      </c>
      <c r="C584" t="s">
        <v>12</v>
      </c>
      <c r="D584" s="2">
        <f>VLOOKUP(C584,Tabela1[],2,FALSE)</f>
        <v>0.9</v>
      </c>
      <c r="E584">
        <v>10</v>
      </c>
      <c r="F584" s="3">
        <f t="shared" si="28"/>
        <v>0</v>
      </c>
      <c r="G584" s="3">
        <f t="shared" si="29"/>
        <v>270</v>
      </c>
      <c r="H584" s="4">
        <f t="shared" si="27"/>
        <v>41020</v>
      </c>
    </row>
    <row r="585" spans="1:8" x14ac:dyDescent="0.3">
      <c r="A585" s="1">
        <v>45510</v>
      </c>
      <c r="B585" t="s">
        <v>4</v>
      </c>
      <c r="C585" t="s">
        <v>12</v>
      </c>
      <c r="D585" s="2">
        <f>VLOOKUP(C585,Tabela1[],2,FALSE)</f>
        <v>0.9</v>
      </c>
      <c r="E585">
        <v>10</v>
      </c>
      <c r="F585" s="3">
        <f t="shared" si="28"/>
        <v>0</v>
      </c>
      <c r="G585" s="3">
        <f t="shared" si="29"/>
        <v>270</v>
      </c>
      <c r="H585" s="4">
        <f t="shared" si="27"/>
        <v>41290</v>
      </c>
    </row>
    <row r="586" spans="1:8" x14ac:dyDescent="0.3">
      <c r="A586" s="1">
        <v>45511</v>
      </c>
      <c r="B586" t="s">
        <v>5</v>
      </c>
      <c r="C586" t="s">
        <v>12</v>
      </c>
      <c r="D586" s="2">
        <f>VLOOKUP(C586,Tabela1[],2,FALSE)</f>
        <v>0.9</v>
      </c>
      <c r="E586">
        <v>10</v>
      </c>
      <c r="F586" s="3">
        <f t="shared" si="28"/>
        <v>0</v>
      </c>
      <c r="G586" s="3">
        <f t="shared" si="29"/>
        <v>270</v>
      </c>
      <c r="H586" s="4">
        <f t="shared" si="27"/>
        <v>41560</v>
      </c>
    </row>
    <row r="587" spans="1:8" x14ac:dyDescent="0.3">
      <c r="A587" s="1">
        <v>45512</v>
      </c>
      <c r="B587" t="s">
        <v>6</v>
      </c>
      <c r="C587" t="s">
        <v>12</v>
      </c>
      <c r="D587" s="2">
        <f>VLOOKUP(C587,Tabela1[],2,FALSE)</f>
        <v>0.9</v>
      </c>
      <c r="E587">
        <v>10</v>
      </c>
      <c r="F587" s="3">
        <f t="shared" si="28"/>
        <v>0</v>
      </c>
      <c r="G587" s="3">
        <f t="shared" si="29"/>
        <v>270</v>
      </c>
      <c r="H587" s="4">
        <f t="shared" si="27"/>
        <v>41830</v>
      </c>
    </row>
    <row r="588" spans="1:8" x14ac:dyDescent="0.3">
      <c r="A588" s="1">
        <v>45513</v>
      </c>
      <c r="B588" t="s">
        <v>7</v>
      </c>
      <c r="C588" t="s">
        <v>12</v>
      </c>
      <c r="D588" s="2">
        <f>VLOOKUP(C588,Tabela1[],2,FALSE)</f>
        <v>0.9</v>
      </c>
      <c r="E588">
        <v>10</v>
      </c>
      <c r="F588" s="3">
        <f t="shared" si="28"/>
        <v>0</v>
      </c>
      <c r="G588" s="3">
        <f t="shared" si="29"/>
        <v>270</v>
      </c>
      <c r="H588" s="4">
        <f t="shared" si="27"/>
        <v>42100</v>
      </c>
    </row>
    <row r="589" spans="1:8" x14ac:dyDescent="0.3">
      <c r="A589" s="1">
        <v>45514</v>
      </c>
      <c r="B589" t="s">
        <v>8</v>
      </c>
      <c r="C589" t="s">
        <v>12</v>
      </c>
      <c r="D589" s="2">
        <f>VLOOKUP(C589,Tabela1[],2,FALSE)</f>
        <v>0.9</v>
      </c>
      <c r="E589">
        <v>10</v>
      </c>
      <c r="F589" s="3">
        <f t="shared" si="28"/>
        <v>0</v>
      </c>
      <c r="G589" s="3">
        <f t="shared" si="29"/>
        <v>0</v>
      </c>
      <c r="H589" s="4">
        <f t="shared" si="27"/>
        <v>42100</v>
      </c>
    </row>
    <row r="590" spans="1:8" x14ac:dyDescent="0.3">
      <c r="A590" s="1">
        <v>45515</v>
      </c>
      <c r="B590" t="s">
        <v>2</v>
      </c>
      <c r="C590" t="s">
        <v>12</v>
      </c>
      <c r="D590" s="2">
        <f>VLOOKUP(C590,Tabela1[],2,FALSE)</f>
        <v>0.9</v>
      </c>
      <c r="E590">
        <v>10</v>
      </c>
      <c r="F590" s="3">
        <f t="shared" si="28"/>
        <v>150</v>
      </c>
      <c r="G590" s="3">
        <f t="shared" si="29"/>
        <v>0</v>
      </c>
      <c r="H590" s="4">
        <f t="shared" si="27"/>
        <v>41950</v>
      </c>
    </row>
    <row r="591" spans="1:8" x14ac:dyDescent="0.3">
      <c r="A591" s="1">
        <v>45516</v>
      </c>
      <c r="B591" t="s">
        <v>3</v>
      </c>
      <c r="C591" t="s">
        <v>12</v>
      </c>
      <c r="D591" s="2">
        <f>VLOOKUP(C591,Tabela1[],2,FALSE)</f>
        <v>0.9</v>
      </c>
      <c r="E591">
        <v>10</v>
      </c>
      <c r="F591" s="3">
        <f t="shared" si="28"/>
        <v>0</v>
      </c>
      <c r="G591" s="3">
        <f t="shared" si="29"/>
        <v>270</v>
      </c>
      <c r="H591" s="4">
        <f t="shared" si="27"/>
        <v>42220</v>
      </c>
    </row>
    <row r="592" spans="1:8" x14ac:dyDescent="0.3">
      <c r="A592" s="1">
        <v>45517</v>
      </c>
      <c r="B592" t="s">
        <v>4</v>
      </c>
      <c r="C592" t="s">
        <v>12</v>
      </c>
      <c r="D592" s="2">
        <f>VLOOKUP(C592,Tabela1[],2,FALSE)</f>
        <v>0.9</v>
      </c>
      <c r="E592">
        <v>10</v>
      </c>
      <c r="F592" s="3">
        <f t="shared" si="28"/>
        <v>0</v>
      </c>
      <c r="G592" s="3">
        <f t="shared" si="29"/>
        <v>270</v>
      </c>
      <c r="H592" s="4">
        <f t="shared" si="27"/>
        <v>42490</v>
      </c>
    </row>
    <row r="593" spans="1:8" x14ac:dyDescent="0.3">
      <c r="A593" s="1">
        <v>45518</v>
      </c>
      <c r="B593" t="s">
        <v>5</v>
      </c>
      <c r="C593" t="s">
        <v>12</v>
      </c>
      <c r="D593" s="2">
        <f>VLOOKUP(C593,Tabela1[],2,FALSE)</f>
        <v>0.9</v>
      </c>
      <c r="E593">
        <v>10</v>
      </c>
      <c r="F593" s="3">
        <f t="shared" si="28"/>
        <v>0</v>
      </c>
      <c r="G593" s="3">
        <f t="shared" si="29"/>
        <v>270</v>
      </c>
      <c r="H593" s="4">
        <f t="shared" si="27"/>
        <v>42760</v>
      </c>
    </row>
    <row r="594" spans="1:8" x14ac:dyDescent="0.3">
      <c r="A594" s="1">
        <v>45519</v>
      </c>
      <c r="B594" t="s">
        <v>6</v>
      </c>
      <c r="C594" t="s">
        <v>12</v>
      </c>
      <c r="D594" s="2">
        <f>VLOOKUP(C594,Tabela1[],2,FALSE)</f>
        <v>0.9</v>
      </c>
      <c r="E594">
        <v>10</v>
      </c>
      <c r="F594" s="3">
        <f t="shared" si="28"/>
        <v>0</v>
      </c>
      <c r="G594" s="3">
        <f t="shared" si="29"/>
        <v>270</v>
      </c>
      <c r="H594" s="4">
        <f t="shared" si="27"/>
        <v>43030</v>
      </c>
    </row>
    <row r="595" spans="1:8" x14ac:dyDescent="0.3">
      <c r="A595" s="1">
        <v>45520</v>
      </c>
      <c r="B595" t="s">
        <v>7</v>
      </c>
      <c r="C595" t="s">
        <v>12</v>
      </c>
      <c r="D595" s="2">
        <f>VLOOKUP(C595,Tabela1[],2,FALSE)</f>
        <v>0.9</v>
      </c>
      <c r="E595">
        <v>10</v>
      </c>
      <c r="F595" s="3">
        <f t="shared" si="28"/>
        <v>0</v>
      </c>
      <c r="G595" s="3">
        <f t="shared" si="29"/>
        <v>270</v>
      </c>
      <c r="H595" s="4">
        <f t="shared" si="27"/>
        <v>43300</v>
      </c>
    </row>
    <row r="596" spans="1:8" x14ac:dyDescent="0.3">
      <c r="A596" s="1">
        <v>45521</v>
      </c>
      <c r="B596" t="s">
        <v>8</v>
      </c>
      <c r="C596" t="s">
        <v>12</v>
      </c>
      <c r="D596" s="2">
        <f>VLOOKUP(C596,Tabela1[],2,FALSE)</f>
        <v>0.9</v>
      </c>
      <c r="E596">
        <v>10</v>
      </c>
      <c r="F596" s="3">
        <f t="shared" si="28"/>
        <v>0</v>
      </c>
      <c r="G596" s="3">
        <f t="shared" si="29"/>
        <v>0</v>
      </c>
      <c r="H596" s="4">
        <f t="shared" si="27"/>
        <v>43300</v>
      </c>
    </row>
    <row r="597" spans="1:8" x14ac:dyDescent="0.3">
      <c r="A597" s="1">
        <v>45522</v>
      </c>
      <c r="B597" t="s">
        <v>2</v>
      </c>
      <c r="C597" t="s">
        <v>12</v>
      </c>
      <c r="D597" s="2">
        <f>VLOOKUP(C597,Tabela1[],2,FALSE)</f>
        <v>0.9</v>
      </c>
      <c r="E597">
        <v>10</v>
      </c>
      <c r="F597" s="3">
        <f t="shared" si="28"/>
        <v>150</v>
      </c>
      <c r="G597" s="3">
        <f t="shared" si="29"/>
        <v>0</v>
      </c>
      <c r="H597" s="4">
        <f t="shared" si="27"/>
        <v>43150</v>
      </c>
    </row>
    <row r="598" spans="1:8" x14ac:dyDescent="0.3">
      <c r="A598" s="1">
        <v>45523</v>
      </c>
      <c r="B598" t="s">
        <v>3</v>
      </c>
      <c r="C598" t="s">
        <v>12</v>
      </c>
      <c r="D598" s="2">
        <f>VLOOKUP(C598,Tabela1[],2,FALSE)</f>
        <v>0.9</v>
      </c>
      <c r="E598">
        <v>10</v>
      </c>
      <c r="F598" s="3">
        <f t="shared" si="28"/>
        <v>0</v>
      </c>
      <c r="G598" s="3">
        <f t="shared" si="29"/>
        <v>270</v>
      </c>
      <c r="H598" s="4">
        <f t="shared" si="27"/>
        <v>43420</v>
      </c>
    </row>
    <row r="599" spans="1:8" x14ac:dyDescent="0.3">
      <c r="A599" s="1">
        <v>45524</v>
      </c>
      <c r="B599" t="s">
        <v>4</v>
      </c>
      <c r="C599" t="s">
        <v>12</v>
      </c>
      <c r="D599" s="2">
        <f>VLOOKUP(C599,Tabela1[],2,FALSE)</f>
        <v>0.9</v>
      </c>
      <c r="E599">
        <v>10</v>
      </c>
      <c r="F599" s="3">
        <f t="shared" si="28"/>
        <v>0</v>
      </c>
      <c r="G599" s="3">
        <f t="shared" si="29"/>
        <v>270</v>
      </c>
      <c r="H599" s="4">
        <f t="shared" si="27"/>
        <v>43690</v>
      </c>
    </row>
    <row r="600" spans="1:8" x14ac:dyDescent="0.3">
      <c r="A600" s="1">
        <v>45525</v>
      </c>
      <c r="B600" t="s">
        <v>5</v>
      </c>
      <c r="C600" t="s">
        <v>12</v>
      </c>
      <c r="D600" s="2">
        <f>VLOOKUP(C600,Tabela1[],2,FALSE)</f>
        <v>0.9</v>
      </c>
      <c r="E600">
        <v>10</v>
      </c>
      <c r="F600" s="3">
        <f t="shared" si="28"/>
        <v>0</v>
      </c>
      <c r="G600" s="3">
        <f t="shared" si="29"/>
        <v>270</v>
      </c>
      <c r="H600" s="4">
        <f t="shared" si="27"/>
        <v>43960</v>
      </c>
    </row>
    <row r="601" spans="1:8" x14ac:dyDescent="0.3">
      <c r="A601" s="1">
        <v>45526</v>
      </c>
      <c r="B601" t="s">
        <v>6</v>
      </c>
      <c r="C601" t="s">
        <v>12</v>
      </c>
      <c r="D601" s="2">
        <f>VLOOKUP(C601,Tabela1[],2,FALSE)</f>
        <v>0.9</v>
      </c>
      <c r="E601">
        <v>10</v>
      </c>
      <c r="F601" s="3">
        <f t="shared" si="28"/>
        <v>0</v>
      </c>
      <c r="G601" s="3">
        <f t="shared" si="29"/>
        <v>270</v>
      </c>
      <c r="H601" s="4">
        <f t="shared" si="27"/>
        <v>44230</v>
      </c>
    </row>
    <row r="602" spans="1:8" x14ac:dyDescent="0.3">
      <c r="A602" s="1">
        <v>45527</v>
      </c>
      <c r="B602" t="s">
        <v>7</v>
      </c>
      <c r="C602" t="s">
        <v>12</v>
      </c>
      <c r="D602" s="2">
        <f>VLOOKUP(C602,Tabela1[],2,FALSE)</f>
        <v>0.9</v>
      </c>
      <c r="E602">
        <v>10</v>
      </c>
      <c r="F602" s="3">
        <f t="shared" si="28"/>
        <v>0</v>
      </c>
      <c r="G602" s="3">
        <f t="shared" si="29"/>
        <v>270</v>
      </c>
      <c r="H602" s="4">
        <f t="shared" si="27"/>
        <v>44500</v>
      </c>
    </row>
    <row r="603" spans="1:8" x14ac:dyDescent="0.3">
      <c r="A603" s="1">
        <v>45528</v>
      </c>
      <c r="B603" t="s">
        <v>8</v>
      </c>
      <c r="C603" t="s">
        <v>12</v>
      </c>
      <c r="D603" s="2">
        <f>VLOOKUP(C603,Tabela1[],2,FALSE)</f>
        <v>0.9</v>
      </c>
      <c r="E603">
        <v>10</v>
      </c>
      <c r="F603" s="3">
        <f t="shared" si="28"/>
        <v>0</v>
      </c>
      <c r="G603" s="3">
        <f t="shared" si="29"/>
        <v>0</v>
      </c>
      <c r="H603" s="4">
        <f t="shared" si="27"/>
        <v>44500</v>
      </c>
    </row>
    <row r="604" spans="1:8" x14ac:dyDescent="0.3">
      <c r="A604" s="1">
        <v>45529</v>
      </c>
      <c r="B604" t="s">
        <v>2</v>
      </c>
      <c r="C604" t="s">
        <v>12</v>
      </c>
      <c r="D604" s="2">
        <f>VLOOKUP(C604,Tabela1[],2,FALSE)</f>
        <v>0.9</v>
      </c>
      <c r="E604">
        <v>10</v>
      </c>
      <c r="F604" s="3">
        <f t="shared" si="28"/>
        <v>150</v>
      </c>
      <c r="G604" s="3">
        <f t="shared" si="29"/>
        <v>0</v>
      </c>
      <c r="H604" s="4">
        <f t="shared" si="27"/>
        <v>44350</v>
      </c>
    </row>
    <row r="605" spans="1:8" x14ac:dyDescent="0.3">
      <c r="A605" s="1">
        <v>45530</v>
      </c>
      <c r="B605" t="s">
        <v>3</v>
      </c>
      <c r="C605" t="s">
        <v>12</v>
      </c>
      <c r="D605" s="2">
        <f>VLOOKUP(C605,Tabela1[],2,FALSE)</f>
        <v>0.9</v>
      </c>
      <c r="E605">
        <v>10</v>
      </c>
      <c r="F605" s="3">
        <f t="shared" si="28"/>
        <v>0</v>
      </c>
      <c r="G605" s="3">
        <f t="shared" si="29"/>
        <v>270</v>
      </c>
      <c r="H605" s="4">
        <f t="shared" si="27"/>
        <v>44620</v>
      </c>
    </row>
    <row r="606" spans="1:8" x14ac:dyDescent="0.3">
      <c r="A606" s="1">
        <v>45531</v>
      </c>
      <c r="B606" t="s">
        <v>4</v>
      </c>
      <c r="C606" t="s">
        <v>12</v>
      </c>
      <c r="D606" s="2">
        <f>VLOOKUP(C606,Tabela1[],2,FALSE)</f>
        <v>0.9</v>
      </c>
      <c r="E606">
        <v>10</v>
      </c>
      <c r="F606" s="3">
        <f t="shared" si="28"/>
        <v>0</v>
      </c>
      <c r="G606" s="3">
        <f t="shared" si="29"/>
        <v>270</v>
      </c>
      <c r="H606" s="4">
        <f t="shared" si="27"/>
        <v>44890</v>
      </c>
    </row>
    <row r="607" spans="1:8" x14ac:dyDescent="0.3">
      <c r="A607" s="1">
        <v>45532</v>
      </c>
      <c r="B607" t="s">
        <v>5</v>
      </c>
      <c r="C607" t="s">
        <v>12</v>
      </c>
      <c r="D607" s="2">
        <f>VLOOKUP(C607,Tabela1[],2,FALSE)</f>
        <v>0.9</v>
      </c>
      <c r="E607">
        <v>10</v>
      </c>
      <c r="F607" s="3">
        <f t="shared" si="28"/>
        <v>0</v>
      </c>
      <c r="G607" s="3">
        <f t="shared" si="29"/>
        <v>270</v>
      </c>
      <c r="H607" s="4">
        <f t="shared" si="27"/>
        <v>45160</v>
      </c>
    </row>
    <row r="608" spans="1:8" x14ac:dyDescent="0.3">
      <c r="A608" s="1">
        <v>45533</v>
      </c>
      <c r="B608" t="s">
        <v>6</v>
      </c>
      <c r="C608" t="s">
        <v>12</v>
      </c>
      <c r="D608" s="2">
        <f>VLOOKUP(C608,Tabela1[],2,FALSE)</f>
        <v>0.9</v>
      </c>
      <c r="E608">
        <v>10</v>
      </c>
      <c r="F608" s="3">
        <f t="shared" si="28"/>
        <v>0</v>
      </c>
      <c r="G608" s="3">
        <f t="shared" si="29"/>
        <v>270</v>
      </c>
      <c r="H608" s="4">
        <f t="shared" si="27"/>
        <v>45430</v>
      </c>
    </row>
    <row r="609" spans="1:8" x14ac:dyDescent="0.3">
      <c r="A609" s="1">
        <v>45534</v>
      </c>
      <c r="B609" t="s">
        <v>7</v>
      </c>
      <c r="C609" t="s">
        <v>12</v>
      </c>
      <c r="D609" s="2">
        <f>VLOOKUP(C609,Tabela1[],2,FALSE)</f>
        <v>0.9</v>
      </c>
      <c r="E609">
        <v>10</v>
      </c>
      <c r="F609" s="3">
        <f t="shared" si="28"/>
        <v>0</v>
      </c>
      <c r="G609" s="3">
        <f t="shared" si="29"/>
        <v>270</v>
      </c>
      <c r="H609" s="4">
        <f t="shared" si="27"/>
        <v>45700</v>
      </c>
    </row>
    <row r="610" spans="1:8" x14ac:dyDescent="0.3">
      <c r="A610" s="1">
        <v>45535</v>
      </c>
      <c r="B610" t="s">
        <v>8</v>
      </c>
      <c r="C610" t="s">
        <v>12</v>
      </c>
      <c r="D610" s="2">
        <f>VLOOKUP(C610,Tabela1[],2,FALSE)</f>
        <v>0.9</v>
      </c>
      <c r="E610">
        <v>10</v>
      </c>
      <c r="F610" s="3">
        <f t="shared" si="28"/>
        <v>0</v>
      </c>
      <c r="G610" s="3">
        <f t="shared" si="29"/>
        <v>0</v>
      </c>
      <c r="H610" s="4">
        <f t="shared" si="27"/>
        <v>45700</v>
      </c>
    </row>
    <row r="611" spans="1:8" x14ac:dyDescent="0.3">
      <c r="A611" s="1">
        <v>45536</v>
      </c>
      <c r="B611" t="s">
        <v>2</v>
      </c>
      <c r="C611" t="s">
        <v>12</v>
      </c>
      <c r="D611" s="2">
        <f>VLOOKUP(C611,Tabela1[],2,FALSE)</f>
        <v>0.9</v>
      </c>
      <c r="E611">
        <v>10</v>
      </c>
      <c r="F611" s="3">
        <f t="shared" si="28"/>
        <v>150</v>
      </c>
      <c r="G611" s="3">
        <f t="shared" si="29"/>
        <v>0</v>
      </c>
      <c r="H611" s="4">
        <f t="shared" si="27"/>
        <v>45550</v>
      </c>
    </row>
    <row r="612" spans="1:8" x14ac:dyDescent="0.3">
      <c r="A612" s="1">
        <v>45537</v>
      </c>
      <c r="B612" t="s">
        <v>3</v>
      </c>
      <c r="C612" t="s">
        <v>12</v>
      </c>
      <c r="D612" s="2">
        <f>VLOOKUP(C612,Tabela1[],2,FALSE)</f>
        <v>0.9</v>
      </c>
      <c r="E612">
        <v>10</v>
      </c>
      <c r="F612" s="3">
        <f t="shared" si="28"/>
        <v>0</v>
      </c>
      <c r="G612" s="3">
        <f t="shared" si="29"/>
        <v>270</v>
      </c>
      <c r="H612" s="4">
        <f t="shared" si="27"/>
        <v>45820</v>
      </c>
    </row>
    <row r="613" spans="1:8" x14ac:dyDescent="0.3">
      <c r="A613" s="1">
        <v>45538</v>
      </c>
      <c r="B613" t="s">
        <v>4</v>
      </c>
      <c r="C613" t="s">
        <v>12</v>
      </c>
      <c r="D613" s="2">
        <f>VLOOKUP(C613,Tabela1[],2,FALSE)</f>
        <v>0.9</v>
      </c>
      <c r="E613">
        <v>10</v>
      </c>
      <c r="F613" s="3">
        <f t="shared" si="28"/>
        <v>0</v>
      </c>
      <c r="G613" s="3">
        <f t="shared" si="29"/>
        <v>270</v>
      </c>
      <c r="H613" s="4">
        <f t="shared" si="27"/>
        <v>46090</v>
      </c>
    </row>
    <row r="614" spans="1:8" x14ac:dyDescent="0.3">
      <c r="A614" s="1">
        <v>45539</v>
      </c>
      <c r="B614" t="s">
        <v>5</v>
      </c>
      <c r="C614" t="s">
        <v>12</v>
      </c>
      <c r="D614" s="2">
        <f>VLOOKUP(C614,Tabela1[],2,FALSE)</f>
        <v>0.9</v>
      </c>
      <c r="E614">
        <v>10</v>
      </c>
      <c r="F614" s="3">
        <f t="shared" si="28"/>
        <v>0</v>
      </c>
      <c r="G614" s="3">
        <f t="shared" si="29"/>
        <v>270</v>
      </c>
      <c r="H614" s="4">
        <f t="shared" si="27"/>
        <v>46360</v>
      </c>
    </row>
    <row r="615" spans="1:8" x14ac:dyDescent="0.3">
      <c r="A615" s="1">
        <v>45540</v>
      </c>
      <c r="B615" t="s">
        <v>6</v>
      </c>
      <c r="C615" t="s">
        <v>12</v>
      </c>
      <c r="D615" s="2">
        <f>VLOOKUP(C615,Tabela1[],2,FALSE)</f>
        <v>0.9</v>
      </c>
      <c r="E615">
        <v>10</v>
      </c>
      <c r="F615" s="3">
        <f t="shared" si="28"/>
        <v>0</v>
      </c>
      <c r="G615" s="3">
        <f t="shared" si="29"/>
        <v>270</v>
      </c>
      <c r="H615" s="4">
        <f t="shared" si="27"/>
        <v>46630</v>
      </c>
    </row>
    <row r="616" spans="1:8" x14ac:dyDescent="0.3">
      <c r="A616" s="1">
        <v>45541</v>
      </c>
      <c r="B616" t="s">
        <v>7</v>
      </c>
      <c r="C616" t="s">
        <v>12</v>
      </c>
      <c r="D616" s="2">
        <f>VLOOKUP(C616,Tabela1[],2,FALSE)</f>
        <v>0.9</v>
      </c>
      <c r="E616">
        <v>10</v>
      </c>
      <c r="F616" s="3">
        <f t="shared" si="28"/>
        <v>0</v>
      </c>
      <c r="G616" s="3">
        <f t="shared" si="29"/>
        <v>270</v>
      </c>
      <c r="H616" s="4">
        <f t="shared" si="27"/>
        <v>46900</v>
      </c>
    </row>
    <row r="617" spans="1:8" x14ac:dyDescent="0.3">
      <c r="A617" s="1">
        <v>45542</v>
      </c>
      <c r="B617" t="s">
        <v>8</v>
      </c>
      <c r="C617" t="s">
        <v>12</v>
      </c>
      <c r="D617" s="2">
        <f>VLOOKUP(C617,Tabela1[],2,FALSE)</f>
        <v>0.9</v>
      </c>
      <c r="E617">
        <v>10</v>
      </c>
      <c r="F617" s="3">
        <f t="shared" si="28"/>
        <v>0</v>
      </c>
      <c r="G617" s="3">
        <f t="shared" si="29"/>
        <v>0</v>
      </c>
      <c r="H617" s="4">
        <f t="shared" si="27"/>
        <v>46900</v>
      </c>
    </row>
    <row r="618" spans="1:8" x14ac:dyDescent="0.3">
      <c r="A618" s="1">
        <v>45543</v>
      </c>
      <c r="B618" t="s">
        <v>2</v>
      </c>
      <c r="C618" t="s">
        <v>12</v>
      </c>
      <c r="D618" s="2">
        <f>VLOOKUP(C618,Tabela1[],2,FALSE)</f>
        <v>0.9</v>
      </c>
      <c r="E618">
        <v>10</v>
      </c>
      <c r="F618" s="3">
        <f t="shared" si="28"/>
        <v>150</v>
      </c>
      <c r="G618" s="3">
        <f t="shared" si="29"/>
        <v>0</v>
      </c>
      <c r="H618" s="4">
        <f t="shared" si="27"/>
        <v>46750</v>
      </c>
    </row>
    <row r="619" spans="1:8" x14ac:dyDescent="0.3">
      <c r="A619" s="1">
        <v>45544</v>
      </c>
      <c r="B619" t="s">
        <v>3</v>
      </c>
      <c r="C619" t="s">
        <v>12</v>
      </c>
      <c r="D619" s="2">
        <f>VLOOKUP(C619,Tabela1[],2,FALSE)</f>
        <v>0.9</v>
      </c>
      <c r="E619">
        <v>10</v>
      </c>
      <c r="F619" s="3">
        <f t="shared" si="28"/>
        <v>0</v>
      </c>
      <c r="G619" s="3">
        <f t="shared" si="29"/>
        <v>270</v>
      </c>
      <c r="H619" s="4">
        <f t="shared" si="27"/>
        <v>47020</v>
      </c>
    </row>
    <row r="620" spans="1:8" x14ac:dyDescent="0.3">
      <c r="A620" s="1">
        <v>45545</v>
      </c>
      <c r="B620" t="s">
        <v>4</v>
      </c>
      <c r="C620" t="s">
        <v>12</v>
      </c>
      <c r="D620" s="2">
        <f>VLOOKUP(C620,Tabela1[],2,FALSE)</f>
        <v>0.9</v>
      </c>
      <c r="E620">
        <v>10</v>
      </c>
      <c r="F620" s="3">
        <f t="shared" si="28"/>
        <v>0</v>
      </c>
      <c r="G620" s="3">
        <f t="shared" si="29"/>
        <v>270</v>
      </c>
      <c r="H620" s="4">
        <f t="shared" si="27"/>
        <v>47290</v>
      </c>
    </row>
    <row r="621" spans="1:8" x14ac:dyDescent="0.3">
      <c r="A621" s="1">
        <v>45546</v>
      </c>
      <c r="B621" t="s">
        <v>5</v>
      </c>
      <c r="C621" t="s">
        <v>12</v>
      </c>
      <c r="D621" s="2">
        <f>VLOOKUP(C621,Tabela1[],2,FALSE)</f>
        <v>0.9</v>
      </c>
      <c r="E621">
        <v>10</v>
      </c>
      <c r="F621" s="3">
        <f t="shared" si="28"/>
        <v>0</v>
      </c>
      <c r="G621" s="3">
        <f t="shared" si="29"/>
        <v>270</v>
      </c>
      <c r="H621" s="4">
        <f t="shared" si="27"/>
        <v>47560</v>
      </c>
    </row>
    <row r="622" spans="1:8" x14ac:dyDescent="0.3">
      <c r="A622" s="1">
        <v>45547</v>
      </c>
      <c r="B622" t="s">
        <v>6</v>
      </c>
      <c r="C622" t="s">
        <v>12</v>
      </c>
      <c r="D622" s="2">
        <f>VLOOKUP(C622,Tabela1[],2,FALSE)</f>
        <v>0.9</v>
      </c>
      <c r="E622">
        <v>10</v>
      </c>
      <c r="F622" s="3">
        <f t="shared" si="28"/>
        <v>0</v>
      </c>
      <c r="G622" s="3">
        <f t="shared" si="29"/>
        <v>270</v>
      </c>
      <c r="H622" s="4">
        <f t="shared" si="27"/>
        <v>47830</v>
      </c>
    </row>
    <row r="623" spans="1:8" x14ac:dyDescent="0.3">
      <c r="A623" s="1">
        <v>45548</v>
      </c>
      <c r="B623" t="s">
        <v>7</v>
      </c>
      <c r="C623" t="s">
        <v>12</v>
      </c>
      <c r="D623" s="2">
        <f>VLOOKUP(C623,Tabela1[],2,FALSE)</f>
        <v>0.9</v>
      </c>
      <c r="E623">
        <v>10</v>
      </c>
      <c r="F623" s="3">
        <f t="shared" si="28"/>
        <v>0</v>
      </c>
      <c r="G623" s="3">
        <f t="shared" si="29"/>
        <v>270</v>
      </c>
      <c r="H623" s="4">
        <f t="shared" si="27"/>
        <v>48100</v>
      </c>
    </row>
    <row r="624" spans="1:8" x14ac:dyDescent="0.3">
      <c r="A624" s="1">
        <v>45549</v>
      </c>
      <c r="B624" t="s">
        <v>8</v>
      </c>
      <c r="C624" t="s">
        <v>12</v>
      </c>
      <c r="D624" s="2">
        <f>VLOOKUP(C624,Tabela1[],2,FALSE)</f>
        <v>0.9</v>
      </c>
      <c r="E624">
        <v>10</v>
      </c>
      <c r="F624" s="3">
        <f t="shared" si="28"/>
        <v>0</v>
      </c>
      <c r="G624" s="3">
        <f t="shared" si="29"/>
        <v>0</v>
      </c>
      <c r="H624" s="4">
        <f t="shared" si="27"/>
        <v>48100</v>
      </c>
    </row>
    <row r="625" spans="1:8" x14ac:dyDescent="0.3">
      <c r="A625" s="1">
        <v>45550</v>
      </c>
      <c r="B625" t="s">
        <v>2</v>
      </c>
      <c r="C625" t="s">
        <v>12</v>
      </c>
      <c r="D625" s="2">
        <f>VLOOKUP(C625,Tabela1[],2,FALSE)</f>
        <v>0.9</v>
      </c>
      <c r="E625">
        <v>10</v>
      </c>
      <c r="F625" s="3">
        <f t="shared" si="28"/>
        <v>150</v>
      </c>
      <c r="G625" s="3">
        <f t="shared" si="29"/>
        <v>0</v>
      </c>
      <c r="H625" s="4">
        <f t="shared" si="27"/>
        <v>47950</v>
      </c>
    </row>
    <row r="626" spans="1:8" x14ac:dyDescent="0.3">
      <c r="A626" s="1">
        <v>45551</v>
      </c>
      <c r="B626" t="s">
        <v>3</v>
      </c>
      <c r="C626" t="s">
        <v>12</v>
      </c>
      <c r="D626" s="2">
        <f>VLOOKUP(C626,Tabela1[],2,FALSE)</f>
        <v>0.9</v>
      </c>
      <c r="E626">
        <v>10</v>
      </c>
      <c r="F626" s="3">
        <f t="shared" si="28"/>
        <v>0</v>
      </c>
      <c r="G626" s="3">
        <f t="shared" si="29"/>
        <v>270</v>
      </c>
      <c r="H626" s="4">
        <f t="shared" si="27"/>
        <v>48220</v>
      </c>
    </row>
    <row r="627" spans="1:8" x14ac:dyDescent="0.3">
      <c r="A627" s="1">
        <v>45552</v>
      </c>
      <c r="B627" t="s">
        <v>4</v>
      </c>
      <c r="C627" t="s">
        <v>12</v>
      </c>
      <c r="D627" s="2">
        <f>VLOOKUP(C627,Tabela1[],2,FALSE)</f>
        <v>0.9</v>
      </c>
      <c r="E627">
        <v>10</v>
      </c>
      <c r="F627" s="3">
        <f t="shared" si="28"/>
        <v>0</v>
      </c>
      <c r="G627" s="3">
        <f t="shared" si="29"/>
        <v>270</v>
      </c>
      <c r="H627" s="4">
        <f t="shared" si="27"/>
        <v>48490</v>
      </c>
    </row>
    <row r="628" spans="1:8" x14ac:dyDescent="0.3">
      <c r="A628" s="1">
        <v>45553</v>
      </c>
      <c r="B628" t="s">
        <v>5</v>
      </c>
      <c r="C628" t="s">
        <v>12</v>
      </c>
      <c r="D628" s="2">
        <f>VLOOKUP(C628,Tabela1[],2,FALSE)</f>
        <v>0.9</v>
      </c>
      <c r="E628">
        <v>10</v>
      </c>
      <c r="F628" s="3">
        <f t="shared" si="28"/>
        <v>0</v>
      </c>
      <c r="G628" s="3">
        <f t="shared" si="29"/>
        <v>270</v>
      </c>
      <c r="H628" s="4">
        <f t="shared" si="27"/>
        <v>48760</v>
      </c>
    </row>
    <row r="629" spans="1:8" x14ac:dyDescent="0.3">
      <c r="A629" s="1">
        <v>45554</v>
      </c>
      <c r="B629" t="s">
        <v>6</v>
      </c>
      <c r="C629" t="s">
        <v>12</v>
      </c>
      <c r="D629" s="2">
        <f>VLOOKUP(C629,Tabela1[],2,FALSE)</f>
        <v>0.9</v>
      </c>
      <c r="E629">
        <v>10</v>
      </c>
      <c r="F629" s="3">
        <f t="shared" si="28"/>
        <v>0</v>
      </c>
      <c r="G629" s="3">
        <f t="shared" si="29"/>
        <v>270</v>
      </c>
      <c r="H629" s="4">
        <f t="shared" si="27"/>
        <v>49030</v>
      </c>
    </row>
    <row r="630" spans="1:8" x14ac:dyDescent="0.3">
      <c r="A630" s="1">
        <v>45555</v>
      </c>
      <c r="B630" t="s">
        <v>7</v>
      </c>
      <c r="C630" t="s">
        <v>12</v>
      </c>
      <c r="D630" s="2">
        <f>VLOOKUP(C630,Tabela1[],2,FALSE)</f>
        <v>0.9</v>
      </c>
      <c r="E630">
        <v>10</v>
      </c>
      <c r="F630" s="3">
        <f t="shared" si="28"/>
        <v>0</v>
      </c>
      <c r="G630" s="3">
        <f t="shared" si="29"/>
        <v>270</v>
      </c>
      <c r="H630" s="4">
        <f t="shared" si="27"/>
        <v>49300</v>
      </c>
    </row>
    <row r="631" spans="1:8" x14ac:dyDescent="0.3">
      <c r="A631" s="1">
        <v>45556</v>
      </c>
      <c r="B631" t="s">
        <v>8</v>
      </c>
      <c r="C631" t="s">
        <v>12</v>
      </c>
      <c r="D631" s="2">
        <f>VLOOKUP(C631,Tabela1[],2,FALSE)</f>
        <v>0.9</v>
      </c>
      <c r="E631">
        <v>10</v>
      </c>
      <c r="F631" s="3">
        <f t="shared" si="28"/>
        <v>0</v>
      </c>
      <c r="G631" s="3">
        <f t="shared" si="29"/>
        <v>0</v>
      </c>
      <c r="H631" s="4">
        <f t="shared" si="27"/>
        <v>49300</v>
      </c>
    </row>
    <row r="632" spans="1:8" x14ac:dyDescent="0.3">
      <c r="A632" s="1">
        <v>45557</v>
      </c>
      <c r="B632" t="s">
        <v>2</v>
      </c>
      <c r="C632" t="s">
        <v>12</v>
      </c>
      <c r="D632" s="2">
        <f>VLOOKUP(C632,Tabela1[],2,FALSE)</f>
        <v>0.9</v>
      </c>
      <c r="E632">
        <v>10</v>
      </c>
      <c r="F632" s="3">
        <f t="shared" si="28"/>
        <v>150</v>
      </c>
      <c r="G632" s="3">
        <f t="shared" si="29"/>
        <v>0</v>
      </c>
      <c r="H632" s="4">
        <f t="shared" si="27"/>
        <v>49150</v>
      </c>
    </row>
    <row r="633" spans="1:8" x14ac:dyDescent="0.3">
      <c r="A633" s="1">
        <v>45558</v>
      </c>
      <c r="B633" t="s">
        <v>3</v>
      </c>
      <c r="C633" t="s">
        <v>13</v>
      </c>
      <c r="D633" s="2">
        <f>VLOOKUP(C633,Tabela1[],2,FALSE)</f>
        <v>0.4</v>
      </c>
      <c r="E633">
        <v>10</v>
      </c>
      <c r="F633" s="3">
        <f t="shared" si="28"/>
        <v>0</v>
      </c>
      <c r="G633" s="3">
        <f t="shared" si="29"/>
        <v>120</v>
      </c>
      <c r="H633" s="4">
        <f t="shared" si="27"/>
        <v>49270</v>
      </c>
    </row>
    <row r="634" spans="1:8" x14ac:dyDescent="0.3">
      <c r="A634" s="1">
        <v>45559</v>
      </c>
      <c r="B634" t="s">
        <v>4</v>
      </c>
      <c r="C634" t="s">
        <v>13</v>
      </c>
      <c r="D634" s="2">
        <f>VLOOKUP(C634,Tabela1[],2,FALSE)</f>
        <v>0.4</v>
      </c>
      <c r="E634">
        <v>10</v>
      </c>
      <c r="F634" s="3">
        <f t="shared" si="28"/>
        <v>0</v>
      </c>
      <c r="G634" s="3">
        <f t="shared" si="29"/>
        <v>120</v>
      </c>
      <c r="H634" s="4">
        <f t="shared" si="27"/>
        <v>49390</v>
      </c>
    </row>
    <row r="635" spans="1:8" x14ac:dyDescent="0.3">
      <c r="A635" s="1">
        <v>45560</v>
      </c>
      <c r="B635" t="s">
        <v>5</v>
      </c>
      <c r="C635" t="s">
        <v>13</v>
      </c>
      <c r="D635" s="2">
        <f>VLOOKUP(C635,Tabela1[],2,FALSE)</f>
        <v>0.4</v>
      </c>
      <c r="E635">
        <v>10</v>
      </c>
      <c r="F635" s="3">
        <f t="shared" si="28"/>
        <v>0</v>
      </c>
      <c r="G635" s="3">
        <f t="shared" si="29"/>
        <v>120</v>
      </c>
      <c r="H635" s="4">
        <f t="shared" si="27"/>
        <v>49510</v>
      </c>
    </row>
    <row r="636" spans="1:8" x14ac:dyDescent="0.3">
      <c r="A636" s="1">
        <v>45561</v>
      </c>
      <c r="B636" t="s">
        <v>6</v>
      </c>
      <c r="C636" t="s">
        <v>13</v>
      </c>
      <c r="D636" s="2">
        <f>VLOOKUP(C636,Tabela1[],2,FALSE)</f>
        <v>0.4</v>
      </c>
      <c r="E636">
        <v>10</v>
      </c>
      <c r="F636" s="3">
        <f t="shared" si="28"/>
        <v>0</v>
      </c>
      <c r="G636" s="3">
        <f t="shared" si="29"/>
        <v>120</v>
      </c>
      <c r="H636" s="4">
        <f t="shared" si="27"/>
        <v>49630</v>
      </c>
    </row>
    <row r="637" spans="1:8" x14ac:dyDescent="0.3">
      <c r="A637" s="1">
        <v>45562</v>
      </c>
      <c r="B637" t="s">
        <v>7</v>
      </c>
      <c r="C637" t="s">
        <v>13</v>
      </c>
      <c r="D637" s="2">
        <f>VLOOKUP(C637,Tabela1[],2,FALSE)</f>
        <v>0.4</v>
      </c>
      <c r="E637">
        <v>10</v>
      </c>
      <c r="F637" s="3">
        <f t="shared" si="28"/>
        <v>0</v>
      </c>
      <c r="G637" s="3">
        <f t="shared" si="29"/>
        <v>120</v>
      </c>
      <c r="H637" s="4">
        <f t="shared" si="27"/>
        <v>49750</v>
      </c>
    </row>
    <row r="638" spans="1:8" x14ac:dyDescent="0.3">
      <c r="A638" s="1">
        <v>45563</v>
      </c>
      <c r="B638" t="s">
        <v>8</v>
      </c>
      <c r="C638" t="s">
        <v>13</v>
      </c>
      <c r="D638" s="2">
        <f>VLOOKUP(C638,Tabela1[],2,FALSE)</f>
        <v>0.4</v>
      </c>
      <c r="E638">
        <v>10</v>
      </c>
      <c r="F638" s="3">
        <f t="shared" si="28"/>
        <v>0</v>
      </c>
      <c r="G638" s="3">
        <f t="shared" si="29"/>
        <v>0</v>
      </c>
      <c r="H638" s="4">
        <f t="shared" si="27"/>
        <v>49750</v>
      </c>
    </row>
    <row r="639" spans="1:8" x14ac:dyDescent="0.3">
      <c r="A639" s="1">
        <v>45564</v>
      </c>
      <c r="B639" t="s">
        <v>2</v>
      </c>
      <c r="C639" t="s">
        <v>13</v>
      </c>
      <c r="D639" s="2">
        <f>VLOOKUP(C639,Tabela1[],2,FALSE)</f>
        <v>0.4</v>
      </c>
      <c r="E639">
        <v>10</v>
      </c>
      <c r="F639" s="3">
        <f t="shared" si="28"/>
        <v>150</v>
      </c>
      <c r="G639" s="3">
        <f t="shared" si="29"/>
        <v>0</v>
      </c>
      <c r="H639" s="4">
        <f t="shared" si="27"/>
        <v>49600</v>
      </c>
    </row>
    <row r="640" spans="1:8" x14ac:dyDescent="0.3">
      <c r="A640" s="1">
        <v>45565</v>
      </c>
      <c r="B640" t="s">
        <v>3</v>
      </c>
      <c r="C640" t="s">
        <v>13</v>
      </c>
      <c r="D640" s="2">
        <f>VLOOKUP(C640,Tabela1[],2,FALSE)</f>
        <v>0.4</v>
      </c>
      <c r="E640">
        <v>10</v>
      </c>
      <c r="F640" s="3">
        <f t="shared" si="28"/>
        <v>0</v>
      </c>
      <c r="G640" s="3">
        <f t="shared" si="29"/>
        <v>120</v>
      </c>
      <c r="H640" s="4">
        <f t="shared" si="27"/>
        <v>49720</v>
      </c>
    </row>
    <row r="641" spans="1:8" x14ac:dyDescent="0.3">
      <c r="A641" s="1">
        <v>45566</v>
      </c>
      <c r="B641" t="s">
        <v>4</v>
      </c>
      <c r="C641" t="s">
        <v>13</v>
      </c>
      <c r="D641" s="2">
        <f>VLOOKUP(C641,Tabela1[],2,FALSE)</f>
        <v>0.4</v>
      </c>
      <c r="E641">
        <v>10</v>
      </c>
      <c r="F641" s="3">
        <f t="shared" si="28"/>
        <v>0</v>
      </c>
      <c r="G641" s="3">
        <f t="shared" si="29"/>
        <v>120</v>
      </c>
      <c r="H641" s="4">
        <f t="shared" si="27"/>
        <v>49840</v>
      </c>
    </row>
    <row r="642" spans="1:8" x14ac:dyDescent="0.3">
      <c r="A642" s="1">
        <v>45567</v>
      </c>
      <c r="B642" t="s">
        <v>5</v>
      </c>
      <c r="C642" t="s">
        <v>13</v>
      </c>
      <c r="D642" s="2">
        <f>VLOOKUP(C642,Tabela1[],2,FALSE)</f>
        <v>0.4</v>
      </c>
      <c r="E642">
        <v>10</v>
      </c>
      <c r="F642" s="3">
        <f t="shared" si="28"/>
        <v>0</v>
      </c>
      <c r="G642" s="3">
        <f t="shared" si="29"/>
        <v>120</v>
      </c>
      <c r="H642" s="4">
        <f t="shared" si="27"/>
        <v>49960</v>
      </c>
    </row>
    <row r="643" spans="1:8" x14ac:dyDescent="0.3">
      <c r="A643" s="1">
        <v>45568</v>
      </c>
      <c r="B643" t="s">
        <v>6</v>
      </c>
      <c r="C643" t="s">
        <v>13</v>
      </c>
      <c r="D643" s="2">
        <f>VLOOKUP(C643,Tabela1[],2,FALSE)</f>
        <v>0.4</v>
      </c>
      <c r="E643">
        <v>10</v>
      </c>
      <c r="F643" s="3">
        <f t="shared" si="28"/>
        <v>0</v>
      </c>
      <c r="G643" s="3">
        <f t="shared" si="29"/>
        <v>120</v>
      </c>
      <c r="H643" s="4">
        <f t="shared" ref="H643:H706" si="30">G643-F643+H642</f>
        <v>50080</v>
      </c>
    </row>
    <row r="644" spans="1:8" x14ac:dyDescent="0.3">
      <c r="A644" s="1">
        <v>45569</v>
      </c>
      <c r="B644" t="s">
        <v>7</v>
      </c>
      <c r="C644" t="s">
        <v>13</v>
      </c>
      <c r="D644" s="2">
        <f>VLOOKUP(C644,Tabela1[],2,FALSE)</f>
        <v>0.4</v>
      </c>
      <c r="E644">
        <v>10</v>
      </c>
      <c r="F644" s="3">
        <f t="shared" ref="F644:F707" si="31">IF(B644="niedziela",15*E644,0)</f>
        <v>0</v>
      </c>
      <c r="G644" s="3">
        <f t="shared" ref="G644:G707" si="32">IF(AND(NOT(B644="sobota"),NOT(B644="niedziela")),ROUNDDOWN(E644*D644,0)*$M$4,0)</f>
        <v>120</v>
      </c>
      <c r="H644" s="4">
        <f t="shared" si="30"/>
        <v>50200</v>
      </c>
    </row>
    <row r="645" spans="1:8" x14ac:dyDescent="0.3">
      <c r="A645" s="1">
        <v>45570</v>
      </c>
      <c r="B645" t="s">
        <v>8</v>
      </c>
      <c r="C645" t="s">
        <v>13</v>
      </c>
      <c r="D645" s="2">
        <f>VLOOKUP(C645,Tabela1[],2,FALSE)</f>
        <v>0.4</v>
      </c>
      <c r="E645">
        <v>10</v>
      </c>
      <c r="F645" s="3">
        <f t="shared" si="31"/>
        <v>0</v>
      </c>
      <c r="G645" s="3">
        <f t="shared" si="32"/>
        <v>0</v>
      </c>
      <c r="H645" s="4">
        <f t="shared" si="30"/>
        <v>50200</v>
      </c>
    </row>
    <row r="646" spans="1:8" x14ac:dyDescent="0.3">
      <c r="A646" s="1">
        <v>45571</v>
      </c>
      <c r="B646" t="s">
        <v>2</v>
      </c>
      <c r="C646" t="s">
        <v>13</v>
      </c>
      <c r="D646" s="2">
        <f>VLOOKUP(C646,Tabela1[],2,FALSE)</f>
        <v>0.4</v>
      </c>
      <c r="E646">
        <v>10</v>
      </c>
      <c r="F646" s="3">
        <f t="shared" si="31"/>
        <v>150</v>
      </c>
      <c r="G646" s="3">
        <f t="shared" si="32"/>
        <v>0</v>
      </c>
      <c r="H646" s="4">
        <f t="shared" si="30"/>
        <v>50050</v>
      </c>
    </row>
    <row r="647" spans="1:8" x14ac:dyDescent="0.3">
      <c r="A647" s="1">
        <v>45572</v>
      </c>
      <c r="B647" t="s">
        <v>3</v>
      </c>
      <c r="C647" t="s">
        <v>13</v>
      </c>
      <c r="D647" s="2">
        <f>VLOOKUP(C647,Tabela1[],2,FALSE)</f>
        <v>0.4</v>
      </c>
      <c r="E647">
        <v>10</v>
      </c>
      <c r="F647" s="3">
        <f t="shared" si="31"/>
        <v>0</v>
      </c>
      <c r="G647" s="3">
        <f t="shared" si="32"/>
        <v>120</v>
      </c>
      <c r="H647" s="4">
        <f t="shared" si="30"/>
        <v>50170</v>
      </c>
    </row>
    <row r="648" spans="1:8" x14ac:dyDescent="0.3">
      <c r="A648" s="1">
        <v>45573</v>
      </c>
      <c r="B648" t="s">
        <v>4</v>
      </c>
      <c r="C648" t="s">
        <v>13</v>
      </c>
      <c r="D648" s="2">
        <f>VLOOKUP(C648,Tabela1[],2,FALSE)</f>
        <v>0.4</v>
      </c>
      <c r="E648">
        <v>10</v>
      </c>
      <c r="F648" s="3">
        <f t="shared" si="31"/>
        <v>0</v>
      </c>
      <c r="G648" s="3">
        <f t="shared" si="32"/>
        <v>120</v>
      </c>
      <c r="H648" s="4">
        <f t="shared" si="30"/>
        <v>50290</v>
      </c>
    </row>
    <row r="649" spans="1:8" x14ac:dyDescent="0.3">
      <c r="A649" s="1">
        <v>45574</v>
      </c>
      <c r="B649" t="s">
        <v>5</v>
      </c>
      <c r="C649" t="s">
        <v>13</v>
      </c>
      <c r="D649" s="2">
        <f>VLOOKUP(C649,Tabela1[],2,FALSE)</f>
        <v>0.4</v>
      </c>
      <c r="E649">
        <v>10</v>
      </c>
      <c r="F649" s="3">
        <f t="shared" si="31"/>
        <v>0</v>
      </c>
      <c r="G649" s="3">
        <f t="shared" si="32"/>
        <v>120</v>
      </c>
      <c r="H649" s="4">
        <f t="shared" si="30"/>
        <v>50410</v>
      </c>
    </row>
    <row r="650" spans="1:8" x14ac:dyDescent="0.3">
      <c r="A650" s="1">
        <v>45575</v>
      </c>
      <c r="B650" t="s">
        <v>6</v>
      </c>
      <c r="C650" t="s">
        <v>13</v>
      </c>
      <c r="D650" s="2">
        <f>VLOOKUP(C650,Tabela1[],2,FALSE)</f>
        <v>0.4</v>
      </c>
      <c r="E650">
        <v>10</v>
      </c>
      <c r="F650" s="3">
        <f t="shared" si="31"/>
        <v>0</v>
      </c>
      <c r="G650" s="3">
        <f t="shared" si="32"/>
        <v>120</v>
      </c>
      <c r="H650" s="4">
        <f t="shared" si="30"/>
        <v>50530</v>
      </c>
    </row>
    <row r="651" spans="1:8" x14ac:dyDescent="0.3">
      <c r="A651" s="1">
        <v>45576</v>
      </c>
      <c r="B651" t="s">
        <v>7</v>
      </c>
      <c r="C651" t="s">
        <v>13</v>
      </c>
      <c r="D651" s="2">
        <f>VLOOKUP(C651,Tabela1[],2,FALSE)</f>
        <v>0.4</v>
      </c>
      <c r="E651">
        <v>10</v>
      </c>
      <c r="F651" s="3">
        <f t="shared" si="31"/>
        <v>0</v>
      </c>
      <c r="G651" s="3">
        <f t="shared" si="32"/>
        <v>120</v>
      </c>
      <c r="H651" s="4">
        <f t="shared" si="30"/>
        <v>50650</v>
      </c>
    </row>
    <row r="652" spans="1:8" x14ac:dyDescent="0.3">
      <c r="A652" s="1">
        <v>45577</v>
      </c>
      <c r="B652" t="s">
        <v>8</v>
      </c>
      <c r="C652" t="s">
        <v>13</v>
      </c>
      <c r="D652" s="2">
        <f>VLOOKUP(C652,Tabela1[],2,FALSE)</f>
        <v>0.4</v>
      </c>
      <c r="E652">
        <v>10</v>
      </c>
      <c r="F652" s="3">
        <f t="shared" si="31"/>
        <v>0</v>
      </c>
      <c r="G652" s="3">
        <f t="shared" si="32"/>
        <v>0</v>
      </c>
      <c r="H652" s="4">
        <f t="shared" si="30"/>
        <v>50650</v>
      </c>
    </row>
    <row r="653" spans="1:8" x14ac:dyDescent="0.3">
      <c r="A653" s="1">
        <v>45578</v>
      </c>
      <c r="B653" t="s">
        <v>2</v>
      </c>
      <c r="C653" t="s">
        <v>13</v>
      </c>
      <c r="D653" s="2">
        <f>VLOOKUP(C653,Tabela1[],2,FALSE)</f>
        <v>0.4</v>
      </c>
      <c r="E653">
        <v>10</v>
      </c>
      <c r="F653" s="3">
        <f t="shared" si="31"/>
        <v>150</v>
      </c>
      <c r="G653" s="3">
        <f t="shared" si="32"/>
        <v>0</v>
      </c>
      <c r="H653" s="4">
        <f t="shared" si="30"/>
        <v>50500</v>
      </c>
    </row>
    <row r="654" spans="1:8" x14ac:dyDescent="0.3">
      <c r="A654" s="1">
        <v>45579</v>
      </c>
      <c r="B654" t="s">
        <v>3</v>
      </c>
      <c r="C654" t="s">
        <v>13</v>
      </c>
      <c r="D654" s="2">
        <f>VLOOKUP(C654,Tabela1[],2,FALSE)</f>
        <v>0.4</v>
      </c>
      <c r="E654">
        <v>10</v>
      </c>
      <c r="F654" s="3">
        <f t="shared" si="31"/>
        <v>0</v>
      </c>
      <c r="G654" s="3">
        <f t="shared" si="32"/>
        <v>120</v>
      </c>
      <c r="H654" s="4">
        <f t="shared" si="30"/>
        <v>50620</v>
      </c>
    </row>
    <row r="655" spans="1:8" x14ac:dyDescent="0.3">
      <c r="A655" s="1">
        <v>45580</v>
      </c>
      <c r="B655" t="s">
        <v>4</v>
      </c>
      <c r="C655" t="s">
        <v>13</v>
      </c>
      <c r="D655" s="2">
        <f>VLOOKUP(C655,Tabela1[],2,FALSE)</f>
        <v>0.4</v>
      </c>
      <c r="E655">
        <v>10</v>
      </c>
      <c r="F655" s="3">
        <f t="shared" si="31"/>
        <v>0</v>
      </c>
      <c r="G655" s="3">
        <f t="shared" si="32"/>
        <v>120</v>
      </c>
      <c r="H655" s="4">
        <f t="shared" si="30"/>
        <v>50740</v>
      </c>
    </row>
    <row r="656" spans="1:8" x14ac:dyDescent="0.3">
      <c r="A656" s="1">
        <v>45581</v>
      </c>
      <c r="B656" t="s">
        <v>5</v>
      </c>
      <c r="C656" t="s">
        <v>13</v>
      </c>
      <c r="D656" s="2">
        <f>VLOOKUP(C656,Tabela1[],2,FALSE)</f>
        <v>0.4</v>
      </c>
      <c r="E656">
        <v>10</v>
      </c>
      <c r="F656" s="3">
        <f t="shared" si="31"/>
        <v>0</v>
      </c>
      <c r="G656" s="3">
        <f t="shared" si="32"/>
        <v>120</v>
      </c>
      <c r="H656" s="4">
        <f t="shared" si="30"/>
        <v>50860</v>
      </c>
    </row>
    <row r="657" spans="1:8" x14ac:dyDescent="0.3">
      <c r="A657" s="1">
        <v>45582</v>
      </c>
      <c r="B657" t="s">
        <v>6</v>
      </c>
      <c r="C657" t="s">
        <v>13</v>
      </c>
      <c r="D657" s="2">
        <f>VLOOKUP(C657,Tabela1[],2,FALSE)</f>
        <v>0.4</v>
      </c>
      <c r="E657">
        <v>10</v>
      </c>
      <c r="F657" s="3">
        <f t="shared" si="31"/>
        <v>0</v>
      </c>
      <c r="G657" s="3">
        <f t="shared" si="32"/>
        <v>120</v>
      </c>
      <c r="H657" s="4">
        <f t="shared" si="30"/>
        <v>50980</v>
      </c>
    </row>
    <row r="658" spans="1:8" x14ac:dyDescent="0.3">
      <c r="A658" s="1">
        <v>45583</v>
      </c>
      <c r="B658" t="s">
        <v>7</v>
      </c>
      <c r="C658" t="s">
        <v>13</v>
      </c>
      <c r="D658" s="2">
        <f>VLOOKUP(C658,Tabela1[],2,FALSE)</f>
        <v>0.4</v>
      </c>
      <c r="E658">
        <v>10</v>
      </c>
      <c r="F658" s="3">
        <f t="shared" si="31"/>
        <v>0</v>
      </c>
      <c r="G658" s="3">
        <f t="shared" si="32"/>
        <v>120</v>
      </c>
      <c r="H658" s="4">
        <f t="shared" si="30"/>
        <v>51100</v>
      </c>
    </row>
    <row r="659" spans="1:8" x14ac:dyDescent="0.3">
      <c r="A659" s="1">
        <v>45584</v>
      </c>
      <c r="B659" t="s">
        <v>8</v>
      </c>
      <c r="C659" t="s">
        <v>13</v>
      </c>
      <c r="D659" s="2">
        <f>VLOOKUP(C659,Tabela1[],2,FALSE)</f>
        <v>0.4</v>
      </c>
      <c r="E659">
        <v>10</v>
      </c>
      <c r="F659" s="3">
        <f t="shared" si="31"/>
        <v>0</v>
      </c>
      <c r="G659" s="3">
        <f t="shared" si="32"/>
        <v>0</v>
      </c>
      <c r="H659" s="4">
        <f t="shared" si="30"/>
        <v>51100</v>
      </c>
    </row>
    <row r="660" spans="1:8" x14ac:dyDescent="0.3">
      <c r="A660" s="1">
        <v>45585</v>
      </c>
      <c r="B660" t="s">
        <v>2</v>
      </c>
      <c r="C660" t="s">
        <v>13</v>
      </c>
      <c r="D660" s="2">
        <f>VLOOKUP(C660,Tabela1[],2,FALSE)</f>
        <v>0.4</v>
      </c>
      <c r="E660">
        <v>10</v>
      </c>
      <c r="F660" s="3">
        <f t="shared" si="31"/>
        <v>150</v>
      </c>
      <c r="G660" s="3">
        <f t="shared" si="32"/>
        <v>0</v>
      </c>
      <c r="H660" s="4">
        <f t="shared" si="30"/>
        <v>50950</v>
      </c>
    </row>
    <row r="661" spans="1:8" x14ac:dyDescent="0.3">
      <c r="A661" s="1">
        <v>45586</v>
      </c>
      <c r="B661" t="s">
        <v>3</v>
      </c>
      <c r="C661" t="s">
        <v>13</v>
      </c>
      <c r="D661" s="2">
        <f>VLOOKUP(C661,Tabela1[],2,FALSE)</f>
        <v>0.4</v>
      </c>
      <c r="E661">
        <v>10</v>
      </c>
      <c r="F661" s="3">
        <f t="shared" si="31"/>
        <v>0</v>
      </c>
      <c r="G661" s="3">
        <f t="shared" si="32"/>
        <v>120</v>
      </c>
      <c r="H661" s="4">
        <f t="shared" si="30"/>
        <v>51070</v>
      </c>
    </row>
    <row r="662" spans="1:8" x14ac:dyDescent="0.3">
      <c r="A662" s="1">
        <v>45587</v>
      </c>
      <c r="B662" t="s">
        <v>4</v>
      </c>
      <c r="C662" t="s">
        <v>13</v>
      </c>
      <c r="D662" s="2">
        <f>VLOOKUP(C662,Tabela1[],2,FALSE)</f>
        <v>0.4</v>
      </c>
      <c r="E662">
        <v>10</v>
      </c>
      <c r="F662" s="3">
        <f t="shared" si="31"/>
        <v>0</v>
      </c>
      <c r="G662" s="3">
        <f t="shared" si="32"/>
        <v>120</v>
      </c>
      <c r="H662" s="4">
        <f t="shared" si="30"/>
        <v>51190</v>
      </c>
    </row>
    <row r="663" spans="1:8" x14ac:dyDescent="0.3">
      <c r="A663" s="1">
        <v>45588</v>
      </c>
      <c r="B663" t="s">
        <v>5</v>
      </c>
      <c r="C663" t="s">
        <v>13</v>
      </c>
      <c r="D663" s="2">
        <f>VLOOKUP(C663,Tabela1[],2,FALSE)</f>
        <v>0.4</v>
      </c>
      <c r="E663">
        <v>10</v>
      </c>
      <c r="F663" s="3">
        <f t="shared" si="31"/>
        <v>0</v>
      </c>
      <c r="G663" s="3">
        <f t="shared" si="32"/>
        <v>120</v>
      </c>
      <c r="H663" s="4">
        <f t="shared" si="30"/>
        <v>51310</v>
      </c>
    </row>
    <row r="664" spans="1:8" x14ac:dyDescent="0.3">
      <c r="A664" s="1">
        <v>45589</v>
      </c>
      <c r="B664" t="s">
        <v>6</v>
      </c>
      <c r="C664" t="s">
        <v>13</v>
      </c>
      <c r="D664" s="2">
        <f>VLOOKUP(C664,Tabela1[],2,FALSE)</f>
        <v>0.4</v>
      </c>
      <c r="E664">
        <v>10</v>
      </c>
      <c r="F664" s="3">
        <f t="shared" si="31"/>
        <v>0</v>
      </c>
      <c r="G664" s="3">
        <f t="shared" si="32"/>
        <v>120</v>
      </c>
      <c r="H664" s="4">
        <f t="shared" si="30"/>
        <v>51430</v>
      </c>
    </row>
    <row r="665" spans="1:8" x14ac:dyDescent="0.3">
      <c r="A665" s="1">
        <v>45590</v>
      </c>
      <c r="B665" t="s">
        <v>7</v>
      </c>
      <c r="C665" t="s">
        <v>13</v>
      </c>
      <c r="D665" s="2">
        <f>VLOOKUP(C665,Tabela1[],2,FALSE)</f>
        <v>0.4</v>
      </c>
      <c r="E665">
        <v>10</v>
      </c>
      <c r="F665" s="3">
        <f t="shared" si="31"/>
        <v>0</v>
      </c>
      <c r="G665" s="3">
        <f t="shared" si="32"/>
        <v>120</v>
      </c>
      <c r="H665" s="4">
        <f t="shared" si="30"/>
        <v>51550</v>
      </c>
    </row>
    <row r="666" spans="1:8" x14ac:dyDescent="0.3">
      <c r="A666" s="1">
        <v>45591</v>
      </c>
      <c r="B666" t="s">
        <v>8</v>
      </c>
      <c r="C666" t="s">
        <v>13</v>
      </c>
      <c r="D666" s="2">
        <f>VLOOKUP(C666,Tabela1[],2,FALSE)</f>
        <v>0.4</v>
      </c>
      <c r="E666">
        <v>10</v>
      </c>
      <c r="F666" s="3">
        <f t="shared" si="31"/>
        <v>0</v>
      </c>
      <c r="G666" s="3">
        <f t="shared" si="32"/>
        <v>0</v>
      </c>
      <c r="H666" s="4">
        <f t="shared" si="30"/>
        <v>51550</v>
      </c>
    </row>
    <row r="667" spans="1:8" x14ac:dyDescent="0.3">
      <c r="A667" s="1">
        <v>45592</v>
      </c>
      <c r="B667" t="s">
        <v>2</v>
      </c>
      <c r="C667" t="s">
        <v>13</v>
      </c>
      <c r="D667" s="2">
        <f>VLOOKUP(C667,Tabela1[],2,FALSE)</f>
        <v>0.4</v>
      </c>
      <c r="E667">
        <v>10</v>
      </c>
      <c r="F667" s="3">
        <f t="shared" si="31"/>
        <v>150</v>
      </c>
      <c r="G667" s="3">
        <f t="shared" si="32"/>
        <v>0</v>
      </c>
      <c r="H667" s="4">
        <f t="shared" si="30"/>
        <v>51400</v>
      </c>
    </row>
    <row r="668" spans="1:8" x14ac:dyDescent="0.3">
      <c r="A668" s="1">
        <v>45593</v>
      </c>
      <c r="B668" t="s">
        <v>3</v>
      </c>
      <c r="C668" t="s">
        <v>13</v>
      </c>
      <c r="D668" s="2">
        <f>VLOOKUP(C668,Tabela1[],2,FALSE)</f>
        <v>0.4</v>
      </c>
      <c r="E668">
        <v>10</v>
      </c>
      <c r="F668" s="3">
        <f t="shared" si="31"/>
        <v>0</v>
      </c>
      <c r="G668" s="3">
        <f t="shared" si="32"/>
        <v>120</v>
      </c>
      <c r="H668" s="4">
        <f t="shared" si="30"/>
        <v>51520</v>
      </c>
    </row>
    <row r="669" spans="1:8" x14ac:dyDescent="0.3">
      <c r="A669" s="1">
        <v>45594</v>
      </c>
      <c r="B669" t="s">
        <v>4</v>
      </c>
      <c r="C669" t="s">
        <v>13</v>
      </c>
      <c r="D669" s="2">
        <f>VLOOKUP(C669,Tabela1[],2,FALSE)</f>
        <v>0.4</v>
      </c>
      <c r="E669">
        <v>10</v>
      </c>
      <c r="F669" s="3">
        <f t="shared" si="31"/>
        <v>0</v>
      </c>
      <c r="G669" s="3">
        <f t="shared" si="32"/>
        <v>120</v>
      </c>
      <c r="H669" s="4">
        <f t="shared" si="30"/>
        <v>51640</v>
      </c>
    </row>
    <row r="670" spans="1:8" x14ac:dyDescent="0.3">
      <c r="A670" s="1">
        <v>45595</v>
      </c>
      <c r="B670" t="s">
        <v>5</v>
      </c>
      <c r="C670" t="s">
        <v>13</v>
      </c>
      <c r="D670" s="2">
        <f>VLOOKUP(C670,Tabela1[],2,FALSE)</f>
        <v>0.4</v>
      </c>
      <c r="E670">
        <v>10</v>
      </c>
      <c r="F670" s="3">
        <f t="shared" si="31"/>
        <v>0</v>
      </c>
      <c r="G670" s="3">
        <f t="shared" si="32"/>
        <v>120</v>
      </c>
      <c r="H670" s="4">
        <f t="shared" si="30"/>
        <v>51760</v>
      </c>
    </row>
    <row r="671" spans="1:8" x14ac:dyDescent="0.3">
      <c r="A671" s="1">
        <v>45596</v>
      </c>
      <c r="B671" t="s">
        <v>6</v>
      </c>
      <c r="C671" t="s">
        <v>13</v>
      </c>
      <c r="D671" s="2">
        <f>VLOOKUP(C671,Tabela1[],2,FALSE)</f>
        <v>0.4</v>
      </c>
      <c r="E671">
        <v>10</v>
      </c>
      <c r="F671" s="3">
        <f t="shared" si="31"/>
        <v>0</v>
      </c>
      <c r="G671" s="3">
        <f t="shared" si="32"/>
        <v>120</v>
      </c>
      <c r="H671" s="4">
        <f t="shared" si="30"/>
        <v>51880</v>
      </c>
    </row>
    <row r="672" spans="1:8" x14ac:dyDescent="0.3">
      <c r="A672" s="1">
        <v>45597</v>
      </c>
      <c r="B672" t="s">
        <v>7</v>
      </c>
      <c r="C672" t="s">
        <v>13</v>
      </c>
      <c r="D672" s="2">
        <f>VLOOKUP(C672,Tabela1[],2,FALSE)</f>
        <v>0.4</v>
      </c>
      <c r="E672">
        <v>10</v>
      </c>
      <c r="F672" s="3">
        <f t="shared" si="31"/>
        <v>0</v>
      </c>
      <c r="G672" s="3">
        <f t="shared" si="32"/>
        <v>120</v>
      </c>
      <c r="H672" s="4">
        <f t="shared" si="30"/>
        <v>52000</v>
      </c>
    </row>
    <row r="673" spans="1:8" x14ac:dyDescent="0.3">
      <c r="A673" s="1">
        <v>45598</v>
      </c>
      <c r="B673" t="s">
        <v>8</v>
      </c>
      <c r="C673" t="s">
        <v>13</v>
      </c>
      <c r="D673" s="2">
        <f>VLOOKUP(C673,Tabela1[],2,FALSE)</f>
        <v>0.4</v>
      </c>
      <c r="E673">
        <v>10</v>
      </c>
      <c r="F673" s="3">
        <f t="shared" si="31"/>
        <v>0</v>
      </c>
      <c r="G673" s="3">
        <f t="shared" si="32"/>
        <v>0</v>
      </c>
      <c r="H673" s="4">
        <f t="shared" si="30"/>
        <v>52000</v>
      </c>
    </row>
    <row r="674" spans="1:8" x14ac:dyDescent="0.3">
      <c r="A674" s="1">
        <v>45599</v>
      </c>
      <c r="B674" t="s">
        <v>2</v>
      </c>
      <c r="C674" t="s">
        <v>13</v>
      </c>
      <c r="D674" s="2">
        <f>VLOOKUP(C674,Tabela1[],2,FALSE)</f>
        <v>0.4</v>
      </c>
      <c r="E674">
        <v>10</v>
      </c>
      <c r="F674" s="3">
        <f t="shared" si="31"/>
        <v>150</v>
      </c>
      <c r="G674" s="3">
        <f t="shared" si="32"/>
        <v>0</v>
      </c>
      <c r="H674" s="4">
        <f t="shared" si="30"/>
        <v>51850</v>
      </c>
    </row>
    <row r="675" spans="1:8" x14ac:dyDescent="0.3">
      <c r="A675" s="1">
        <v>45600</v>
      </c>
      <c r="B675" t="s">
        <v>3</v>
      </c>
      <c r="C675" t="s">
        <v>13</v>
      </c>
      <c r="D675" s="2">
        <f>VLOOKUP(C675,Tabela1[],2,FALSE)</f>
        <v>0.4</v>
      </c>
      <c r="E675">
        <v>10</v>
      </c>
      <c r="F675" s="3">
        <f t="shared" si="31"/>
        <v>0</v>
      </c>
      <c r="G675" s="3">
        <f t="shared" si="32"/>
        <v>120</v>
      </c>
      <c r="H675" s="4">
        <f t="shared" si="30"/>
        <v>51970</v>
      </c>
    </row>
    <row r="676" spans="1:8" x14ac:dyDescent="0.3">
      <c r="A676" s="1">
        <v>45601</v>
      </c>
      <c r="B676" t="s">
        <v>4</v>
      </c>
      <c r="C676" t="s">
        <v>13</v>
      </c>
      <c r="D676" s="2">
        <f>VLOOKUP(C676,Tabela1[],2,FALSE)</f>
        <v>0.4</v>
      </c>
      <c r="E676">
        <v>10</v>
      </c>
      <c r="F676" s="3">
        <f t="shared" si="31"/>
        <v>0</v>
      </c>
      <c r="G676" s="3">
        <f t="shared" si="32"/>
        <v>120</v>
      </c>
      <c r="H676" s="4">
        <f t="shared" si="30"/>
        <v>52090</v>
      </c>
    </row>
    <row r="677" spans="1:8" x14ac:dyDescent="0.3">
      <c r="A677" s="1">
        <v>45602</v>
      </c>
      <c r="B677" t="s">
        <v>5</v>
      </c>
      <c r="C677" t="s">
        <v>13</v>
      </c>
      <c r="D677" s="2">
        <f>VLOOKUP(C677,Tabela1[],2,FALSE)</f>
        <v>0.4</v>
      </c>
      <c r="E677">
        <v>10</v>
      </c>
      <c r="F677" s="3">
        <f t="shared" si="31"/>
        <v>0</v>
      </c>
      <c r="G677" s="3">
        <f t="shared" si="32"/>
        <v>120</v>
      </c>
      <c r="H677" s="4">
        <f t="shared" si="30"/>
        <v>52210</v>
      </c>
    </row>
    <row r="678" spans="1:8" x14ac:dyDescent="0.3">
      <c r="A678" s="1">
        <v>45603</v>
      </c>
      <c r="B678" t="s">
        <v>6</v>
      </c>
      <c r="C678" t="s">
        <v>13</v>
      </c>
      <c r="D678" s="2">
        <f>VLOOKUP(C678,Tabela1[],2,FALSE)</f>
        <v>0.4</v>
      </c>
      <c r="E678">
        <v>10</v>
      </c>
      <c r="F678" s="3">
        <f t="shared" si="31"/>
        <v>0</v>
      </c>
      <c r="G678" s="3">
        <f t="shared" si="32"/>
        <v>120</v>
      </c>
      <c r="H678" s="4">
        <f t="shared" si="30"/>
        <v>52330</v>
      </c>
    </row>
    <row r="679" spans="1:8" x14ac:dyDescent="0.3">
      <c r="A679" s="1">
        <v>45604</v>
      </c>
      <c r="B679" t="s">
        <v>7</v>
      </c>
      <c r="C679" t="s">
        <v>13</v>
      </c>
      <c r="D679" s="2">
        <f>VLOOKUP(C679,Tabela1[],2,FALSE)</f>
        <v>0.4</v>
      </c>
      <c r="E679">
        <v>10</v>
      </c>
      <c r="F679" s="3">
        <f t="shared" si="31"/>
        <v>0</v>
      </c>
      <c r="G679" s="3">
        <f t="shared" si="32"/>
        <v>120</v>
      </c>
      <c r="H679" s="4">
        <f t="shared" si="30"/>
        <v>52450</v>
      </c>
    </row>
    <row r="680" spans="1:8" x14ac:dyDescent="0.3">
      <c r="A680" s="1">
        <v>45605</v>
      </c>
      <c r="B680" t="s">
        <v>8</v>
      </c>
      <c r="C680" t="s">
        <v>13</v>
      </c>
      <c r="D680" s="2">
        <f>VLOOKUP(C680,Tabela1[],2,FALSE)</f>
        <v>0.4</v>
      </c>
      <c r="E680">
        <v>10</v>
      </c>
      <c r="F680" s="3">
        <f t="shared" si="31"/>
        <v>0</v>
      </c>
      <c r="G680" s="3">
        <f t="shared" si="32"/>
        <v>0</v>
      </c>
      <c r="H680" s="4">
        <f t="shared" si="30"/>
        <v>52450</v>
      </c>
    </row>
    <row r="681" spans="1:8" x14ac:dyDescent="0.3">
      <c r="A681" s="1">
        <v>45606</v>
      </c>
      <c r="B681" t="s">
        <v>2</v>
      </c>
      <c r="C681" t="s">
        <v>13</v>
      </c>
      <c r="D681" s="2">
        <f>VLOOKUP(C681,Tabela1[],2,FALSE)</f>
        <v>0.4</v>
      </c>
      <c r="E681">
        <v>10</v>
      </c>
      <c r="F681" s="3">
        <f t="shared" si="31"/>
        <v>150</v>
      </c>
      <c r="G681" s="3">
        <f t="shared" si="32"/>
        <v>0</v>
      </c>
      <c r="H681" s="4">
        <f t="shared" si="30"/>
        <v>52300</v>
      </c>
    </row>
    <row r="682" spans="1:8" x14ac:dyDescent="0.3">
      <c r="A682" s="1">
        <v>45607</v>
      </c>
      <c r="B682" t="s">
        <v>3</v>
      </c>
      <c r="C682" t="s">
        <v>13</v>
      </c>
      <c r="D682" s="2">
        <f>VLOOKUP(C682,Tabela1[],2,FALSE)</f>
        <v>0.4</v>
      </c>
      <c r="E682">
        <v>10</v>
      </c>
      <c r="F682" s="3">
        <f t="shared" si="31"/>
        <v>0</v>
      </c>
      <c r="G682" s="3">
        <f t="shared" si="32"/>
        <v>120</v>
      </c>
      <c r="H682" s="4">
        <f t="shared" si="30"/>
        <v>52420</v>
      </c>
    </row>
    <row r="683" spans="1:8" x14ac:dyDescent="0.3">
      <c r="A683" s="1">
        <v>45608</v>
      </c>
      <c r="B683" t="s">
        <v>4</v>
      </c>
      <c r="C683" t="s">
        <v>13</v>
      </c>
      <c r="D683" s="2">
        <f>VLOOKUP(C683,Tabela1[],2,FALSE)</f>
        <v>0.4</v>
      </c>
      <c r="E683">
        <v>10</v>
      </c>
      <c r="F683" s="3">
        <f t="shared" si="31"/>
        <v>0</v>
      </c>
      <c r="G683" s="3">
        <f t="shared" si="32"/>
        <v>120</v>
      </c>
      <c r="H683" s="4">
        <f t="shared" si="30"/>
        <v>52540</v>
      </c>
    </row>
    <row r="684" spans="1:8" x14ac:dyDescent="0.3">
      <c r="A684" s="1">
        <v>45609</v>
      </c>
      <c r="B684" t="s">
        <v>5</v>
      </c>
      <c r="C684" t="s">
        <v>13</v>
      </c>
      <c r="D684" s="2">
        <f>VLOOKUP(C684,Tabela1[],2,FALSE)</f>
        <v>0.4</v>
      </c>
      <c r="E684">
        <v>10</v>
      </c>
      <c r="F684" s="3">
        <f t="shared" si="31"/>
        <v>0</v>
      </c>
      <c r="G684" s="3">
        <f t="shared" si="32"/>
        <v>120</v>
      </c>
      <c r="H684" s="4">
        <f t="shared" si="30"/>
        <v>52660</v>
      </c>
    </row>
    <row r="685" spans="1:8" x14ac:dyDescent="0.3">
      <c r="A685" s="1">
        <v>45610</v>
      </c>
      <c r="B685" t="s">
        <v>6</v>
      </c>
      <c r="C685" t="s">
        <v>13</v>
      </c>
      <c r="D685" s="2">
        <f>VLOOKUP(C685,Tabela1[],2,FALSE)</f>
        <v>0.4</v>
      </c>
      <c r="E685">
        <v>10</v>
      </c>
      <c r="F685" s="3">
        <f t="shared" si="31"/>
        <v>0</v>
      </c>
      <c r="G685" s="3">
        <f t="shared" si="32"/>
        <v>120</v>
      </c>
      <c r="H685" s="4">
        <f t="shared" si="30"/>
        <v>52780</v>
      </c>
    </row>
    <row r="686" spans="1:8" x14ac:dyDescent="0.3">
      <c r="A686" s="1">
        <v>45611</v>
      </c>
      <c r="B686" t="s">
        <v>7</v>
      </c>
      <c r="C686" t="s">
        <v>13</v>
      </c>
      <c r="D686" s="2">
        <f>VLOOKUP(C686,Tabela1[],2,FALSE)</f>
        <v>0.4</v>
      </c>
      <c r="E686">
        <v>10</v>
      </c>
      <c r="F686" s="3">
        <f t="shared" si="31"/>
        <v>0</v>
      </c>
      <c r="G686" s="3">
        <f t="shared" si="32"/>
        <v>120</v>
      </c>
      <c r="H686" s="4">
        <f t="shared" si="30"/>
        <v>52900</v>
      </c>
    </row>
    <row r="687" spans="1:8" x14ac:dyDescent="0.3">
      <c r="A687" s="1">
        <v>45612</v>
      </c>
      <c r="B687" t="s">
        <v>8</v>
      </c>
      <c r="C687" t="s">
        <v>13</v>
      </c>
      <c r="D687" s="2">
        <f>VLOOKUP(C687,Tabela1[],2,FALSE)</f>
        <v>0.4</v>
      </c>
      <c r="E687">
        <v>10</v>
      </c>
      <c r="F687" s="3">
        <f t="shared" si="31"/>
        <v>0</v>
      </c>
      <c r="G687" s="3">
        <f t="shared" si="32"/>
        <v>0</v>
      </c>
      <c r="H687" s="4">
        <f t="shared" si="30"/>
        <v>52900</v>
      </c>
    </row>
    <row r="688" spans="1:8" x14ac:dyDescent="0.3">
      <c r="A688" s="1">
        <v>45613</v>
      </c>
      <c r="B688" t="s">
        <v>2</v>
      </c>
      <c r="C688" t="s">
        <v>13</v>
      </c>
      <c r="D688" s="2">
        <f>VLOOKUP(C688,Tabela1[],2,FALSE)</f>
        <v>0.4</v>
      </c>
      <c r="E688">
        <v>10</v>
      </c>
      <c r="F688" s="3">
        <f t="shared" si="31"/>
        <v>150</v>
      </c>
      <c r="G688" s="3">
        <f t="shared" si="32"/>
        <v>0</v>
      </c>
      <c r="H688" s="4">
        <f t="shared" si="30"/>
        <v>52750</v>
      </c>
    </row>
    <row r="689" spans="1:8" x14ac:dyDescent="0.3">
      <c r="A689" s="1">
        <v>45614</v>
      </c>
      <c r="B689" t="s">
        <v>3</v>
      </c>
      <c r="C689" t="s">
        <v>13</v>
      </c>
      <c r="D689" s="2">
        <f>VLOOKUP(C689,Tabela1[],2,FALSE)</f>
        <v>0.4</v>
      </c>
      <c r="E689">
        <v>10</v>
      </c>
      <c r="F689" s="3">
        <f t="shared" si="31"/>
        <v>0</v>
      </c>
      <c r="G689" s="3">
        <f t="shared" si="32"/>
        <v>120</v>
      </c>
      <c r="H689" s="4">
        <f t="shared" si="30"/>
        <v>52870</v>
      </c>
    </row>
    <row r="690" spans="1:8" x14ac:dyDescent="0.3">
      <c r="A690" s="1">
        <v>45615</v>
      </c>
      <c r="B690" t="s">
        <v>4</v>
      </c>
      <c r="C690" t="s">
        <v>13</v>
      </c>
      <c r="D690" s="2">
        <f>VLOOKUP(C690,Tabela1[],2,FALSE)</f>
        <v>0.4</v>
      </c>
      <c r="E690">
        <v>10</v>
      </c>
      <c r="F690" s="3">
        <f t="shared" si="31"/>
        <v>0</v>
      </c>
      <c r="G690" s="3">
        <f t="shared" si="32"/>
        <v>120</v>
      </c>
      <c r="H690" s="4">
        <f t="shared" si="30"/>
        <v>52990</v>
      </c>
    </row>
    <row r="691" spans="1:8" x14ac:dyDescent="0.3">
      <c r="A691" s="1">
        <v>45616</v>
      </c>
      <c r="B691" t="s">
        <v>5</v>
      </c>
      <c r="C691" t="s">
        <v>13</v>
      </c>
      <c r="D691" s="2">
        <f>VLOOKUP(C691,Tabela1[],2,FALSE)</f>
        <v>0.4</v>
      </c>
      <c r="E691">
        <v>10</v>
      </c>
      <c r="F691" s="3">
        <f t="shared" si="31"/>
        <v>0</v>
      </c>
      <c r="G691" s="3">
        <f t="shared" si="32"/>
        <v>120</v>
      </c>
      <c r="H691" s="4">
        <f t="shared" si="30"/>
        <v>53110</v>
      </c>
    </row>
    <row r="692" spans="1:8" x14ac:dyDescent="0.3">
      <c r="A692" s="1">
        <v>45617</v>
      </c>
      <c r="B692" t="s">
        <v>6</v>
      </c>
      <c r="C692" t="s">
        <v>13</v>
      </c>
      <c r="D692" s="2">
        <f>VLOOKUP(C692,Tabela1[],2,FALSE)</f>
        <v>0.4</v>
      </c>
      <c r="E692">
        <v>10</v>
      </c>
      <c r="F692" s="3">
        <f t="shared" si="31"/>
        <v>0</v>
      </c>
      <c r="G692" s="3">
        <f t="shared" si="32"/>
        <v>120</v>
      </c>
      <c r="H692" s="4">
        <f t="shared" si="30"/>
        <v>53230</v>
      </c>
    </row>
    <row r="693" spans="1:8" x14ac:dyDescent="0.3">
      <c r="A693" s="1">
        <v>45618</v>
      </c>
      <c r="B693" t="s">
        <v>7</v>
      </c>
      <c r="C693" t="s">
        <v>13</v>
      </c>
      <c r="D693" s="2">
        <f>VLOOKUP(C693,Tabela1[],2,FALSE)</f>
        <v>0.4</v>
      </c>
      <c r="E693">
        <v>10</v>
      </c>
      <c r="F693" s="3">
        <f t="shared" si="31"/>
        <v>0</v>
      </c>
      <c r="G693" s="3">
        <f t="shared" si="32"/>
        <v>120</v>
      </c>
      <c r="H693" s="4">
        <f t="shared" si="30"/>
        <v>53350</v>
      </c>
    </row>
    <row r="694" spans="1:8" x14ac:dyDescent="0.3">
      <c r="A694" s="1">
        <v>45619</v>
      </c>
      <c r="B694" t="s">
        <v>8</v>
      </c>
      <c r="C694" t="s">
        <v>13</v>
      </c>
      <c r="D694" s="2">
        <f>VLOOKUP(C694,Tabela1[],2,FALSE)</f>
        <v>0.4</v>
      </c>
      <c r="E694">
        <v>10</v>
      </c>
      <c r="F694" s="3">
        <f t="shared" si="31"/>
        <v>0</v>
      </c>
      <c r="G694" s="3">
        <f t="shared" si="32"/>
        <v>0</v>
      </c>
      <c r="H694" s="4">
        <f t="shared" si="30"/>
        <v>53350</v>
      </c>
    </row>
    <row r="695" spans="1:8" x14ac:dyDescent="0.3">
      <c r="A695" s="1">
        <v>45620</v>
      </c>
      <c r="B695" t="s">
        <v>2</v>
      </c>
      <c r="C695" t="s">
        <v>13</v>
      </c>
      <c r="D695" s="2">
        <f>VLOOKUP(C695,Tabela1[],2,FALSE)</f>
        <v>0.4</v>
      </c>
      <c r="E695">
        <v>10</v>
      </c>
      <c r="F695" s="3">
        <f t="shared" si="31"/>
        <v>150</v>
      </c>
      <c r="G695" s="3">
        <f t="shared" si="32"/>
        <v>0</v>
      </c>
      <c r="H695" s="4">
        <f t="shared" si="30"/>
        <v>53200</v>
      </c>
    </row>
    <row r="696" spans="1:8" x14ac:dyDescent="0.3">
      <c r="A696" s="1">
        <v>45621</v>
      </c>
      <c r="B696" t="s">
        <v>3</v>
      </c>
      <c r="C696" t="s">
        <v>13</v>
      </c>
      <c r="D696" s="2">
        <f>VLOOKUP(C696,Tabela1[],2,FALSE)</f>
        <v>0.4</v>
      </c>
      <c r="E696">
        <v>10</v>
      </c>
      <c r="F696" s="3">
        <f t="shared" si="31"/>
        <v>0</v>
      </c>
      <c r="G696" s="3">
        <f t="shared" si="32"/>
        <v>120</v>
      </c>
      <c r="H696" s="4">
        <f t="shared" si="30"/>
        <v>53320</v>
      </c>
    </row>
    <row r="697" spans="1:8" x14ac:dyDescent="0.3">
      <c r="A697" s="1">
        <v>45622</v>
      </c>
      <c r="B697" t="s">
        <v>4</v>
      </c>
      <c r="C697" t="s">
        <v>13</v>
      </c>
      <c r="D697" s="2">
        <f>VLOOKUP(C697,Tabela1[],2,FALSE)</f>
        <v>0.4</v>
      </c>
      <c r="E697">
        <v>10</v>
      </c>
      <c r="F697" s="3">
        <f t="shared" si="31"/>
        <v>0</v>
      </c>
      <c r="G697" s="3">
        <f t="shared" si="32"/>
        <v>120</v>
      </c>
      <c r="H697" s="4">
        <f t="shared" si="30"/>
        <v>53440</v>
      </c>
    </row>
    <row r="698" spans="1:8" x14ac:dyDescent="0.3">
      <c r="A698" s="1">
        <v>45623</v>
      </c>
      <c r="B698" t="s">
        <v>5</v>
      </c>
      <c r="C698" t="s">
        <v>13</v>
      </c>
      <c r="D698" s="2">
        <f>VLOOKUP(C698,Tabela1[],2,FALSE)</f>
        <v>0.4</v>
      </c>
      <c r="E698">
        <v>10</v>
      </c>
      <c r="F698" s="3">
        <f t="shared" si="31"/>
        <v>0</v>
      </c>
      <c r="G698" s="3">
        <f t="shared" si="32"/>
        <v>120</v>
      </c>
      <c r="H698" s="4">
        <f t="shared" si="30"/>
        <v>53560</v>
      </c>
    </row>
    <row r="699" spans="1:8" x14ac:dyDescent="0.3">
      <c r="A699" s="1">
        <v>45624</v>
      </c>
      <c r="B699" t="s">
        <v>6</v>
      </c>
      <c r="C699" t="s">
        <v>13</v>
      </c>
      <c r="D699" s="2">
        <f>VLOOKUP(C699,Tabela1[],2,FALSE)</f>
        <v>0.4</v>
      </c>
      <c r="E699">
        <v>10</v>
      </c>
      <c r="F699" s="3">
        <f t="shared" si="31"/>
        <v>0</v>
      </c>
      <c r="G699" s="3">
        <f t="shared" si="32"/>
        <v>120</v>
      </c>
      <c r="H699" s="4">
        <f t="shared" si="30"/>
        <v>53680</v>
      </c>
    </row>
    <row r="700" spans="1:8" x14ac:dyDescent="0.3">
      <c r="A700" s="1">
        <v>45625</v>
      </c>
      <c r="B700" t="s">
        <v>7</v>
      </c>
      <c r="C700" t="s">
        <v>13</v>
      </c>
      <c r="D700" s="2">
        <f>VLOOKUP(C700,Tabela1[],2,FALSE)</f>
        <v>0.4</v>
      </c>
      <c r="E700">
        <v>10</v>
      </c>
      <c r="F700" s="3">
        <f t="shared" si="31"/>
        <v>0</v>
      </c>
      <c r="G700" s="3">
        <f t="shared" si="32"/>
        <v>120</v>
      </c>
      <c r="H700" s="4">
        <f t="shared" si="30"/>
        <v>53800</v>
      </c>
    </row>
    <row r="701" spans="1:8" x14ac:dyDescent="0.3">
      <c r="A701" s="1">
        <v>45626</v>
      </c>
      <c r="B701" t="s">
        <v>8</v>
      </c>
      <c r="C701" t="s">
        <v>13</v>
      </c>
      <c r="D701" s="2">
        <f>VLOOKUP(C701,Tabela1[],2,FALSE)</f>
        <v>0.4</v>
      </c>
      <c r="E701">
        <v>10</v>
      </c>
      <c r="F701" s="3">
        <f t="shared" si="31"/>
        <v>0</v>
      </c>
      <c r="G701" s="3">
        <f t="shared" si="32"/>
        <v>0</v>
      </c>
      <c r="H701" s="4">
        <f t="shared" si="30"/>
        <v>53800</v>
      </c>
    </row>
    <row r="702" spans="1:8" x14ac:dyDescent="0.3">
      <c r="A702" s="1">
        <v>45627</v>
      </c>
      <c r="B702" t="s">
        <v>2</v>
      </c>
      <c r="C702" t="s">
        <v>13</v>
      </c>
      <c r="D702" s="2">
        <f>VLOOKUP(C702,Tabela1[],2,FALSE)</f>
        <v>0.4</v>
      </c>
      <c r="E702">
        <v>10</v>
      </c>
      <c r="F702" s="3">
        <f t="shared" si="31"/>
        <v>150</v>
      </c>
      <c r="G702" s="3">
        <f t="shared" si="32"/>
        <v>0</v>
      </c>
      <c r="H702" s="4">
        <f t="shared" si="30"/>
        <v>53650</v>
      </c>
    </row>
    <row r="703" spans="1:8" x14ac:dyDescent="0.3">
      <c r="A703" s="1">
        <v>45628</v>
      </c>
      <c r="B703" t="s">
        <v>3</v>
      </c>
      <c r="C703" t="s">
        <v>13</v>
      </c>
      <c r="D703" s="2">
        <f>VLOOKUP(C703,Tabela1[],2,FALSE)</f>
        <v>0.4</v>
      </c>
      <c r="E703">
        <v>10</v>
      </c>
      <c r="F703" s="3">
        <f t="shared" si="31"/>
        <v>0</v>
      </c>
      <c r="G703" s="3">
        <f t="shared" si="32"/>
        <v>120</v>
      </c>
      <c r="H703" s="4">
        <f t="shared" si="30"/>
        <v>53770</v>
      </c>
    </row>
    <row r="704" spans="1:8" x14ac:dyDescent="0.3">
      <c r="A704" s="1">
        <v>45629</v>
      </c>
      <c r="B704" t="s">
        <v>4</v>
      </c>
      <c r="C704" t="s">
        <v>13</v>
      </c>
      <c r="D704" s="2">
        <f>VLOOKUP(C704,Tabela1[],2,FALSE)</f>
        <v>0.4</v>
      </c>
      <c r="E704">
        <v>10</v>
      </c>
      <c r="F704" s="3">
        <f t="shared" si="31"/>
        <v>0</v>
      </c>
      <c r="G704" s="3">
        <f t="shared" si="32"/>
        <v>120</v>
      </c>
      <c r="H704" s="4">
        <f t="shared" si="30"/>
        <v>53890</v>
      </c>
    </row>
    <row r="705" spans="1:8" x14ac:dyDescent="0.3">
      <c r="A705" s="1">
        <v>45630</v>
      </c>
      <c r="B705" t="s">
        <v>5</v>
      </c>
      <c r="C705" t="s">
        <v>13</v>
      </c>
      <c r="D705" s="2">
        <f>VLOOKUP(C705,Tabela1[],2,FALSE)</f>
        <v>0.4</v>
      </c>
      <c r="E705">
        <v>10</v>
      </c>
      <c r="F705" s="3">
        <f t="shared" si="31"/>
        <v>0</v>
      </c>
      <c r="G705" s="3">
        <f t="shared" si="32"/>
        <v>120</v>
      </c>
      <c r="H705" s="4">
        <f t="shared" si="30"/>
        <v>54010</v>
      </c>
    </row>
    <row r="706" spans="1:8" x14ac:dyDescent="0.3">
      <c r="A706" s="1">
        <v>45631</v>
      </c>
      <c r="B706" t="s">
        <v>6</v>
      </c>
      <c r="C706" t="s">
        <v>13</v>
      </c>
      <c r="D706" s="2">
        <f>VLOOKUP(C706,Tabela1[],2,FALSE)</f>
        <v>0.4</v>
      </c>
      <c r="E706">
        <v>10</v>
      </c>
      <c r="F706" s="3">
        <f t="shared" si="31"/>
        <v>0</v>
      </c>
      <c r="G706" s="3">
        <f t="shared" si="32"/>
        <v>120</v>
      </c>
      <c r="H706" s="4">
        <f t="shared" si="30"/>
        <v>54130</v>
      </c>
    </row>
    <row r="707" spans="1:8" x14ac:dyDescent="0.3">
      <c r="A707" s="1">
        <v>45632</v>
      </c>
      <c r="B707" t="s">
        <v>7</v>
      </c>
      <c r="C707" t="s">
        <v>13</v>
      </c>
      <c r="D707" s="2">
        <f>VLOOKUP(C707,Tabela1[],2,FALSE)</f>
        <v>0.4</v>
      </c>
      <c r="E707">
        <v>10</v>
      </c>
      <c r="F707" s="3">
        <f t="shared" si="31"/>
        <v>0</v>
      </c>
      <c r="G707" s="3">
        <f t="shared" si="32"/>
        <v>120</v>
      </c>
      <c r="H707" s="4">
        <f t="shared" ref="H707:H732" si="33">G707-F707+H706</f>
        <v>54250</v>
      </c>
    </row>
    <row r="708" spans="1:8" x14ac:dyDescent="0.3">
      <c r="A708" s="1">
        <v>45633</v>
      </c>
      <c r="B708" t="s">
        <v>8</v>
      </c>
      <c r="C708" t="s">
        <v>13</v>
      </c>
      <c r="D708" s="2">
        <f>VLOOKUP(C708,Tabela1[],2,FALSE)</f>
        <v>0.4</v>
      </c>
      <c r="E708">
        <v>10</v>
      </c>
      <c r="F708" s="3">
        <f t="shared" ref="F708:F732" si="34">IF(B708="niedziela",15*E708,0)</f>
        <v>0</v>
      </c>
      <c r="G708" s="3">
        <f t="shared" ref="G708:G732" si="35">IF(AND(NOT(B708="sobota"),NOT(B708="niedziela")),ROUNDDOWN(E708*D708,0)*$M$4,0)</f>
        <v>0</v>
      </c>
      <c r="H708" s="4">
        <f t="shared" si="33"/>
        <v>54250</v>
      </c>
    </row>
    <row r="709" spans="1:8" x14ac:dyDescent="0.3">
      <c r="A709" s="1">
        <v>45634</v>
      </c>
      <c r="B709" t="s">
        <v>2</v>
      </c>
      <c r="C709" t="s">
        <v>13</v>
      </c>
      <c r="D709" s="2">
        <f>VLOOKUP(C709,Tabela1[],2,FALSE)</f>
        <v>0.4</v>
      </c>
      <c r="E709">
        <v>10</v>
      </c>
      <c r="F709" s="3">
        <f t="shared" si="34"/>
        <v>150</v>
      </c>
      <c r="G709" s="3">
        <f t="shared" si="35"/>
        <v>0</v>
      </c>
      <c r="H709" s="4">
        <f t="shared" si="33"/>
        <v>54100</v>
      </c>
    </row>
    <row r="710" spans="1:8" x14ac:dyDescent="0.3">
      <c r="A710" s="1">
        <v>45635</v>
      </c>
      <c r="B710" t="s">
        <v>3</v>
      </c>
      <c r="C710" t="s">
        <v>13</v>
      </c>
      <c r="D710" s="2">
        <f>VLOOKUP(C710,Tabela1[],2,FALSE)</f>
        <v>0.4</v>
      </c>
      <c r="E710">
        <v>10</v>
      </c>
      <c r="F710" s="3">
        <f t="shared" si="34"/>
        <v>0</v>
      </c>
      <c r="G710" s="3">
        <f t="shared" si="35"/>
        <v>120</v>
      </c>
      <c r="H710" s="4">
        <f t="shared" si="33"/>
        <v>54220</v>
      </c>
    </row>
    <row r="711" spans="1:8" x14ac:dyDescent="0.3">
      <c r="A711" s="1">
        <v>45636</v>
      </c>
      <c r="B711" t="s">
        <v>4</v>
      </c>
      <c r="C711" t="s">
        <v>13</v>
      </c>
      <c r="D711" s="2">
        <f>VLOOKUP(C711,Tabela1[],2,FALSE)</f>
        <v>0.4</v>
      </c>
      <c r="E711">
        <v>10</v>
      </c>
      <c r="F711" s="3">
        <f t="shared" si="34"/>
        <v>0</v>
      </c>
      <c r="G711" s="3">
        <f t="shared" si="35"/>
        <v>120</v>
      </c>
      <c r="H711" s="4">
        <f t="shared" si="33"/>
        <v>54340</v>
      </c>
    </row>
    <row r="712" spans="1:8" x14ac:dyDescent="0.3">
      <c r="A712" s="1">
        <v>45637</v>
      </c>
      <c r="B712" t="s">
        <v>5</v>
      </c>
      <c r="C712" t="s">
        <v>13</v>
      </c>
      <c r="D712" s="2">
        <f>VLOOKUP(C712,Tabela1[],2,FALSE)</f>
        <v>0.4</v>
      </c>
      <c r="E712">
        <v>10</v>
      </c>
      <c r="F712" s="3">
        <f t="shared" si="34"/>
        <v>0</v>
      </c>
      <c r="G712" s="3">
        <f t="shared" si="35"/>
        <v>120</v>
      </c>
      <c r="H712" s="4">
        <f t="shared" si="33"/>
        <v>54460</v>
      </c>
    </row>
    <row r="713" spans="1:8" x14ac:dyDescent="0.3">
      <c r="A713" s="1">
        <v>45638</v>
      </c>
      <c r="B713" t="s">
        <v>6</v>
      </c>
      <c r="C713" t="s">
        <v>13</v>
      </c>
      <c r="D713" s="2">
        <f>VLOOKUP(C713,Tabela1[],2,FALSE)</f>
        <v>0.4</v>
      </c>
      <c r="E713">
        <v>10</v>
      </c>
      <c r="F713" s="3">
        <f t="shared" si="34"/>
        <v>0</v>
      </c>
      <c r="G713" s="3">
        <f t="shared" si="35"/>
        <v>120</v>
      </c>
      <c r="H713" s="4">
        <f t="shared" si="33"/>
        <v>54580</v>
      </c>
    </row>
    <row r="714" spans="1:8" x14ac:dyDescent="0.3">
      <c r="A714" s="1">
        <v>45639</v>
      </c>
      <c r="B714" t="s">
        <v>7</v>
      </c>
      <c r="C714" t="s">
        <v>13</v>
      </c>
      <c r="D714" s="2">
        <f>VLOOKUP(C714,Tabela1[],2,FALSE)</f>
        <v>0.4</v>
      </c>
      <c r="E714">
        <v>10</v>
      </c>
      <c r="F714" s="3">
        <f t="shared" si="34"/>
        <v>0</v>
      </c>
      <c r="G714" s="3">
        <f t="shared" si="35"/>
        <v>120</v>
      </c>
      <c r="H714" s="4">
        <f t="shared" si="33"/>
        <v>54700</v>
      </c>
    </row>
    <row r="715" spans="1:8" x14ac:dyDescent="0.3">
      <c r="A715" s="1">
        <v>45640</v>
      </c>
      <c r="B715" t="s">
        <v>8</v>
      </c>
      <c r="C715" t="s">
        <v>13</v>
      </c>
      <c r="D715" s="2">
        <f>VLOOKUP(C715,Tabela1[],2,FALSE)</f>
        <v>0.4</v>
      </c>
      <c r="E715">
        <v>10</v>
      </c>
      <c r="F715" s="3">
        <f t="shared" si="34"/>
        <v>0</v>
      </c>
      <c r="G715" s="3">
        <f t="shared" si="35"/>
        <v>0</v>
      </c>
      <c r="H715" s="4">
        <f t="shared" si="33"/>
        <v>54700</v>
      </c>
    </row>
    <row r="716" spans="1:8" x14ac:dyDescent="0.3">
      <c r="A716" s="1">
        <v>45641</v>
      </c>
      <c r="B716" t="s">
        <v>2</v>
      </c>
      <c r="C716" t="s">
        <v>13</v>
      </c>
      <c r="D716" s="2">
        <f>VLOOKUP(C716,Tabela1[],2,FALSE)</f>
        <v>0.4</v>
      </c>
      <c r="E716">
        <v>10</v>
      </c>
      <c r="F716" s="3">
        <f t="shared" si="34"/>
        <v>150</v>
      </c>
      <c r="G716" s="3">
        <f t="shared" si="35"/>
        <v>0</v>
      </c>
      <c r="H716" s="4">
        <f t="shared" si="33"/>
        <v>54550</v>
      </c>
    </row>
    <row r="717" spans="1:8" x14ac:dyDescent="0.3">
      <c r="A717" s="1">
        <v>45642</v>
      </c>
      <c r="B717" t="s">
        <v>3</v>
      </c>
      <c r="C717" t="s">
        <v>13</v>
      </c>
      <c r="D717" s="2">
        <f>VLOOKUP(C717,Tabela1[],2,FALSE)</f>
        <v>0.4</v>
      </c>
      <c r="E717">
        <v>10</v>
      </c>
      <c r="F717" s="3">
        <f t="shared" si="34"/>
        <v>0</v>
      </c>
      <c r="G717" s="3">
        <f t="shared" si="35"/>
        <v>120</v>
      </c>
      <c r="H717" s="4">
        <f t="shared" si="33"/>
        <v>54670</v>
      </c>
    </row>
    <row r="718" spans="1:8" x14ac:dyDescent="0.3">
      <c r="A718" s="1">
        <v>45643</v>
      </c>
      <c r="B718" t="s">
        <v>4</v>
      </c>
      <c r="C718" t="s">
        <v>13</v>
      </c>
      <c r="D718" s="2">
        <f>VLOOKUP(C718,Tabela1[],2,FALSE)</f>
        <v>0.4</v>
      </c>
      <c r="E718">
        <v>10</v>
      </c>
      <c r="F718" s="3">
        <f t="shared" si="34"/>
        <v>0</v>
      </c>
      <c r="G718" s="3">
        <f t="shared" si="35"/>
        <v>120</v>
      </c>
      <c r="H718" s="4">
        <f t="shared" si="33"/>
        <v>54790</v>
      </c>
    </row>
    <row r="719" spans="1:8" x14ac:dyDescent="0.3">
      <c r="A719" s="1">
        <v>45644</v>
      </c>
      <c r="B719" t="s">
        <v>5</v>
      </c>
      <c r="C719" t="s">
        <v>13</v>
      </c>
      <c r="D719" s="2">
        <f>VLOOKUP(C719,Tabela1[],2,FALSE)</f>
        <v>0.4</v>
      </c>
      <c r="E719">
        <v>10</v>
      </c>
      <c r="F719" s="3">
        <f t="shared" si="34"/>
        <v>0</v>
      </c>
      <c r="G719" s="3">
        <f t="shared" si="35"/>
        <v>120</v>
      </c>
      <c r="H719" s="4">
        <f t="shared" si="33"/>
        <v>54910</v>
      </c>
    </row>
    <row r="720" spans="1:8" x14ac:dyDescent="0.3">
      <c r="A720" s="1">
        <v>45645</v>
      </c>
      <c r="B720" t="s">
        <v>6</v>
      </c>
      <c r="C720" t="s">
        <v>13</v>
      </c>
      <c r="D720" s="2">
        <f>VLOOKUP(C720,Tabela1[],2,FALSE)</f>
        <v>0.4</v>
      </c>
      <c r="E720">
        <v>10</v>
      </c>
      <c r="F720" s="3">
        <f t="shared" si="34"/>
        <v>0</v>
      </c>
      <c r="G720" s="3">
        <f t="shared" si="35"/>
        <v>120</v>
      </c>
      <c r="H720" s="4">
        <f t="shared" si="33"/>
        <v>55030</v>
      </c>
    </row>
    <row r="721" spans="1:8" x14ac:dyDescent="0.3">
      <c r="A721" s="1">
        <v>45646</v>
      </c>
      <c r="B721" t="s">
        <v>7</v>
      </c>
      <c r="C721" t="s">
        <v>13</v>
      </c>
      <c r="D721" s="2">
        <f>VLOOKUP(C721,Tabela1[],2,FALSE)</f>
        <v>0.4</v>
      </c>
      <c r="E721">
        <v>10</v>
      </c>
      <c r="F721" s="3">
        <f t="shared" si="34"/>
        <v>0</v>
      </c>
      <c r="G721" s="3">
        <f t="shared" si="35"/>
        <v>120</v>
      </c>
      <c r="H721" s="4">
        <f t="shared" si="33"/>
        <v>55150</v>
      </c>
    </row>
    <row r="722" spans="1:8" x14ac:dyDescent="0.3">
      <c r="A722" s="1">
        <v>45647</v>
      </c>
      <c r="B722" t="s">
        <v>8</v>
      </c>
      <c r="C722" t="s">
        <v>10</v>
      </c>
      <c r="D722" s="2">
        <f>VLOOKUP(C722,Tabela1[],2,FALSE)</f>
        <v>0.2</v>
      </c>
      <c r="E722">
        <v>10</v>
      </c>
      <c r="F722" s="3">
        <f t="shared" si="34"/>
        <v>0</v>
      </c>
      <c r="G722" s="3">
        <f t="shared" si="35"/>
        <v>0</v>
      </c>
      <c r="H722" s="4">
        <f t="shared" si="33"/>
        <v>55150</v>
      </c>
    </row>
    <row r="723" spans="1:8" x14ac:dyDescent="0.3">
      <c r="A723" s="1">
        <v>45648</v>
      </c>
      <c r="B723" t="s">
        <v>2</v>
      </c>
      <c r="C723" t="s">
        <v>10</v>
      </c>
      <c r="D723" s="2">
        <f>VLOOKUP(C723,Tabela1[],2,FALSE)</f>
        <v>0.2</v>
      </c>
      <c r="E723">
        <v>10</v>
      </c>
      <c r="F723" s="3">
        <f t="shared" si="34"/>
        <v>150</v>
      </c>
      <c r="G723" s="3">
        <f t="shared" si="35"/>
        <v>0</v>
      </c>
      <c r="H723" s="4">
        <f t="shared" si="33"/>
        <v>55000</v>
      </c>
    </row>
    <row r="724" spans="1:8" x14ac:dyDescent="0.3">
      <c r="A724" s="1">
        <v>45649</v>
      </c>
      <c r="B724" t="s">
        <v>3</v>
      </c>
      <c r="C724" t="s">
        <v>10</v>
      </c>
      <c r="D724" s="2">
        <f>VLOOKUP(C724,Tabela1[],2,FALSE)</f>
        <v>0.2</v>
      </c>
      <c r="E724">
        <v>10</v>
      </c>
      <c r="F724" s="3">
        <f t="shared" si="34"/>
        <v>0</v>
      </c>
      <c r="G724" s="3">
        <f t="shared" si="35"/>
        <v>60</v>
      </c>
      <c r="H724" s="4">
        <f t="shared" si="33"/>
        <v>55060</v>
      </c>
    </row>
    <row r="725" spans="1:8" x14ac:dyDescent="0.3">
      <c r="A725" s="1">
        <v>45650</v>
      </c>
      <c r="B725" t="s">
        <v>4</v>
      </c>
      <c r="C725" t="s">
        <v>10</v>
      </c>
      <c r="D725" s="2">
        <f>VLOOKUP(C725,Tabela1[],2,FALSE)</f>
        <v>0.2</v>
      </c>
      <c r="E725">
        <v>10</v>
      </c>
      <c r="F725" s="3">
        <f t="shared" si="34"/>
        <v>0</v>
      </c>
      <c r="G725" s="3">
        <f t="shared" si="35"/>
        <v>60</v>
      </c>
      <c r="H725" s="4">
        <f t="shared" si="33"/>
        <v>55120</v>
      </c>
    </row>
    <row r="726" spans="1:8" x14ac:dyDescent="0.3">
      <c r="A726" s="1">
        <v>45651</v>
      </c>
      <c r="B726" t="s">
        <v>5</v>
      </c>
      <c r="C726" t="s">
        <v>10</v>
      </c>
      <c r="D726" s="2">
        <f>VLOOKUP(C726,Tabela1[],2,FALSE)</f>
        <v>0.2</v>
      </c>
      <c r="E726">
        <v>10</v>
      </c>
      <c r="F726" s="3">
        <f t="shared" si="34"/>
        <v>0</v>
      </c>
      <c r="G726" s="3">
        <f t="shared" si="35"/>
        <v>60</v>
      </c>
      <c r="H726" s="4">
        <f t="shared" si="33"/>
        <v>55180</v>
      </c>
    </row>
    <row r="727" spans="1:8" x14ac:dyDescent="0.3">
      <c r="A727" s="1">
        <v>45652</v>
      </c>
      <c r="B727" t="s">
        <v>6</v>
      </c>
      <c r="C727" t="s">
        <v>10</v>
      </c>
      <c r="D727" s="2">
        <f>VLOOKUP(C727,Tabela1[],2,FALSE)</f>
        <v>0.2</v>
      </c>
      <c r="E727">
        <v>10</v>
      </c>
      <c r="F727" s="3">
        <f t="shared" si="34"/>
        <v>0</v>
      </c>
      <c r="G727" s="3">
        <f t="shared" si="35"/>
        <v>60</v>
      </c>
      <c r="H727" s="4">
        <f t="shared" si="33"/>
        <v>55240</v>
      </c>
    </row>
    <row r="728" spans="1:8" x14ac:dyDescent="0.3">
      <c r="A728" s="1">
        <v>45653</v>
      </c>
      <c r="B728" t="s">
        <v>7</v>
      </c>
      <c r="C728" t="s">
        <v>10</v>
      </c>
      <c r="D728" s="2">
        <f>VLOOKUP(C728,Tabela1[],2,FALSE)</f>
        <v>0.2</v>
      </c>
      <c r="E728">
        <v>10</v>
      </c>
      <c r="F728" s="3">
        <f t="shared" si="34"/>
        <v>0</v>
      </c>
      <c r="G728" s="3">
        <f t="shared" si="35"/>
        <v>60</v>
      </c>
      <c r="H728" s="4">
        <f t="shared" si="33"/>
        <v>55300</v>
      </c>
    </row>
    <row r="729" spans="1:8" x14ac:dyDescent="0.3">
      <c r="A729" s="1">
        <v>45654</v>
      </c>
      <c r="B729" t="s">
        <v>8</v>
      </c>
      <c r="C729" t="s">
        <v>10</v>
      </c>
      <c r="D729" s="2">
        <f>VLOOKUP(C729,Tabela1[],2,FALSE)</f>
        <v>0.2</v>
      </c>
      <c r="E729">
        <v>10</v>
      </c>
      <c r="F729" s="3">
        <f t="shared" si="34"/>
        <v>0</v>
      </c>
      <c r="G729" s="3">
        <f t="shared" si="35"/>
        <v>0</v>
      </c>
      <c r="H729" s="4">
        <f t="shared" si="33"/>
        <v>55300</v>
      </c>
    </row>
    <row r="730" spans="1:8" x14ac:dyDescent="0.3">
      <c r="A730" s="1">
        <v>45655</v>
      </c>
      <c r="B730" t="s">
        <v>2</v>
      </c>
      <c r="C730" t="s">
        <v>10</v>
      </c>
      <c r="D730" s="2">
        <f>VLOOKUP(C730,Tabela1[],2,FALSE)</f>
        <v>0.2</v>
      </c>
      <c r="E730">
        <v>10</v>
      </c>
      <c r="F730" s="3">
        <f t="shared" si="34"/>
        <v>150</v>
      </c>
      <c r="G730" s="3">
        <f t="shared" si="35"/>
        <v>0</v>
      </c>
      <c r="H730" s="4">
        <f t="shared" si="33"/>
        <v>55150</v>
      </c>
    </row>
    <row r="731" spans="1:8" x14ac:dyDescent="0.3">
      <c r="A731" s="1">
        <v>45656</v>
      </c>
      <c r="B731" t="s">
        <v>3</v>
      </c>
      <c r="C731" t="s">
        <v>10</v>
      </c>
      <c r="D731" s="2">
        <f>VLOOKUP(C731,Tabela1[],2,FALSE)</f>
        <v>0.2</v>
      </c>
      <c r="E731">
        <v>10</v>
      </c>
      <c r="F731" s="3">
        <f t="shared" si="34"/>
        <v>0</v>
      </c>
      <c r="G731" s="3">
        <f t="shared" si="35"/>
        <v>60</v>
      </c>
      <c r="H731" s="4">
        <f t="shared" si="33"/>
        <v>55210</v>
      </c>
    </row>
    <row r="732" spans="1:8" x14ac:dyDescent="0.3">
      <c r="A732" s="1">
        <v>45657</v>
      </c>
      <c r="B732" t="s">
        <v>4</v>
      </c>
      <c r="C732" t="s">
        <v>10</v>
      </c>
      <c r="D732" s="2">
        <f>VLOOKUP(C732,Tabela1[],2,FALSE)</f>
        <v>0.2</v>
      </c>
      <c r="E732">
        <v>10</v>
      </c>
      <c r="F732" s="3">
        <f t="shared" si="34"/>
        <v>0</v>
      </c>
      <c r="G732" s="3">
        <f t="shared" si="35"/>
        <v>60</v>
      </c>
      <c r="H732" s="4">
        <f t="shared" si="33"/>
        <v>55270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2721-79F5-460C-90B0-0D40188F7B98}">
  <dimension ref="A1:Q732"/>
  <sheetViews>
    <sheetView topLeftCell="I1" workbookViewId="0">
      <selection activeCell="P6" sqref="P6"/>
    </sheetView>
  </sheetViews>
  <sheetFormatPr defaultRowHeight="14.4" x14ac:dyDescent="0.3"/>
  <cols>
    <col min="1" max="1" width="10.109375" bestFit="1" customWidth="1"/>
    <col min="2" max="2" width="14.109375" customWidth="1"/>
    <col min="3" max="3" width="10.44140625" customWidth="1"/>
    <col min="4" max="4" width="27.77734375" customWidth="1"/>
    <col min="5" max="5" width="9.88671875" customWidth="1"/>
    <col min="6" max="6" width="10.77734375" bestFit="1" customWidth="1"/>
    <col min="7" max="7" width="13.77734375" customWidth="1"/>
    <col min="8" max="9" width="11.5546875" customWidth="1"/>
    <col min="10" max="12" width="15.44140625" customWidth="1"/>
    <col min="14" max="15" width="10.88671875" customWidth="1"/>
  </cols>
  <sheetData>
    <row r="1" spans="1:17" x14ac:dyDescent="0.3">
      <c r="A1" t="s">
        <v>0</v>
      </c>
      <c r="B1" t="s">
        <v>1</v>
      </c>
      <c r="C1" t="s">
        <v>9</v>
      </c>
      <c r="D1" t="s">
        <v>14</v>
      </c>
      <c r="E1" t="s">
        <v>15</v>
      </c>
      <c r="F1" t="s">
        <v>19</v>
      </c>
      <c r="G1" t="s">
        <v>25</v>
      </c>
      <c r="H1" t="s">
        <v>20</v>
      </c>
      <c r="I1" t="s">
        <v>26</v>
      </c>
      <c r="J1" t="s">
        <v>22</v>
      </c>
      <c r="K1" t="s">
        <v>23</v>
      </c>
      <c r="L1" t="s">
        <v>27</v>
      </c>
    </row>
    <row r="2" spans="1:17" x14ac:dyDescent="0.3">
      <c r="A2" s="1">
        <v>44927</v>
      </c>
      <c r="B2" t="s">
        <v>2</v>
      </c>
      <c r="C2" t="s">
        <v>10</v>
      </c>
      <c r="D2" s="2">
        <f>VLOOKUP(C2,Tabela14[],2,FALSE)</f>
        <v>0.2</v>
      </c>
      <c r="E2">
        <v>10</v>
      </c>
      <c r="F2" s="3">
        <f>E2*(800+15)</f>
        <v>8150</v>
      </c>
      <c r="G2" s="3">
        <v>8150</v>
      </c>
      <c r="H2" s="3">
        <f>IF(AND(NOT(B2="sobota"),NOT(B2="niedziela")),E2*$Q$4,0)</f>
        <v>0</v>
      </c>
      <c r="I2" s="3">
        <v>0</v>
      </c>
      <c r="J2" s="4">
        <v>-8150</v>
      </c>
      <c r="K2">
        <f>YEAR(Tabela25[[#This Row],[data]])</f>
        <v>2023</v>
      </c>
      <c r="L2" s="10">
        <f>IF(Tabela25[[#This Row],[łączne dochody]]&gt;Tabela25[[#This Row],[łączne wydatki]],1,0)</f>
        <v>0</v>
      </c>
    </row>
    <row r="3" spans="1:17" x14ac:dyDescent="0.3">
      <c r="A3" s="1">
        <v>44928</v>
      </c>
      <c r="B3" t="s">
        <v>3</v>
      </c>
      <c r="C3" t="s">
        <v>10</v>
      </c>
      <c r="D3" s="2">
        <f>VLOOKUP(C3,Tabela14[],2,FALSE)</f>
        <v>0.2</v>
      </c>
      <c r="E3">
        <v>10</v>
      </c>
      <c r="F3" s="3">
        <f>IF(B3="niedziela",15*E3,0)</f>
        <v>0</v>
      </c>
      <c r="G3" s="3">
        <f>G2+Tabela25[[#This Row],[wydatki]]</f>
        <v>8150</v>
      </c>
      <c r="H3" s="3">
        <f>IF(AND(NOT(B3="sobota"),NOT(B3="niedziela")),ROUNDDOWN(E3*D3,0)*$Q$4,0)</f>
        <v>60</v>
      </c>
      <c r="I3" s="3">
        <f>I2+Tabela25[[#This Row],[dochody]]</f>
        <v>60</v>
      </c>
      <c r="J3" s="4">
        <f t="shared" ref="J3:J66" si="0">H3-F3+J2</f>
        <v>-8090</v>
      </c>
      <c r="K3">
        <f>YEAR(Tabela25[[#This Row],[data]])</f>
        <v>2023</v>
      </c>
      <c r="L3" s="10">
        <f>IF(Tabela25[[#This Row],[łączne dochody]]&gt;Tabela25[[#This Row],[łączne wydatki]],1,0)</f>
        <v>0</v>
      </c>
      <c r="N3" t="s">
        <v>16</v>
      </c>
      <c r="O3" s="2" t="s">
        <v>17</v>
      </c>
      <c r="Q3" t="s">
        <v>21</v>
      </c>
    </row>
    <row r="4" spans="1:17" x14ac:dyDescent="0.3">
      <c r="A4" s="1">
        <v>44929</v>
      </c>
      <c r="B4" t="s">
        <v>4</v>
      </c>
      <c r="C4" t="s">
        <v>10</v>
      </c>
      <c r="D4" s="2">
        <f>VLOOKUP(C4,Tabela14[],2,FALSE)</f>
        <v>0.2</v>
      </c>
      <c r="E4">
        <v>10</v>
      </c>
      <c r="F4" s="3">
        <f t="shared" ref="F4:F67" si="1">IF(B4="niedziela",15*E4,0)</f>
        <v>0</v>
      </c>
      <c r="G4" s="3">
        <f>G3+Tabela25[[#This Row],[wydatki]]</f>
        <v>8150</v>
      </c>
      <c r="H4" s="3">
        <f t="shared" ref="H4:H67" si="2">IF(AND(NOT(B4="sobota"),NOT(B4="niedziela")),ROUNDDOWN(E4*D4,0)*$Q$4,0)</f>
        <v>60</v>
      </c>
      <c r="I4" s="3">
        <f>I3+Tabela25[[#This Row],[dochody]]</f>
        <v>120</v>
      </c>
      <c r="J4" s="4">
        <f t="shared" si="0"/>
        <v>-8030</v>
      </c>
      <c r="K4">
        <f>YEAR(Tabela25[[#This Row],[data]])</f>
        <v>2023</v>
      </c>
      <c r="L4" s="10">
        <f>IF(Tabela25[[#This Row],[łączne dochody]]&gt;Tabela25[[#This Row],[łączne wydatki]],1,0)</f>
        <v>0</v>
      </c>
      <c r="N4" t="s">
        <v>10</v>
      </c>
      <c r="O4" s="2">
        <v>0.2</v>
      </c>
      <c r="Q4" s="3">
        <v>30</v>
      </c>
    </row>
    <row r="5" spans="1:17" x14ac:dyDescent="0.3">
      <c r="A5" s="1">
        <v>44930</v>
      </c>
      <c r="B5" t="s">
        <v>5</v>
      </c>
      <c r="C5" t="s">
        <v>10</v>
      </c>
      <c r="D5" s="2">
        <f>VLOOKUP(C5,Tabela14[],2,FALSE)</f>
        <v>0.2</v>
      </c>
      <c r="E5">
        <v>10</v>
      </c>
      <c r="F5" s="3">
        <f t="shared" si="1"/>
        <v>0</v>
      </c>
      <c r="G5" s="3">
        <f>G4+Tabela25[[#This Row],[wydatki]]</f>
        <v>8150</v>
      </c>
      <c r="H5" s="3">
        <f t="shared" si="2"/>
        <v>60</v>
      </c>
      <c r="I5" s="3">
        <f>I4+Tabela25[[#This Row],[dochody]]</f>
        <v>180</v>
      </c>
      <c r="J5" s="4">
        <f t="shared" si="0"/>
        <v>-7970</v>
      </c>
      <c r="K5">
        <f>YEAR(Tabela25[[#This Row],[data]])</f>
        <v>2023</v>
      </c>
      <c r="L5" s="10">
        <f>IF(Tabela25[[#This Row],[łączne dochody]]&gt;Tabela25[[#This Row],[łączne wydatki]],1,0)</f>
        <v>0</v>
      </c>
      <c r="N5" t="s">
        <v>11</v>
      </c>
      <c r="O5" s="2">
        <v>0.5</v>
      </c>
    </row>
    <row r="6" spans="1:17" x14ac:dyDescent="0.3">
      <c r="A6" s="1">
        <v>44931</v>
      </c>
      <c r="B6" t="s">
        <v>6</v>
      </c>
      <c r="C6" t="s">
        <v>10</v>
      </c>
      <c r="D6" s="2">
        <f>VLOOKUP(C6,Tabela14[],2,FALSE)</f>
        <v>0.2</v>
      </c>
      <c r="E6">
        <v>10</v>
      </c>
      <c r="F6" s="3">
        <f t="shared" si="1"/>
        <v>0</v>
      </c>
      <c r="G6" s="3">
        <f>G5+Tabela25[[#This Row],[wydatki]]</f>
        <v>8150</v>
      </c>
      <c r="H6" s="3">
        <f t="shared" si="2"/>
        <v>60</v>
      </c>
      <c r="I6" s="3">
        <f>I5+Tabela25[[#This Row],[dochody]]</f>
        <v>240</v>
      </c>
      <c r="J6" s="4">
        <f t="shared" si="0"/>
        <v>-7910</v>
      </c>
      <c r="K6">
        <f>YEAR(Tabela25[[#This Row],[data]])</f>
        <v>2023</v>
      </c>
      <c r="L6" s="10">
        <f>IF(Tabela25[[#This Row],[łączne dochody]]&gt;Tabela25[[#This Row],[łączne wydatki]],1,0)</f>
        <v>0</v>
      </c>
      <c r="N6" t="s">
        <v>12</v>
      </c>
      <c r="O6" s="2">
        <v>0.9</v>
      </c>
    </row>
    <row r="7" spans="1:17" x14ac:dyDescent="0.3">
      <c r="A7" s="1">
        <v>44932</v>
      </c>
      <c r="B7" t="s">
        <v>7</v>
      </c>
      <c r="C7" t="s">
        <v>10</v>
      </c>
      <c r="D7" s="2">
        <f>VLOOKUP(C7,Tabela14[],2,FALSE)</f>
        <v>0.2</v>
      </c>
      <c r="E7">
        <v>10</v>
      </c>
      <c r="F7" s="3">
        <f t="shared" si="1"/>
        <v>0</v>
      </c>
      <c r="G7" s="3">
        <f>G6+Tabela25[[#This Row],[wydatki]]</f>
        <v>8150</v>
      </c>
      <c r="H7" s="3">
        <f t="shared" si="2"/>
        <v>60</v>
      </c>
      <c r="I7" s="3">
        <f>I6+Tabela25[[#This Row],[dochody]]</f>
        <v>300</v>
      </c>
      <c r="J7" s="4">
        <f t="shared" si="0"/>
        <v>-7850</v>
      </c>
      <c r="K7">
        <f>YEAR(Tabela25[[#This Row],[data]])</f>
        <v>2023</v>
      </c>
      <c r="L7" s="10">
        <f>IF(Tabela25[[#This Row],[łączne dochody]]&gt;Tabela25[[#This Row],[łączne wydatki]],1,0)</f>
        <v>0</v>
      </c>
      <c r="N7" t="s">
        <v>13</v>
      </c>
      <c r="O7" s="2">
        <v>0.4</v>
      </c>
    </row>
    <row r="8" spans="1:17" x14ac:dyDescent="0.3">
      <c r="A8" s="1">
        <v>44933</v>
      </c>
      <c r="B8" t="s">
        <v>8</v>
      </c>
      <c r="C8" t="s">
        <v>10</v>
      </c>
      <c r="D8" s="2">
        <f>VLOOKUP(C8,Tabela14[],2,FALSE)</f>
        <v>0.2</v>
      </c>
      <c r="E8">
        <v>10</v>
      </c>
      <c r="F8" s="3">
        <f t="shared" si="1"/>
        <v>0</v>
      </c>
      <c r="G8" s="3">
        <f>G7+Tabela25[[#This Row],[wydatki]]</f>
        <v>8150</v>
      </c>
      <c r="H8" s="3">
        <f t="shared" si="2"/>
        <v>0</v>
      </c>
      <c r="I8" s="3">
        <f>I7+Tabela25[[#This Row],[dochody]]</f>
        <v>300</v>
      </c>
      <c r="J8" s="4">
        <f t="shared" si="0"/>
        <v>-7850</v>
      </c>
      <c r="K8">
        <f>YEAR(Tabela25[[#This Row],[data]])</f>
        <v>2023</v>
      </c>
      <c r="L8" s="10">
        <f>IF(Tabela25[[#This Row],[łączne dochody]]&gt;Tabela25[[#This Row],[łączne wydatki]],1,0)</f>
        <v>0</v>
      </c>
    </row>
    <row r="9" spans="1:17" x14ac:dyDescent="0.3">
      <c r="A9" s="1">
        <v>44934</v>
      </c>
      <c r="B9" t="s">
        <v>2</v>
      </c>
      <c r="C9" t="s">
        <v>10</v>
      </c>
      <c r="D9" s="2">
        <f>VLOOKUP(C9,Tabela14[],2,FALSE)</f>
        <v>0.2</v>
      </c>
      <c r="E9">
        <v>10</v>
      </c>
      <c r="F9" s="3">
        <f t="shared" si="1"/>
        <v>150</v>
      </c>
      <c r="G9" s="3">
        <f>G8+Tabela25[[#This Row],[wydatki]]</f>
        <v>8300</v>
      </c>
      <c r="H9" s="3">
        <f t="shared" si="2"/>
        <v>0</v>
      </c>
      <c r="I9" s="3">
        <f>I8+Tabela25[[#This Row],[dochody]]</f>
        <v>300</v>
      </c>
      <c r="J9" s="4">
        <f t="shared" si="0"/>
        <v>-8000</v>
      </c>
      <c r="K9">
        <f>YEAR(Tabela25[[#This Row],[data]])</f>
        <v>2023</v>
      </c>
      <c r="L9" s="10">
        <f>IF(Tabela25[[#This Row],[łączne dochody]]&gt;Tabela25[[#This Row],[łączne wydatki]],1,0)</f>
        <v>0</v>
      </c>
    </row>
    <row r="10" spans="1:17" x14ac:dyDescent="0.3">
      <c r="A10" s="1">
        <v>44935</v>
      </c>
      <c r="B10" t="s">
        <v>3</v>
      </c>
      <c r="C10" t="s">
        <v>10</v>
      </c>
      <c r="D10" s="2">
        <f>VLOOKUP(C10,Tabela14[],2,FALSE)</f>
        <v>0.2</v>
      </c>
      <c r="E10">
        <v>10</v>
      </c>
      <c r="F10" s="3">
        <f t="shared" si="1"/>
        <v>0</v>
      </c>
      <c r="G10" s="3">
        <f>G9+Tabela25[[#This Row],[wydatki]]</f>
        <v>8300</v>
      </c>
      <c r="H10" s="3">
        <f t="shared" si="2"/>
        <v>60</v>
      </c>
      <c r="I10" s="3">
        <f>I9+Tabela25[[#This Row],[dochody]]</f>
        <v>360</v>
      </c>
      <c r="J10" s="4">
        <f t="shared" si="0"/>
        <v>-7940</v>
      </c>
      <c r="K10">
        <f>YEAR(Tabela25[[#This Row],[data]])</f>
        <v>2023</v>
      </c>
      <c r="L10" s="10">
        <f>IF(Tabela25[[#This Row],[łączne dochody]]&gt;Tabela25[[#This Row],[łączne wydatki]],1,0)</f>
        <v>0</v>
      </c>
      <c r="N10" s="16" t="s">
        <v>18</v>
      </c>
      <c r="O10" s="16"/>
      <c r="P10" s="16" t="s">
        <v>24</v>
      </c>
      <c r="Q10" s="16"/>
    </row>
    <row r="11" spans="1:17" x14ac:dyDescent="0.3">
      <c r="A11" s="1">
        <v>44936</v>
      </c>
      <c r="B11" t="s">
        <v>4</v>
      </c>
      <c r="C11" t="s">
        <v>10</v>
      </c>
      <c r="D11" s="2">
        <f>VLOOKUP(C11,Tabela14[],2,FALSE)</f>
        <v>0.2</v>
      </c>
      <c r="E11">
        <v>10</v>
      </c>
      <c r="F11" s="3">
        <f t="shared" si="1"/>
        <v>0</v>
      </c>
      <c r="G11" s="3">
        <f>G10+Tabela25[[#This Row],[wydatki]]</f>
        <v>8300</v>
      </c>
      <c r="H11" s="3">
        <f t="shared" si="2"/>
        <v>60</v>
      </c>
      <c r="I11" s="3">
        <f>I10+Tabela25[[#This Row],[dochody]]</f>
        <v>420</v>
      </c>
      <c r="J11" s="4">
        <f t="shared" si="0"/>
        <v>-7880</v>
      </c>
      <c r="K11">
        <f>YEAR(Tabela25[[#This Row],[data]])</f>
        <v>2023</v>
      </c>
      <c r="L11" s="10">
        <f>IF(Tabela25[[#This Row],[łączne dochody]]&gt;Tabela25[[#This Row],[łączne wydatki]],1,0)</f>
        <v>0</v>
      </c>
      <c r="N11" s="17">
        <f>SUM(F:F)</f>
        <v>15950</v>
      </c>
      <c r="O11" s="16"/>
      <c r="P11" s="18">
        <f>SUM(H:H)</f>
        <v>39600</v>
      </c>
      <c r="Q11" s="18"/>
    </row>
    <row r="12" spans="1:17" x14ac:dyDescent="0.3">
      <c r="A12" s="1">
        <v>44937</v>
      </c>
      <c r="B12" t="s">
        <v>5</v>
      </c>
      <c r="C12" t="s">
        <v>10</v>
      </c>
      <c r="D12" s="2">
        <f>VLOOKUP(C12,Tabela14[],2,FALSE)</f>
        <v>0.2</v>
      </c>
      <c r="E12">
        <v>10</v>
      </c>
      <c r="F12" s="3">
        <f t="shared" si="1"/>
        <v>0</v>
      </c>
      <c r="G12" s="3">
        <f>G11+Tabela25[[#This Row],[wydatki]]</f>
        <v>8300</v>
      </c>
      <c r="H12" s="3">
        <f t="shared" si="2"/>
        <v>60</v>
      </c>
      <c r="I12" s="3">
        <f>I11+Tabela25[[#This Row],[dochody]]</f>
        <v>480</v>
      </c>
      <c r="J12" s="4">
        <f t="shared" si="0"/>
        <v>-7820</v>
      </c>
      <c r="K12">
        <f>YEAR(Tabela25[[#This Row],[data]])</f>
        <v>2023</v>
      </c>
      <c r="L12" s="10">
        <f>IF(Tabela25[[#This Row],[łączne dochody]]&gt;Tabela25[[#This Row],[łączne wydatki]],1,0)</f>
        <v>0</v>
      </c>
      <c r="N12" s="12">
        <v>45078</v>
      </c>
      <c r="O12" s="13" t="s">
        <v>6</v>
      </c>
      <c r="P12" s="13" t="s">
        <v>11</v>
      </c>
    </row>
    <row r="13" spans="1:17" x14ac:dyDescent="0.3">
      <c r="A13" s="1">
        <v>44938</v>
      </c>
      <c r="B13" t="s">
        <v>6</v>
      </c>
      <c r="C13" t="s">
        <v>10</v>
      </c>
      <c r="D13" s="2">
        <f>VLOOKUP(C13,Tabela14[],2,FALSE)</f>
        <v>0.2</v>
      </c>
      <c r="E13">
        <v>10</v>
      </c>
      <c r="F13" s="3">
        <f t="shared" si="1"/>
        <v>0</v>
      </c>
      <c r="G13" s="3">
        <f>G12+Tabela25[[#This Row],[wydatki]]</f>
        <v>8300</v>
      </c>
      <c r="H13" s="3">
        <f t="shared" si="2"/>
        <v>60</v>
      </c>
      <c r="I13" s="3">
        <f>I12+Tabela25[[#This Row],[dochody]]</f>
        <v>540</v>
      </c>
      <c r="J13" s="4">
        <f t="shared" si="0"/>
        <v>-7760</v>
      </c>
      <c r="K13">
        <f>YEAR(Tabela25[[#This Row],[data]])</f>
        <v>2023</v>
      </c>
      <c r="L13" s="10">
        <f>IF(Tabela25[[#This Row],[łączne dochody]]&gt;Tabela25[[#This Row],[łączne wydatki]],1,0)</f>
        <v>0</v>
      </c>
    </row>
    <row r="14" spans="1:17" x14ac:dyDescent="0.3">
      <c r="A14" s="1">
        <v>44939</v>
      </c>
      <c r="B14" t="s">
        <v>7</v>
      </c>
      <c r="C14" t="s">
        <v>10</v>
      </c>
      <c r="D14" s="2">
        <f>VLOOKUP(C14,Tabela14[],2,FALSE)</f>
        <v>0.2</v>
      </c>
      <c r="E14">
        <v>10</v>
      </c>
      <c r="F14" s="3">
        <f t="shared" si="1"/>
        <v>0</v>
      </c>
      <c r="G14" s="3">
        <f>G13+Tabela25[[#This Row],[wydatki]]</f>
        <v>8300</v>
      </c>
      <c r="H14" s="3">
        <f t="shared" si="2"/>
        <v>60</v>
      </c>
      <c r="I14" s="3">
        <f>I13+Tabela25[[#This Row],[dochody]]</f>
        <v>600</v>
      </c>
      <c r="J14" s="4">
        <f t="shared" si="0"/>
        <v>-7700</v>
      </c>
      <c r="K14">
        <f>YEAR(Tabela25[[#This Row],[data]])</f>
        <v>2023</v>
      </c>
      <c r="L14" s="10">
        <f>IF(Tabela25[[#This Row],[łączne dochody]]&gt;Tabela25[[#This Row],[łączne wydatki]],1,0)</f>
        <v>0</v>
      </c>
    </row>
    <row r="15" spans="1:17" x14ac:dyDescent="0.3">
      <c r="A15" s="1">
        <v>44940</v>
      </c>
      <c r="B15" t="s">
        <v>8</v>
      </c>
      <c r="C15" t="s">
        <v>10</v>
      </c>
      <c r="D15" s="2">
        <f>VLOOKUP(C15,Tabela14[],2,FALSE)</f>
        <v>0.2</v>
      </c>
      <c r="E15">
        <v>10</v>
      </c>
      <c r="F15" s="3">
        <f t="shared" si="1"/>
        <v>0</v>
      </c>
      <c r="G15" s="3">
        <f>G14+Tabela25[[#This Row],[wydatki]]</f>
        <v>8300</v>
      </c>
      <c r="H15" s="3">
        <f t="shared" si="2"/>
        <v>0</v>
      </c>
      <c r="I15" s="3">
        <f>I14+Tabela25[[#This Row],[dochody]]</f>
        <v>600</v>
      </c>
      <c r="J15" s="4">
        <f t="shared" si="0"/>
        <v>-7700</v>
      </c>
      <c r="K15">
        <f>YEAR(Tabela25[[#This Row],[data]])</f>
        <v>2023</v>
      </c>
      <c r="L15" s="10">
        <f>IF(Tabela25[[#This Row],[łączne dochody]]&gt;Tabela25[[#This Row],[łączne wydatki]],1,0)</f>
        <v>0</v>
      </c>
    </row>
    <row r="16" spans="1:17" x14ac:dyDescent="0.3">
      <c r="A16" s="1">
        <v>44941</v>
      </c>
      <c r="B16" t="s">
        <v>2</v>
      </c>
      <c r="C16" t="s">
        <v>10</v>
      </c>
      <c r="D16" s="2">
        <f>VLOOKUP(C16,Tabela14[],2,FALSE)</f>
        <v>0.2</v>
      </c>
      <c r="E16">
        <v>10</v>
      </c>
      <c r="F16" s="3">
        <f t="shared" si="1"/>
        <v>150</v>
      </c>
      <c r="G16" s="3">
        <f>G15+Tabela25[[#This Row],[wydatki]]</f>
        <v>8450</v>
      </c>
      <c r="H16" s="3">
        <f t="shared" si="2"/>
        <v>0</v>
      </c>
      <c r="I16" s="3">
        <f>I15+Tabela25[[#This Row],[dochody]]</f>
        <v>600</v>
      </c>
      <c r="J16" s="4">
        <f t="shared" si="0"/>
        <v>-7850</v>
      </c>
      <c r="K16">
        <f>YEAR(Tabela25[[#This Row],[data]])</f>
        <v>2023</v>
      </c>
      <c r="L16" s="10">
        <f>IF(Tabela25[[#This Row],[łączne dochody]]&gt;Tabela25[[#This Row],[łączne wydatki]],1,0)</f>
        <v>0</v>
      </c>
    </row>
    <row r="17" spans="1:12" x14ac:dyDescent="0.3">
      <c r="A17" s="1">
        <v>44942</v>
      </c>
      <c r="B17" t="s">
        <v>3</v>
      </c>
      <c r="C17" t="s">
        <v>10</v>
      </c>
      <c r="D17" s="2">
        <f>VLOOKUP(C17,Tabela14[],2,FALSE)</f>
        <v>0.2</v>
      </c>
      <c r="E17">
        <v>10</v>
      </c>
      <c r="F17" s="3">
        <f t="shared" si="1"/>
        <v>0</v>
      </c>
      <c r="G17" s="3">
        <f>G16+Tabela25[[#This Row],[wydatki]]</f>
        <v>8450</v>
      </c>
      <c r="H17" s="3">
        <f t="shared" si="2"/>
        <v>60</v>
      </c>
      <c r="I17" s="3">
        <f>I16+Tabela25[[#This Row],[dochody]]</f>
        <v>660</v>
      </c>
      <c r="J17" s="4">
        <f t="shared" si="0"/>
        <v>-7790</v>
      </c>
      <c r="K17">
        <f>YEAR(Tabela25[[#This Row],[data]])</f>
        <v>2023</v>
      </c>
      <c r="L17" s="10">
        <f>IF(Tabela25[[#This Row],[łączne dochody]]&gt;Tabela25[[#This Row],[łączne wydatki]],1,0)</f>
        <v>0</v>
      </c>
    </row>
    <row r="18" spans="1:12" x14ac:dyDescent="0.3">
      <c r="A18" s="1">
        <v>44943</v>
      </c>
      <c r="B18" t="s">
        <v>4</v>
      </c>
      <c r="C18" t="s">
        <v>10</v>
      </c>
      <c r="D18" s="2">
        <f>VLOOKUP(C18,Tabela14[],2,FALSE)</f>
        <v>0.2</v>
      </c>
      <c r="E18">
        <v>10</v>
      </c>
      <c r="F18" s="3">
        <f t="shared" si="1"/>
        <v>0</v>
      </c>
      <c r="G18" s="3">
        <f>G17+Tabela25[[#This Row],[wydatki]]</f>
        <v>8450</v>
      </c>
      <c r="H18" s="3">
        <f t="shared" si="2"/>
        <v>60</v>
      </c>
      <c r="I18" s="3">
        <f>I17+Tabela25[[#This Row],[dochody]]</f>
        <v>720</v>
      </c>
      <c r="J18" s="4">
        <f t="shared" si="0"/>
        <v>-7730</v>
      </c>
      <c r="K18">
        <f>YEAR(Tabela25[[#This Row],[data]])</f>
        <v>2023</v>
      </c>
      <c r="L18" s="10">
        <f>IF(Tabela25[[#This Row],[łączne dochody]]&gt;Tabela25[[#This Row],[łączne wydatki]],1,0)</f>
        <v>0</v>
      </c>
    </row>
    <row r="19" spans="1:12" x14ac:dyDescent="0.3">
      <c r="A19" s="1">
        <v>44944</v>
      </c>
      <c r="B19" t="s">
        <v>5</v>
      </c>
      <c r="C19" t="s">
        <v>10</v>
      </c>
      <c r="D19" s="2">
        <f>VLOOKUP(C19,Tabela14[],2,FALSE)</f>
        <v>0.2</v>
      </c>
      <c r="E19">
        <v>10</v>
      </c>
      <c r="F19" s="3">
        <f t="shared" si="1"/>
        <v>0</v>
      </c>
      <c r="G19" s="3">
        <f>G18+Tabela25[[#This Row],[wydatki]]</f>
        <v>8450</v>
      </c>
      <c r="H19" s="3">
        <f t="shared" si="2"/>
        <v>60</v>
      </c>
      <c r="I19" s="3">
        <f>I18+Tabela25[[#This Row],[dochody]]</f>
        <v>780</v>
      </c>
      <c r="J19" s="4">
        <f t="shared" si="0"/>
        <v>-7670</v>
      </c>
      <c r="K19">
        <f>YEAR(Tabela25[[#This Row],[data]])</f>
        <v>2023</v>
      </c>
      <c r="L19" s="10">
        <f>IF(Tabela25[[#This Row],[łączne dochody]]&gt;Tabela25[[#This Row],[łączne wydatki]],1,0)</f>
        <v>0</v>
      </c>
    </row>
    <row r="20" spans="1:12" x14ac:dyDescent="0.3">
      <c r="A20" s="1">
        <v>44945</v>
      </c>
      <c r="B20" t="s">
        <v>6</v>
      </c>
      <c r="C20" t="s">
        <v>10</v>
      </c>
      <c r="D20" s="2">
        <f>VLOOKUP(C20,Tabela14[],2,FALSE)</f>
        <v>0.2</v>
      </c>
      <c r="E20">
        <v>10</v>
      </c>
      <c r="F20" s="3">
        <f t="shared" si="1"/>
        <v>0</v>
      </c>
      <c r="G20" s="3">
        <f>G19+Tabela25[[#This Row],[wydatki]]</f>
        <v>8450</v>
      </c>
      <c r="H20" s="3">
        <f t="shared" si="2"/>
        <v>60</v>
      </c>
      <c r="I20" s="3">
        <f>I19+Tabela25[[#This Row],[dochody]]</f>
        <v>840</v>
      </c>
      <c r="J20" s="4">
        <f t="shared" si="0"/>
        <v>-7610</v>
      </c>
      <c r="K20">
        <f>YEAR(Tabela25[[#This Row],[data]])</f>
        <v>2023</v>
      </c>
      <c r="L20" s="10">
        <f>IF(Tabela25[[#This Row],[łączne dochody]]&gt;Tabela25[[#This Row],[łączne wydatki]],1,0)</f>
        <v>0</v>
      </c>
    </row>
    <row r="21" spans="1:12" x14ac:dyDescent="0.3">
      <c r="A21" s="1">
        <v>44946</v>
      </c>
      <c r="B21" t="s">
        <v>7</v>
      </c>
      <c r="C21" t="s">
        <v>10</v>
      </c>
      <c r="D21" s="2">
        <f>VLOOKUP(C21,Tabela14[],2,FALSE)</f>
        <v>0.2</v>
      </c>
      <c r="E21">
        <v>10</v>
      </c>
      <c r="F21" s="3">
        <f t="shared" si="1"/>
        <v>0</v>
      </c>
      <c r="G21" s="3">
        <f>G20+Tabela25[[#This Row],[wydatki]]</f>
        <v>8450</v>
      </c>
      <c r="H21" s="3">
        <f t="shared" si="2"/>
        <v>60</v>
      </c>
      <c r="I21" s="3">
        <f>I20+Tabela25[[#This Row],[dochody]]</f>
        <v>900</v>
      </c>
      <c r="J21" s="4">
        <f t="shared" si="0"/>
        <v>-7550</v>
      </c>
      <c r="K21">
        <f>YEAR(Tabela25[[#This Row],[data]])</f>
        <v>2023</v>
      </c>
      <c r="L21" s="10">
        <f>IF(Tabela25[[#This Row],[łączne dochody]]&gt;Tabela25[[#This Row],[łączne wydatki]],1,0)</f>
        <v>0</v>
      </c>
    </row>
    <row r="22" spans="1:12" x14ac:dyDescent="0.3">
      <c r="A22" s="1">
        <v>44947</v>
      </c>
      <c r="B22" t="s">
        <v>8</v>
      </c>
      <c r="C22" t="s">
        <v>10</v>
      </c>
      <c r="D22" s="2">
        <f>VLOOKUP(C22,Tabela14[],2,FALSE)</f>
        <v>0.2</v>
      </c>
      <c r="E22">
        <v>10</v>
      </c>
      <c r="F22" s="3">
        <f t="shared" si="1"/>
        <v>0</v>
      </c>
      <c r="G22" s="3">
        <f>G21+Tabela25[[#This Row],[wydatki]]</f>
        <v>8450</v>
      </c>
      <c r="H22" s="3">
        <f t="shared" si="2"/>
        <v>0</v>
      </c>
      <c r="I22" s="3">
        <f>I21+Tabela25[[#This Row],[dochody]]</f>
        <v>900</v>
      </c>
      <c r="J22" s="4">
        <f t="shared" si="0"/>
        <v>-7550</v>
      </c>
      <c r="K22">
        <f>YEAR(Tabela25[[#This Row],[data]])</f>
        <v>2023</v>
      </c>
      <c r="L22" s="10">
        <f>IF(Tabela25[[#This Row],[łączne dochody]]&gt;Tabela25[[#This Row],[łączne wydatki]],1,0)</f>
        <v>0</v>
      </c>
    </row>
    <row r="23" spans="1:12" x14ac:dyDescent="0.3">
      <c r="A23" s="1">
        <v>44948</v>
      </c>
      <c r="B23" t="s">
        <v>2</v>
      </c>
      <c r="C23" t="s">
        <v>10</v>
      </c>
      <c r="D23" s="2">
        <f>VLOOKUP(C23,Tabela14[],2,FALSE)</f>
        <v>0.2</v>
      </c>
      <c r="E23">
        <v>10</v>
      </c>
      <c r="F23" s="3">
        <f t="shared" si="1"/>
        <v>150</v>
      </c>
      <c r="G23" s="3">
        <f>G22+Tabela25[[#This Row],[wydatki]]</f>
        <v>8600</v>
      </c>
      <c r="H23" s="3">
        <f t="shared" si="2"/>
        <v>0</v>
      </c>
      <c r="I23" s="3">
        <f>I22+Tabela25[[#This Row],[dochody]]</f>
        <v>900</v>
      </c>
      <c r="J23" s="4">
        <f t="shared" si="0"/>
        <v>-7700</v>
      </c>
      <c r="K23">
        <f>YEAR(Tabela25[[#This Row],[data]])</f>
        <v>2023</v>
      </c>
      <c r="L23" s="10">
        <f>IF(Tabela25[[#This Row],[łączne dochody]]&gt;Tabela25[[#This Row],[łączne wydatki]],1,0)</f>
        <v>0</v>
      </c>
    </row>
    <row r="24" spans="1:12" x14ac:dyDescent="0.3">
      <c r="A24" s="1">
        <v>44949</v>
      </c>
      <c r="B24" t="s">
        <v>3</v>
      </c>
      <c r="C24" t="s">
        <v>10</v>
      </c>
      <c r="D24" s="2">
        <f>VLOOKUP(C24,Tabela14[],2,FALSE)</f>
        <v>0.2</v>
      </c>
      <c r="E24">
        <v>10</v>
      </c>
      <c r="F24" s="3">
        <f t="shared" si="1"/>
        <v>0</v>
      </c>
      <c r="G24" s="3">
        <f>G23+Tabela25[[#This Row],[wydatki]]</f>
        <v>8600</v>
      </c>
      <c r="H24" s="3">
        <f t="shared" si="2"/>
        <v>60</v>
      </c>
      <c r="I24" s="3">
        <f>I23+Tabela25[[#This Row],[dochody]]</f>
        <v>960</v>
      </c>
      <c r="J24" s="4">
        <f t="shared" si="0"/>
        <v>-7640</v>
      </c>
      <c r="K24">
        <f>YEAR(Tabela25[[#This Row],[data]])</f>
        <v>2023</v>
      </c>
      <c r="L24" s="10">
        <f>IF(Tabela25[[#This Row],[łączne dochody]]&gt;Tabela25[[#This Row],[łączne wydatki]],1,0)</f>
        <v>0</v>
      </c>
    </row>
    <row r="25" spans="1:12" x14ac:dyDescent="0.3">
      <c r="A25" s="1">
        <v>44950</v>
      </c>
      <c r="B25" t="s">
        <v>4</v>
      </c>
      <c r="C25" t="s">
        <v>10</v>
      </c>
      <c r="D25" s="2">
        <f>VLOOKUP(C25,Tabela14[],2,FALSE)</f>
        <v>0.2</v>
      </c>
      <c r="E25">
        <v>10</v>
      </c>
      <c r="F25" s="3">
        <f t="shared" si="1"/>
        <v>0</v>
      </c>
      <c r="G25" s="3">
        <f>G24+Tabela25[[#This Row],[wydatki]]</f>
        <v>8600</v>
      </c>
      <c r="H25" s="3">
        <f t="shared" si="2"/>
        <v>60</v>
      </c>
      <c r="I25" s="3">
        <f>I24+Tabela25[[#This Row],[dochody]]</f>
        <v>1020</v>
      </c>
      <c r="J25" s="4">
        <f t="shared" si="0"/>
        <v>-7580</v>
      </c>
      <c r="K25">
        <f>YEAR(Tabela25[[#This Row],[data]])</f>
        <v>2023</v>
      </c>
      <c r="L25" s="10">
        <f>IF(Tabela25[[#This Row],[łączne dochody]]&gt;Tabela25[[#This Row],[łączne wydatki]],1,0)</f>
        <v>0</v>
      </c>
    </row>
    <row r="26" spans="1:12" x14ac:dyDescent="0.3">
      <c r="A26" s="1">
        <v>44951</v>
      </c>
      <c r="B26" t="s">
        <v>5</v>
      </c>
      <c r="C26" t="s">
        <v>10</v>
      </c>
      <c r="D26" s="2">
        <f>VLOOKUP(C26,Tabela14[],2,FALSE)</f>
        <v>0.2</v>
      </c>
      <c r="E26">
        <v>10</v>
      </c>
      <c r="F26" s="3">
        <f t="shared" si="1"/>
        <v>0</v>
      </c>
      <c r="G26" s="3">
        <f>G25+Tabela25[[#This Row],[wydatki]]</f>
        <v>8600</v>
      </c>
      <c r="H26" s="3">
        <f t="shared" si="2"/>
        <v>60</v>
      </c>
      <c r="I26" s="3">
        <f>I25+Tabela25[[#This Row],[dochody]]</f>
        <v>1080</v>
      </c>
      <c r="J26" s="4">
        <f t="shared" si="0"/>
        <v>-7520</v>
      </c>
      <c r="K26">
        <f>YEAR(Tabela25[[#This Row],[data]])</f>
        <v>2023</v>
      </c>
      <c r="L26" s="10">
        <f>IF(Tabela25[[#This Row],[łączne dochody]]&gt;Tabela25[[#This Row],[łączne wydatki]],1,0)</f>
        <v>0</v>
      </c>
    </row>
    <row r="27" spans="1:12" x14ac:dyDescent="0.3">
      <c r="A27" s="1">
        <v>44952</v>
      </c>
      <c r="B27" t="s">
        <v>6</v>
      </c>
      <c r="C27" t="s">
        <v>10</v>
      </c>
      <c r="D27" s="2">
        <f>VLOOKUP(C27,Tabela14[],2,FALSE)</f>
        <v>0.2</v>
      </c>
      <c r="E27">
        <v>10</v>
      </c>
      <c r="F27" s="3">
        <f t="shared" si="1"/>
        <v>0</v>
      </c>
      <c r="G27" s="3">
        <f>G26+Tabela25[[#This Row],[wydatki]]</f>
        <v>8600</v>
      </c>
      <c r="H27" s="3">
        <f t="shared" si="2"/>
        <v>60</v>
      </c>
      <c r="I27" s="3">
        <f>I26+Tabela25[[#This Row],[dochody]]</f>
        <v>1140</v>
      </c>
      <c r="J27" s="4">
        <f t="shared" si="0"/>
        <v>-7460</v>
      </c>
      <c r="K27">
        <f>YEAR(Tabela25[[#This Row],[data]])</f>
        <v>2023</v>
      </c>
      <c r="L27" s="10">
        <f>IF(Tabela25[[#This Row],[łączne dochody]]&gt;Tabela25[[#This Row],[łączne wydatki]],1,0)</f>
        <v>0</v>
      </c>
    </row>
    <row r="28" spans="1:12" x14ac:dyDescent="0.3">
      <c r="A28" s="1">
        <v>44953</v>
      </c>
      <c r="B28" t="s">
        <v>7</v>
      </c>
      <c r="C28" t="s">
        <v>10</v>
      </c>
      <c r="D28" s="2">
        <f>VLOOKUP(C28,Tabela14[],2,FALSE)</f>
        <v>0.2</v>
      </c>
      <c r="E28">
        <v>10</v>
      </c>
      <c r="F28" s="3">
        <f t="shared" si="1"/>
        <v>0</v>
      </c>
      <c r="G28" s="3">
        <f>G27+Tabela25[[#This Row],[wydatki]]</f>
        <v>8600</v>
      </c>
      <c r="H28" s="3">
        <f t="shared" si="2"/>
        <v>60</v>
      </c>
      <c r="I28" s="3">
        <f>I27+Tabela25[[#This Row],[dochody]]</f>
        <v>1200</v>
      </c>
      <c r="J28" s="4">
        <f t="shared" si="0"/>
        <v>-7400</v>
      </c>
      <c r="K28">
        <f>YEAR(Tabela25[[#This Row],[data]])</f>
        <v>2023</v>
      </c>
      <c r="L28" s="10">
        <f>IF(Tabela25[[#This Row],[łączne dochody]]&gt;Tabela25[[#This Row],[łączne wydatki]],1,0)</f>
        <v>0</v>
      </c>
    </row>
    <row r="29" spans="1:12" x14ac:dyDescent="0.3">
      <c r="A29" s="1">
        <v>44954</v>
      </c>
      <c r="B29" t="s">
        <v>8</v>
      </c>
      <c r="C29" t="s">
        <v>10</v>
      </c>
      <c r="D29" s="2">
        <f>VLOOKUP(C29,Tabela14[],2,FALSE)</f>
        <v>0.2</v>
      </c>
      <c r="E29">
        <v>10</v>
      </c>
      <c r="F29" s="3">
        <f t="shared" si="1"/>
        <v>0</v>
      </c>
      <c r="G29" s="3">
        <f>G28+Tabela25[[#This Row],[wydatki]]</f>
        <v>8600</v>
      </c>
      <c r="H29" s="3">
        <f t="shared" si="2"/>
        <v>0</v>
      </c>
      <c r="I29" s="3">
        <f>I28+Tabela25[[#This Row],[dochody]]</f>
        <v>1200</v>
      </c>
      <c r="J29" s="4">
        <f t="shared" si="0"/>
        <v>-7400</v>
      </c>
      <c r="K29">
        <f>YEAR(Tabela25[[#This Row],[data]])</f>
        <v>2023</v>
      </c>
      <c r="L29" s="10">
        <f>IF(Tabela25[[#This Row],[łączne dochody]]&gt;Tabela25[[#This Row],[łączne wydatki]],1,0)</f>
        <v>0</v>
      </c>
    </row>
    <row r="30" spans="1:12" x14ac:dyDescent="0.3">
      <c r="A30" s="1">
        <v>44955</v>
      </c>
      <c r="B30" t="s">
        <v>2</v>
      </c>
      <c r="C30" t="s">
        <v>10</v>
      </c>
      <c r="D30" s="2">
        <f>VLOOKUP(C30,Tabela14[],2,FALSE)</f>
        <v>0.2</v>
      </c>
      <c r="E30">
        <v>10</v>
      </c>
      <c r="F30" s="3">
        <f t="shared" si="1"/>
        <v>150</v>
      </c>
      <c r="G30" s="3">
        <f>G29+Tabela25[[#This Row],[wydatki]]</f>
        <v>8750</v>
      </c>
      <c r="H30" s="3">
        <f t="shared" si="2"/>
        <v>0</v>
      </c>
      <c r="I30" s="3">
        <f>I29+Tabela25[[#This Row],[dochody]]</f>
        <v>1200</v>
      </c>
      <c r="J30" s="4">
        <f t="shared" si="0"/>
        <v>-7550</v>
      </c>
      <c r="K30">
        <f>YEAR(Tabela25[[#This Row],[data]])</f>
        <v>2023</v>
      </c>
      <c r="L30" s="10">
        <f>IF(Tabela25[[#This Row],[łączne dochody]]&gt;Tabela25[[#This Row],[łączne wydatki]],1,0)</f>
        <v>0</v>
      </c>
    </row>
    <row r="31" spans="1:12" x14ac:dyDescent="0.3">
      <c r="A31" s="1">
        <v>44956</v>
      </c>
      <c r="B31" t="s">
        <v>3</v>
      </c>
      <c r="C31" t="s">
        <v>10</v>
      </c>
      <c r="D31" s="2">
        <f>VLOOKUP(C31,Tabela14[],2,FALSE)</f>
        <v>0.2</v>
      </c>
      <c r="E31">
        <v>10</v>
      </c>
      <c r="F31" s="3">
        <f t="shared" si="1"/>
        <v>0</v>
      </c>
      <c r="G31" s="3">
        <f>G30+Tabela25[[#This Row],[wydatki]]</f>
        <v>8750</v>
      </c>
      <c r="H31" s="3">
        <f t="shared" si="2"/>
        <v>60</v>
      </c>
      <c r="I31" s="3">
        <f>I30+Tabela25[[#This Row],[dochody]]</f>
        <v>1260</v>
      </c>
      <c r="J31" s="4">
        <f t="shared" si="0"/>
        <v>-7490</v>
      </c>
      <c r="K31">
        <f>YEAR(Tabela25[[#This Row],[data]])</f>
        <v>2023</v>
      </c>
      <c r="L31" s="10">
        <f>IF(Tabela25[[#This Row],[łączne dochody]]&gt;Tabela25[[#This Row],[łączne wydatki]],1,0)</f>
        <v>0</v>
      </c>
    </row>
    <row r="32" spans="1:12" x14ac:dyDescent="0.3">
      <c r="A32" s="1">
        <v>44957</v>
      </c>
      <c r="B32" t="s">
        <v>4</v>
      </c>
      <c r="C32" t="s">
        <v>10</v>
      </c>
      <c r="D32" s="2">
        <f>VLOOKUP(C32,Tabela14[],2,FALSE)</f>
        <v>0.2</v>
      </c>
      <c r="E32">
        <v>10</v>
      </c>
      <c r="F32" s="3">
        <f t="shared" si="1"/>
        <v>0</v>
      </c>
      <c r="G32" s="3">
        <f>G31+Tabela25[[#This Row],[wydatki]]</f>
        <v>8750</v>
      </c>
      <c r="H32" s="3">
        <f t="shared" si="2"/>
        <v>60</v>
      </c>
      <c r="I32" s="3">
        <f>I31+Tabela25[[#This Row],[dochody]]</f>
        <v>1320</v>
      </c>
      <c r="J32" s="4">
        <f t="shared" si="0"/>
        <v>-7430</v>
      </c>
      <c r="K32">
        <f>YEAR(Tabela25[[#This Row],[data]])</f>
        <v>2023</v>
      </c>
      <c r="L32" s="10">
        <f>IF(Tabela25[[#This Row],[łączne dochody]]&gt;Tabela25[[#This Row],[łączne wydatki]],1,0)</f>
        <v>0</v>
      </c>
    </row>
    <row r="33" spans="1:12" x14ac:dyDescent="0.3">
      <c r="A33" s="1">
        <v>44958</v>
      </c>
      <c r="B33" t="s">
        <v>5</v>
      </c>
      <c r="C33" t="s">
        <v>10</v>
      </c>
      <c r="D33" s="2">
        <f>VLOOKUP(C33,Tabela14[],2,FALSE)</f>
        <v>0.2</v>
      </c>
      <c r="E33">
        <v>10</v>
      </c>
      <c r="F33" s="3">
        <f t="shared" si="1"/>
        <v>0</v>
      </c>
      <c r="G33" s="3">
        <f>G32+Tabela25[[#This Row],[wydatki]]</f>
        <v>8750</v>
      </c>
      <c r="H33" s="3">
        <f t="shared" si="2"/>
        <v>60</v>
      </c>
      <c r="I33" s="3">
        <f>I32+Tabela25[[#This Row],[dochody]]</f>
        <v>1380</v>
      </c>
      <c r="J33" s="4">
        <f t="shared" si="0"/>
        <v>-7370</v>
      </c>
      <c r="K33">
        <f>YEAR(Tabela25[[#This Row],[data]])</f>
        <v>2023</v>
      </c>
      <c r="L33" s="10">
        <f>IF(Tabela25[[#This Row],[łączne dochody]]&gt;Tabela25[[#This Row],[łączne wydatki]],1,0)</f>
        <v>0</v>
      </c>
    </row>
    <row r="34" spans="1:12" x14ac:dyDescent="0.3">
      <c r="A34" s="1">
        <v>44959</v>
      </c>
      <c r="B34" t="s">
        <v>6</v>
      </c>
      <c r="C34" t="s">
        <v>10</v>
      </c>
      <c r="D34" s="2">
        <f>VLOOKUP(C34,Tabela14[],2,FALSE)</f>
        <v>0.2</v>
      </c>
      <c r="E34">
        <v>10</v>
      </c>
      <c r="F34" s="3">
        <f t="shared" si="1"/>
        <v>0</v>
      </c>
      <c r="G34" s="3">
        <f>G33+Tabela25[[#This Row],[wydatki]]</f>
        <v>8750</v>
      </c>
      <c r="H34" s="3">
        <f t="shared" si="2"/>
        <v>60</v>
      </c>
      <c r="I34" s="3">
        <f>I33+Tabela25[[#This Row],[dochody]]</f>
        <v>1440</v>
      </c>
      <c r="J34" s="4">
        <f t="shared" si="0"/>
        <v>-7310</v>
      </c>
      <c r="K34">
        <f>YEAR(Tabela25[[#This Row],[data]])</f>
        <v>2023</v>
      </c>
      <c r="L34" s="10">
        <f>IF(Tabela25[[#This Row],[łączne dochody]]&gt;Tabela25[[#This Row],[łączne wydatki]],1,0)</f>
        <v>0</v>
      </c>
    </row>
    <row r="35" spans="1:12" x14ac:dyDescent="0.3">
      <c r="A35" s="1">
        <v>44960</v>
      </c>
      <c r="B35" t="s">
        <v>7</v>
      </c>
      <c r="C35" t="s">
        <v>10</v>
      </c>
      <c r="D35" s="2">
        <f>VLOOKUP(C35,Tabela14[],2,FALSE)</f>
        <v>0.2</v>
      </c>
      <c r="E35">
        <v>10</v>
      </c>
      <c r="F35" s="3">
        <f t="shared" si="1"/>
        <v>0</v>
      </c>
      <c r="G35" s="3">
        <f>G34+Tabela25[[#This Row],[wydatki]]</f>
        <v>8750</v>
      </c>
      <c r="H35" s="3">
        <f t="shared" si="2"/>
        <v>60</v>
      </c>
      <c r="I35" s="3">
        <f>I34+Tabela25[[#This Row],[dochody]]</f>
        <v>1500</v>
      </c>
      <c r="J35" s="4">
        <f t="shared" si="0"/>
        <v>-7250</v>
      </c>
      <c r="K35">
        <f>YEAR(Tabela25[[#This Row],[data]])</f>
        <v>2023</v>
      </c>
      <c r="L35" s="10">
        <f>IF(Tabela25[[#This Row],[łączne dochody]]&gt;Tabela25[[#This Row],[łączne wydatki]],1,0)</f>
        <v>0</v>
      </c>
    </row>
    <row r="36" spans="1:12" x14ac:dyDescent="0.3">
      <c r="A36" s="1">
        <v>44961</v>
      </c>
      <c r="B36" t="s">
        <v>8</v>
      </c>
      <c r="C36" t="s">
        <v>10</v>
      </c>
      <c r="D36" s="2">
        <f>VLOOKUP(C36,Tabela14[],2,FALSE)</f>
        <v>0.2</v>
      </c>
      <c r="E36">
        <v>10</v>
      </c>
      <c r="F36" s="3">
        <f t="shared" si="1"/>
        <v>0</v>
      </c>
      <c r="G36" s="3">
        <f>G35+Tabela25[[#This Row],[wydatki]]</f>
        <v>8750</v>
      </c>
      <c r="H36" s="3">
        <f t="shared" si="2"/>
        <v>0</v>
      </c>
      <c r="I36" s="3">
        <f>I35+Tabela25[[#This Row],[dochody]]</f>
        <v>1500</v>
      </c>
      <c r="J36" s="4">
        <f t="shared" si="0"/>
        <v>-7250</v>
      </c>
      <c r="K36">
        <f>YEAR(Tabela25[[#This Row],[data]])</f>
        <v>2023</v>
      </c>
      <c r="L36" s="10">
        <f>IF(Tabela25[[#This Row],[łączne dochody]]&gt;Tabela25[[#This Row],[łączne wydatki]],1,0)</f>
        <v>0</v>
      </c>
    </row>
    <row r="37" spans="1:12" x14ac:dyDescent="0.3">
      <c r="A37" s="1">
        <v>44962</v>
      </c>
      <c r="B37" t="s">
        <v>2</v>
      </c>
      <c r="C37" t="s">
        <v>10</v>
      </c>
      <c r="D37" s="2">
        <f>VLOOKUP(C37,Tabela14[],2,FALSE)</f>
        <v>0.2</v>
      </c>
      <c r="E37">
        <v>10</v>
      </c>
      <c r="F37" s="3">
        <f t="shared" si="1"/>
        <v>150</v>
      </c>
      <c r="G37" s="3">
        <f>G36+Tabela25[[#This Row],[wydatki]]</f>
        <v>8900</v>
      </c>
      <c r="H37" s="3">
        <f t="shared" si="2"/>
        <v>0</v>
      </c>
      <c r="I37" s="3">
        <f>I36+Tabela25[[#This Row],[dochody]]</f>
        <v>1500</v>
      </c>
      <c r="J37" s="4">
        <f t="shared" si="0"/>
        <v>-7400</v>
      </c>
      <c r="K37">
        <f>YEAR(Tabela25[[#This Row],[data]])</f>
        <v>2023</v>
      </c>
      <c r="L37" s="10">
        <f>IF(Tabela25[[#This Row],[łączne dochody]]&gt;Tabela25[[#This Row],[łączne wydatki]],1,0)</f>
        <v>0</v>
      </c>
    </row>
    <row r="38" spans="1:12" x14ac:dyDescent="0.3">
      <c r="A38" s="1">
        <v>44963</v>
      </c>
      <c r="B38" t="s">
        <v>3</v>
      </c>
      <c r="C38" t="s">
        <v>10</v>
      </c>
      <c r="D38" s="2">
        <f>VLOOKUP(C38,Tabela14[],2,FALSE)</f>
        <v>0.2</v>
      </c>
      <c r="E38">
        <v>10</v>
      </c>
      <c r="F38" s="3">
        <f t="shared" si="1"/>
        <v>0</v>
      </c>
      <c r="G38" s="3">
        <f>G37+Tabela25[[#This Row],[wydatki]]</f>
        <v>8900</v>
      </c>
      <c r="H38" s="3">
        <f t="shared" si="2"/>
        <v>60</v>
      </c>
      <c r="I38" s="3">
        <f>I37+Tabela25[[#This Row],[dochody]]</f>
        <v>1560</v>
      </c>
      <c r="J38" s="4">
        <f t="shared" si="0"/>
        <v>-7340</v>
      </c>
      <c r="K38">
        <f>YEAR(Tabela25[[#This Row],[data]])</f>
        <v>2023</v>
      </c>
      <c r="L38" s="10">
        <f>IF(Tabela25[[#This Row],[łączne dochody]]&gt;Tabela25[[#This Row],[łączne wydatki]],1,0)</f>
        <v>0</v>
      </c>
    </row>
    <row r="39" spans="1:12" x14ac:dyDescent="0.3">
      <c r="A39" s="1">
        <v>44964</v>
      </c>
      <c r="B39" t="s">
        <v>4</v>
      </c>
      <c r="C39" t="s">
        <v>10</v>
      </c>
      <c r="D39" s="2">
        <f>VLOOKUP(C39,Tabela14[],2,FALSE)</f>
        <v>0.2</v>
      </c>
      <c r="E39">
        <v>10</v>
      </c>
      <c r="F39" s="3">
        <f t="shared" si="1"/>
        <v>0</v>
      </c>
      <c r="G39" s="3">
        <f>G38+Tabela25[[#This Row],[wydatki]]</f>
        <v>8900</v>
      </c>
      <c r="H39" s="3">
        <f t="shared" si="2"/>
        <v>60</v>
      </c>
      <c r="I39" s="3">
        <f>I38+Tabela25[[#This Row],[dochody]]</f>
        <v>1620</v>
      </c>
      <c r="J39" s="4">
        <f t="shared" si="0"/>
        <v>-7280</v>
      </c>
      <c r="K39">
        <f>YEAR(Tabela25[[#This Row],[data]])</f>
        <v>2023</v>
      </c>
      <c r="L39" s="10">
        <f>IF(Tabela25[[#This Row],[łączne dochody]]&gt;Tabela25[[#This Row],[łączne wydatki]],1,0)</f>
        <v>0</v>
      </c>
    </row>
    <row r="40" spans="1:12" x14ac:dyDescent="0.3">
      <c r="A40" s="1">
        <v>44965</v>
      </c>
      <c r="B40" t="s">
        <v>5</v>
      </c>
      <c r="C40" t="s">
        <v>10</v>
      </c>
      <c r="D40" s="2">
        <f>VLOOKUP(C40,Tabela14[],2,FALSE)</f>
        <v>0.2</v>
      </c>
      <c r="E40">
        <v>10</v>
      </c>
      <c r="F40" s="3">
        <f t="shared" si="1"/>
        <v>0</v>
      </c>
      <c r="G40" s="3">
        <f>G39+Tabela25[[#This Row],[wydatki]]</f>
        <v>8900</v>
      </c>
      <c r="H40" s="3">
        <f t="shared" si="2"/>
        <v>60</v>
      </c>
      <c r="I40" s="3">
        <f>I39+Tabela25[[#This Row],[dochody]]</f>
        <v>1680</v>
      </c>
      <c r="J40" s="4">
        <f t="shared" si="0"/>
        <v>-7220</v>
      </c>
      <c r="K40">
        <f>YEAR(Tabela25[[#This Row],[data]])</f>
        <v>2023</v>
      </c>
      <c r="L40" s="10">
        <f>IF(Tabela25[[#This Row],[łączne dochody]]&gt;Tabela25[[#This Row],[łączne wydatki]],1,0)</f>
        <v>0</v>
      </c>
    </row>
    <row r="41" spans="1:12" x14ac:dyDescent="0.3">
      <c r="A41" s="1">
        <v>44966</v>
      </c>
      <c r="B41" t="s">
        <v>6</v>
      </c>
      <c r="C41" t="s">
        <v>10</v>
      </c>
      <c r="D41" s="2">
        <f>VLOOKUP(C41,Tabela14[],2,FALSE)</f>
        <v>0.2</v>
      </c>
      <c r="E41">
        <v>10</v>
      </c>
      <c r="F41" s="3">
        <f t="shared" si="1"/>
        <v>0</v>
      </c>
      <c r="G41" s="3">
        <f>G40+Tabela25[[#This Row],[wydatki]]</f>
        <v>8900</v>
      </c>
      <c r="H41" s="3">
        <f t="shared" si="2"/>
        <v>60</v>
      </c>
      <c r="I41" s="3">
        <f>I40+Tabela25[[#This Row],[dochody]]</f>
        <v>1740</v>
      </c>
      <c r="J41" s="4">
        <f t="shared" si="0"/>
        <v>-7160</v>
      </c>
      <c r="K41">
        <f>YEAR(Tabela25[[#This Row],[data]])</f>
        <v>2023</v>
      </c>
      <c r="L41" s="10">
        <f>IF(Tabela25[[#This Row],[łączne dochody]]&gt;Tabela25[[#This Row],[łączne wydatki]],1,0)</f>
        <v>0</v>
      </c>
    </row>
    <row r="42" spans="1:12" x14ac:dyDescent="0.3">
      <c r="A42" s="1">
        <v>44967</v>
      </c>
      <c r="B42" t="s">
        <v>7</v>
      </c>
      <c r="C42" t="s">
        <v>10</v>
      </c>
      <c r="D42" s="2">
        <f>VLOOKUP(C42,Tabela14[],2,FALSE)</f>
        <v>0.2</v>
      </c>
      <c r="E42">
        <v>10</v>
      </c>
      <c r="F42" s="3">
        <f t="shared" si="1"/>
        <v>0</v>
      </c>
      <c r="G42" s="3">
        <f>G41+Tabela25[[#This Row],[wydatki]]</f>
        <v>8900</v>
      </c>
      <c r="H42" s="3">
        <f t="shared" si="2"/>
        <v>60</v>
      </c>
      <c r="I42" s="3">
        <f>I41+Tabela25[[#This Row],[dochody]]</f>
        <v>1800</v>
      </c>
      <c r="J42" s="4">
        <f t="shared" si="0"/>
        <v>-7100</v>
      </c>
      <c r="K42">
        <f>YEAR(Tabela25[[#This Row],[data]])</f>
        <v>2023</v>
      </c>
      <c r="L42" s="10">
        <f>IF(Tabela25[[#This Row],[łączne dochody]]&gt;Tabela25[[#This Row],[łączne wydatki]],1,0)</f>
        <v>0</v>
      </c>
    </row>
    <row r="43" spans="1:12" x14ac:dyDescent="0.3">
      <c r="A43" s="1">
        <v>44968</v>
      </c>
      <c r="B43" t="s">
        <v>8</v>
      </c>
      <c r="C43" t="s">
        <v>10</v>
      </c>
      <c r="D43" s="2">
        <f>VLOOKUP(C43,Tabela14[],2,FALSE)</f>
        <v>0.2</v>
      </c>
      <c r="E43">
        <v>10</v>
      </c>
      <c r="F43" s="3">
        <f t="shared" si="1"/>
        <v>0</v>
      </c>
      <c r="G43" s="3">
        <f>G42+Tabela25[[#This Row],[wydatki]]</f>
        <v>8900</v>
      </c>
      <c r="H43" s="3">
        <f t="shared" si="2"/>
        <v>0</v>
      </c>
      <c r="I43" s="3">
        <f>I42+Tabela25[[#This Row],[dochody]]</f>
        <v>1800</v>
      </c>
      <c r="J43" s="4">
        <f t="shared" si="0"/>
        <v>-7100</v>
      </c>
      <c r="K43">
        <f>YEAR(Tabela25[[#This Row],[data]])</f>
        <v>2023</v>
      </c>
      <c r="L43" s="10">
        <f>IF(Tabela25[[#This Row],[łączne dochody]]&gt;Tabela25[[#This Row],[łączne wydatki]],1,0)</f>
        <v>0</v>
      </c>
    </row>
    <row r="44" spans="1:12" x14ac:dyDescent="0.3">
      <c r="A44" s="1">
        <v>44969</v>
      </c>
      <c r="B44" t="s">
        <v>2</v>
      </c>
      <c r="C44" t="s">
        <v>10</v>
      </c>
      <c r="D44" s="2">
        <f>VLOOKUP(C44,Tabela14[],2,FALSE)</f>
        <v>0.2</v>
      </c>
      <c r="E44">
        <v>10</v>
      </c>
      <c r="F44" s="3">
        <f t="shared" si="1"/>
        <v>150</v>
      </c>
      <c r="G44" s="3">
        <f>G43+Tabela25[[#This Row],[wydatki]]</f>
        <v>9050</v>
      </c>
      <c r="H44" s="3">
        <f t="shared" si="2"/>
        <v>0</v>
      </c>
      <c r="I44" s="3">
        <f>I43+Tabela25[[#This Row],[dochody]]</f>
        <v>1800</v>
      </c>
      <c r="J44" s="4">
        <f t="shared" si="0"/>
        <v>-7250</v>
      </c>
      <c r="K44">
        <f>YEAR(Tabela25[[#This Row],[data]])</f>
        <v>2023</v>
      </c>
      <c r="L44" s="10">
        <f>IF(Tabela25[[#This Row],[łączne dochody]]&gt;Tabela25[[#This Row],[łączne wydatki]],1,0)</f>
        <v>0</v>
      </c>
    </row>
    <row r="45" spans="1:12" x14ac:dyDescent="0.3">
      <c r="A45" s="1">
        <v>44970</v>
      </c>
      <c r="B45" t="s">
        <v>3</v>
      </c>
      <c r="C45" t="s">
        <v>10</v>
      </c>
      <c r="D45" s="2">
        <f>VLOOKUP(C45,Tabela14[],2,FALSE)</f>
        <v>0.2</v>
      </c>
      <c r="E45">
        <v>10</v>
      </c>
      <c r="F45" s="3">
        <f t="shared" si="1"/>
        <v>0</v>
      </c>
      <c r="G45" s="3">
        <f>G44+Tabela25[[#This Row],[wydatki]]</f>
        <v>9050</v>
      </c>
      <c r="H45" s="3">
        <f t="shared" si="2"/>
        <v>60</v>
      </c>
      <c r="I45" s="3">
        <f>I44+Tabela25[[#This Row],[dochody]]</f>
        <v>1860</v>
      </c>
      <c r="J45" s="4">
        <f t="shared" si="0"/>
        <v>-7190</v>
      </c>
      <c r="K45">
        <f>YEAR(Tabela25[[#This Row],[data]])</f>
        <v>2023</v>
      </c>
      <c r="L45" s="10">
        <f>IF(Tabela25[[#This Row],[łączne dochody]]&gt;Tabela25[[#This Row],[łączne wydatki]],1,0)</f>
        <v>0</v>
      </c>
    </row>
    <row r="46" spans="1:12" x14ac:dyDescent="0.3">
      <c r="A46" s="1">
        <v>44971</v>
      </c>
      <c r="B46" t="s">
        <v>4</v>
      </c>
      <c r="C46" t="s">
        <v>10</v>
      </c>
      <c r="D46" s="2">
        <f>VLOOKUP(C46,Tabela14[],2,FALSE)</f>
        <v>0.2</v>
      </c>
      <c r="E46">
        <v>10</v>
      </c>
      <c r="F46" s="3">
        <f t="shared" si="1"/>
        <v>0</v>
      </c>
      <c r="G46" s="3">
        <f>G45+Tabela25[[#This Row],[wydatki]]</f>
        <v>9050</v>
      </c>
      <c r="H46" s="3">
        <f t="shared" si="2"/>
        <v>60</v>
      </c>
      <c r="I46" s="3">
        <f>I45+Tabela25[[#This Row],[dochody]]</f>
        <v>1920</v>
      </c>
      <c r="J46" s="4">
        <f t="shared" si="0"/>
        <v>-7130</v>
      </c>
      <c r="K46">
        <f>YEAR(Tabela25[[#This Row],[data]])</f>
        <v>2023</v>
      </c>
      <c r="L46" s="10">
        <f>IF(Tabela25[[#This Row],[łączne dochody]]&gt;Tabela25[[#This Row],[łączne wydatki]],1,0)</f>
        <v>0</v>
      </c>
    </row>
    <row r="47" spans="1:12" x14ac:dyDescent="0.3">
      <c r="A47" s="1">
        <v>44972</v>
      </c>
      <c r="B47" t="s">
        <v>5</v>
      </c>
      <c r="C47" t="s">
        <v>10</v>
      </c>
      <c r="D47" s="2">
        <f>VLOOKUP(C47,Tabela14[],2,FALSE)</f>
        <v>0.2</v>
      </c>
      <c r="E47">
        <v>10</v>
      </c>
      <c r="F47" s="3">
        <f t="shared" si="1"/>
        <v>0</v>
      </c>
      <c r="G47" s="3">
        <f>G46+Tabela25[[#This Row],[wydatki]]</f>
        <v>9050</v>
      </c>
      <c r="H47" s="3">
        <f t="shared" si="2"/>
        <v>60</v>
      </c>
      <c r="I47" s="3">
        <f>I46+Tabela25[[#This Row],[dochody]]</f>
        <v>1980</v>
      </c>
      <c r="J47" s="4">
        <f t="shared" si="0"/>
        <v>-7070</v>
      </c>
      <c r="K47">
        <f>YEAR(Tabela25[[#This Row],[data]])</f>
        <v>2023</v>
      </c>
      <c r="L47" s="10">
        <f>IF(Tabela25[[#This Row],[łączne dochody]]&gt;Tabela25[[#This Row],[łączne wydatki]],1,0)</f>
        <v>0</v>
      </c>
    </row>
    <row r="48" spans="1:12" x14ac:dyDescent="0.3">
      <c r="A48" s="1">
        <v>44973</v>
      </c>
      <c r="B48" t="s">
        <v>6</v>
      </c>
      <c r="C48" t="s">
        <v>10</v>
      </c>
      <c r="D48" s="2">
        <f>VLOOKUP(C48,Tabela14[],2,FALSE)</f>
        <v>0.2</v>
      </c>
      <c r="E48">
        <v>10</v>
      </c>
      <c r="F48" s="3">
        <f t="shared" si="1"/>
        <v>0</v>
      </c>
      <c r="G48" s="3">
        <f>G47+Tabela25[[#This Row],[wydatki]]</f>
        <v>9050</v>
      </c>
      <c r="H48" s="3">
        <f t="shared" si="2"/>
        <v>60</v>
      </c>
      <c r="I48" s="3">
        <f>I47+Tabela25[[#This Row],[dochody]]</f>
        <v>2040</v>
      </c>
      <c r="J48" s="4">
        <f t="shared" si="0"/>
        <v>-7010</v>
      </c>
      <c r="K48">
        <f>YEAR(Tabela25[[#This Row],[data]])</f>
        <v>2023</v>
      </c>
      <c r="L48" s="10">
        <f>IF(Tabela25[[#This Row],[łączne dochody]]&gt;Tabela25[[#This Row],[łączne wydatki]],1,0)</f>
        <v>0</v>
      </c>
    </row>
    <row r="49" spans="1:12" x14ac:dyDescent="0.3">
      <c r="A49" s="1">
        <v>44974</v>
      </c>
      <c r="B49" t="s">
        <v>7</v>
      </c>
      <c r="C49" t="s">
        <v>10</v>
      </c>
      <c r="D49" s="2">
        <f>VLOOKUP(C49,Tabela14[],2,FALSE)</f>
        <v>0.2</v>
      </c>
      <c r="E49">
        <v>10</v>
      </c>
      <c r="F49" s="3">
        <f t="shared" si="1"/>
        <v>0</v>
      </c>
      <c r="G49" s="3">
        <f>G48+Tabela25[[#This Row],[wydatki]]</f>
        <v>9050</v>
      </c>
      <c r="H49" s="3">
        <f t="shared" si="2"/>
        <v>60</v>
      </c>
      <c r="I49" s="3">
        <f>I48+Tabela25[[#This Row],[dochody]]</f>
        <v>2100</v>
      </c>
      <c r="J49" s="4">
        <f t="shared" si="0"/>
        <v>-6950</v>
      </c>
      <c r="K49">
        <f>YEAR(Tabela25[[#This Row],[data]])</f>
        <v>2023</v>
      </c>
      <c r="L49" s="10">
        <f>IF(Tabela25[[#This Row],[łączne dochody]]&gt;Tabela25[[#This Row],[łączne wydatki]],1,0)</f>
        <v>0</v>
      </c>
    </row>
    <row r="50" spans="1:12" x14ac:dyDescent="0.3">
      <c r="A50" s="1">
        <v>44975</v>
      </c>
      <c r="B50" t="s">
        <v>8</v>
      </c>
      <c r="C50" t="s">
        <v>10</v>
      </c>
      <c r="D50" s="2">
        <f>VLOOKUP(C50,Tabela14[],2,FALSE)</f>
        <v>0.2</v>
      </c>
      <c r="E50">
        <v>10</v>
      </c>
      <c r="F50" s="3">
        <f t="shared" si="1"/>
        <v>0</v>
      </c>
      <c r="G50" s="3">
        <f>G49+Tabela25[[#This Row],[wydatki]]</f>
        <v>9050</v>
      </c>
      <c r="H50" s="3">
        <f t="shared" si="2"/>
        <v>0</v>
      </c>
      <c r="I50" s="3">
        <f>I49+Tabela25[[#This Row],[dochody]]</f>
        <v>2100</v>
      </c>
      <c r="J50" s="4">
        <f t="shared" si="0"/>
        <v>-6950</v>
      </c>
      <c r="K50">
        <f>YEAR(Tabela25[[#This Row],[data]])</f>
        <v>2023</v>
      </c>
      <c r="L50" s="10">
        <f>IF(Tabela25[[#This Row],[łączne dochody]]&gt;Tabela25[[#This Row],[łączne wydatki]],1,0)</f>
        <v>0</v>
      </c>
    </row>
    <row r="51" spans="1:12" x14ac:dyDescent="0.3">
      <c r="A51" s="1">
        <v>44976</v>
      </c>
      <c r="B51" t="s">
        <v>2</v>
      </c>
      <c r="C51" t="s">
        <v>10</v>
      </c>
      <c r="D51" s="2">
        <f>VLOOKUP(C51,Tabela14[],2,FALSE)</f>
        <v>0.2</v>
      </c>
      <c r="E51">
        <v>10</v>
      </c>
      <c r="F51" s="3">
        <f t="shared" si="1"/>
        <v>150</v>
      </c>
      <c r="G51" s="3">
        <f>G50+Tabela25[[#This Row],[wydatki]]</f>
        <v>9200</v>
      </c>
      <c r="H51" s="3">
        <f t="shared" si="2"/>
        <v>0</v>
      </c>
      <c r="I51" s="3">
        <f>I50+Tabela25[[#This Row],[dochody]]</f>
        <v>2100</v>
      </c>
      <c r="J51" s="4">
        <f t="shared" si="0"/>
        <v>-7100</v>
      </c>
      <c r="K51">
        <f>YEAR(Tabela25[[#This Row],[data]])</f>
        <v>2023</v>
      </c>
      <c r="L51" s="10">
        <f>IF(Tabela25[[#This Row],[łączne dochody]]&gt;Tabela25[[#This Row],[łączne wydatki]],1,0)</f>
        <v>0</v>
      </c>
    </row>
    <row r="52" spans="1:12" x14ac:dyDescent="0.3">
      <c r="A52" s="1">
        <v>44977</v>
      </c>
      <c r="B52" t="s">
        <v>3</v>
      </c>
      <c r="C52" t="s">
        <v>10</v>
      </c>
      <c r="D52" s="2">
        <f>VLOOKUP(C52,Tabela14[],2,FALSE)</f>
        <v>0.2</v>
      </c>
      <c r="E52">
        <v>10</v>
      </c>
      <c r="F52" s="3">
        <f t="shared" si="1"/>
        <v>0</v>
      </c>
      <c r="G52" s="3">
        <f>G51+Tabela25[[#This Row],[wydatki]]</f>
        <v>9200</v>
      </c>
      <c r="H52" s="3">
        <f t="shared" si="2"/>
        <v>60</v>
      </c>
      <c r="I52" s="3">
        <f>I51+Tabela25[[#This Row],[dochody]]</f>
        <v>2160</v>
      </c>
      <c r="J52" s="4">
        <f t="shared" si="0"/>
        <v>-7040</v>
      </c>
      <c r="K52">
        <f>YEAR(Tabela25[[#This Row],[data]])</f>
        <v>2023</v>
      </c>
      <c r="L52" s="10">
        <f>IF(Tabela25[[#This Row],[łączne dochody]]&gt;Tabela25[[#This Row],[łączne wydatki]],1,0)</f>
        <v>0</v>
      </c>
    </row>
    <row r="53" spans="1:12" x14ac:dyDescent="0.3">
      <c r="A53" s="1">
        <v>44978</v>
      </c>
      <c r="B53" t="s">
        <v>4</v>
      </c>
      <c r="C53" t="s">
        <v>10</v>
      </c>
      <c r="D53" s="2">
        <f>VLOOKUP(C53,Tabela14[],2,FALSE)</f>
        <v>0.2</v>
      </c>
      <c r="E53">
        <v>10</v>
      </c>
      <c r="F53" s="3">
        <f t="shared" si="1"/>
        <v>0</v>
      </c>
      <c r="G53" s="3">
        <f>G52+Tabela25[[#This Row],[wydatki]]</f>
        <v>9200</v>
      </c>
      <c r="H53" s="3">
        <f t="shared" si="2"/>
        <v>60</v>
      </c>
      <c r="I53" s="3">
        <f>I52+Tabela25[[#This Row],[dochody]]</f>
        <v>2220</v>
      </c>
      <c r="J53" s="4">
        <f t="shared" si="0"/>
        <v>-6980</v>
      </c>
      <c r="K53">
        <f>YEAR(Tabela25[[#This Row],[data]])</f>
        <v>2023</v>
      </c>
      <c r="L53" s="10">
        <f>IF(Tabela25[[#This Row],[łączne dochody]]&gt;Tabela25[[#This Row],[łączne wydatki]],1,0)</f>
        <v>0</v>
      </c>
    </row>
    <row r="54" spans="1:12" x14ac:dyDescent="0.3">
      <c r="A54" s="1">
        <v>44979</v>
      </c>
      <c r="B54" t="s">
        <v>5</v>
      </c>
      <c r="C54" t="s">
        <v>10</v>
      </c>
      <c r="D54" s="2">
        <f>VLOOKUP(C54,Tabela14[],2,FALSE)</f>
        <v>0.2</v>
      </c>
      <c r="E54">
        <v>10</v>
      </c>
      <c r="F54" s="3">
        <f t="shared" si="1"/>
        <v>0</v>
      </c>
      <c r="G54" s="3">
        <f>G53+Tabela25[[#This Row],[wydatki]]</f>
        <v>9200</v>
      </c>
      <c r="H54" s="3">
        <f t="shared" si="2"/>
        <v>60</v>
      </c>
      <c r="I54" s="3">
        <f>I53+Tabela25[[#This Row],[dochody]]</f>
        <v>2280</v>
      </c>
      <c r="J54" s="4">
        <f t="shared" si="0"/>
        <v>-6920</v>
      </c>
      <c r="K54">
        <f>YEAR(Tabela25[[#This Row],[data]])</f>
        <v>2023</v>
      </c>
      <c r="L54" s="10">
        <f>IF(Tabela25[[#This Row],[łączne dochody]]&gt;Tabela25[[#This Row],[łączne wydatki]],1,0)</f>
        <v>0</v>
      </c>
    </row>
    <row r="55" spans="1:12" x14ac:dyDescent="0.3">
      <c r="A55" s="1">
        <v>44980</v>
      </c>
      <c r="B55" t="s">
        <v>6</v>
      </c>
      <c r="C55" t="s">
        <v>10</v>
      </c>
      <c r="D55" s="2">
        <f>VLOOKUP(C55,Tabela14[],2,FALSE)</f>
        <v>0.2</v>
      </c>
      <c r="E55">
        <v>10</v>
      </c>
      <c r="F55" s="3">
        <f t="shared" si="1"/>
        <v>0</v>
      </c>
      <c r="G55" s="3">
        <f>G54+Tabela25[[#This Row],[wydatki]]</f>
        <v>9200</v>
      </c>
      <c r="H55" s="3">
        <f t="shared" si="2"/>
        <v>60</v>
      </c>
      <c r="I55" s="3">
        <f>I54+Tabela25[[#This Row],[dochody]]</f>
        <v>2340</v>
      </c>
      <c r="J55" s="4">
        <f t="shared" si="0"/>
        <v>-6860</v>
      </c>
      <c r="K55">
        <f>YEAR(Tabela25[[#This Row],[data]])</f>
        <v>2023</v>
      </c>
      <c r="L55" s="10">
        <f>IF(Tabela25[[#This Row],[łączne dochody]]&gt;Tabela25[[#This Row],[łączne wydatki]],1,0)</f>
        <v>0</v>
      </c>
    </row>
    <row r="56" spans="1:12" x14ac:dyDescent="0.3">
      <c r="A56" s="1">
        <v>44981</v>
      </c>
      <c r="B56" t="s">
        <v>7</v>
      </c>
      <c r="C56" t="s">
        <v>10</v>
      </c>
      <c r="D56" s="2">
        <f>VLOOKUP(C56,Tabela14[],2,FALSE)</f>
        <v>0.2</v>
      </c>
      <c r="E56">
        <v>10</v>
      </c>
      <c r="F56" s="3">
        <f t="shared" si="1"/>
        <v>0</v>
      </c>
      <c r="G56" s="3">
        <f>G55+Tabela25[[#This Row],[wydatki]]</f>
        <v>9200</v>
      </c>
      <c r="H56" s="3">
        <f t="shared" si="2"/>
        <v>60</v>
      </c>
      <c r="I56" s="3">
        <f>I55+Tabela25[[#This Row],[dochody]]</f>
        <v>2400</v>
      </c>
      <c r="J56" s="4">
        <f t="shared" si="0"/>
        <v>-6800</v>
      </c>
      <c r="K56">
        <f>YEAR(Tabela25[[#This Row],[data]])</f>
        <v>2023</v>
      </c>
      <c r="L56" s="10">
        <f>IF(Tabela25[[#This Row],[łączne dochody]]&gt;Tabela25[[#This Row],[łączne wydatki]],1,0)</f>
        <v>0</v>
      </c>
    </row>
    <row r="57" spans="1:12" x14ac:dyDescent="0.3">
      <c r="A57" s="1">
        <v>44982</v>
      </c>
      <c r="B57" t="s">
        <v>8</v>
      </c>
      <c r="C57" t="s">
        <v>10</v>
      </c>
      <c r="D57" s="2">
        <f>VLOOKUP(C57,Tabela14[],2,FALSE)</f>
        <v>0.2</v>
      </c>
      <c r="E57">
        <v>10</v>
      </c>
      <c r="F57" s="3">
        <f t="shared" si="1"/>
        <v>0</v>
      </c>
      <c r="G57" s="3">
        <f>G56+Tabela25[[#This Row],[wydatki]]</f>
        <v>9200</v>
      </c>
      <c r="H57" s="3">
        <f t="shared" si="2"/>
        <v>0</v>
      </c>
      <c r="I57" s="3">
        <f>I56+Tabela25[[#This Row],[dochody]]</f>
        <v>2400</v>
      </c>
      <c r="J57" s="4">
        <f t="shared" si="0"/>
        <v>-6800</v>
      </c>
      <c r="K57">
        <f>YEAR(Tabela25[[#This Row],[data]])</f>
        <v>2023</v>
      </c>
      <c r="L57" s="10">
        <f>IF(Tabela25[[#This Row],[łączne dochody]]&gt;Tabela25[[#This Row],[łączne wydatki]],1,0)</f>
        <v>0</v>
      </c>
    </row>
    <row r="58" spans="1:12" x14ac:dyDescent="0.3">
      <c r="A58" s="1">
        <v>44983</v>
      </c>
      <c r="B58" t="s">
        <v>2</v>
      </c>
      <c r="C58" t="s">
        <v>10</v>
      </c>
      <c r="D58" s="2">
        <f>VLOOKUP(C58,Tabela14[],2,FALSE)</f>
        <v>0.2</v>
      </c>
      <c r="E58">
        <v>10</v>
      </c>
      <c r="F58" s="3">
        <f t="shared" si="1"/>
        <v>150</v>
      </c>
      <c r="G58" s="3">
        <f>G57+Tabela25[[#This Row],[wydatki]]</f>
        <v>9350</v>
      </c>
      <c r="H58" s="3">
        <f t="shared" si="2"/>
        <v>0</v>
      </c>
      <c r="I58" s="3">
        <f>I57+Tabela25[[#This Row],[dochody]]</f>
        <v>2400</v>
      </c>
      <c r="J58" s="4">
        <f t="shared" si="0"/>
        <v>-6950</v>
      </c>
      <c r="K58">
        <f>YEAR(Tabela25[[#This Row],[data]])</f>
        <v>2023</v>
      </c>
      <c r="L58" s="10">
        <f>IF(Tabela25[[#This Row],[łączne dochody]]&gt;Tabela25[[#This Row],[łączne wydatki]],1,0)</f>
        <v>0</v>
      </c>
    </row>
    <row r="59" spans="1:12" x14ac:dyDescent="0.3">
      <c r="A59" s="1">
        <v>44984</v>
      </c>
      <c r="B59" t="s">
        <v>3</v>
      </c>
      <c r="C59" t="s">
        <v>10</v>
      </c>
      <c r="D59" s="2">
        <f>VLOOKUP(C59,Tabela14[],2,FALSE)</f>
        <v>0.2</v>
      </c>
      <c r="E59">
        <v>10</v>
      </c>
      <c r="F59" s="3">
        <f t="shared" si="1"/>
        <v>0</v>
      </c>
      <c r="G59" s="3">
        <f>G58+Tabela25[[#This Row],[wydatki]]</f>
        <v>9350</v>
      </c>
      <c r="H59" s="3">
        <f t="shared" si="2"/>
        <v>60</v>
      </c>
      <c r="I59" s="3">
        <f>I58+Tabela25[[#This Row],[dochody]]</f>
        <v>2460</v>
      </c>
      <c r="J59" s="4">
        <f t="shared" si="0"/>
        <v>-6890</v>
      </c>
      <c r="K59">
        <f>YEAR(Tabela25[[#This Row],[data]])</f>
        <v>2023</v>
      </c>
      <c r="L59" s="10">
        <f>IF(Tabela25[[#This Row],[łączne dochody]]&gt;Tabela25[[#This Row],[łączne wydatki]],1,0)</f>
        <v>0</v>
      </c>
    </row>
    <row r="60" spans="1:12" x14ac:dyDescent="0.3">
      <c r="A60" s="1">
        <v>44985</v>
      </c>
      <c r="B60" t="s">
        <v>4</v>
      </c>
      <c r="C60" t="s">
        <v>10</v>
      </c>
      <c r="D60" s="2">
        <f>VLOOKUP(C60,Tabela14[],2,FALSE)</f>
        <v>0.2</v>
      </c>
      <c r="E60">
        <v>10</v>
      </c>
      <c r="F60" s="3">
        <f t="shared" si="1"/>
        <v>0</v>
      </c>
      <c r="G60" s="3">
        <f>G59+Tabela25[[#This Row],[wydatki]]</f>
        <v>9350</v>
      </c>
      <c r="H60" s="3">
        <f t="shared" si="2"/>
        <v>60</v>
      </c>
      <c r="I60" s="3">
        <f>I59+Tabela25[[#This Row],[dochody]]</f>
        <v>2520</v>
      </c>
      <c r="J60" s="4">
        <f t="shared" si="0"/>
        <v>-6830</v>
      </c>
      <c r="K60">
        <f>YEAR(Tabela25[[#This Row],[data]])</f>
        <v>2023</v>
      </c>
      <c r="L60" s="10">
        <f>IF(Tabela25[[#This Row],[łączne dochody]]&gt;Tabela25[[#This Row],[łączne wydatki]],1,0)</f>
        <v>0</v>
      </c>
    </row>
    <row r="61" spans="1:12" x14ac:dyDescent="0.3">
      <c r="A61" s="1">
        <v>44986</v>
      </c>
      <c r="B61" t="s">
        <v>5</v>
      </c>
      <c r="C61" t="s">
        <v>10</v>
      </c>
      <c r="D61" s="2">
        <f>VLOOKUP(C61,Tabela14[],2,FALSE)</f>
        <v>0.2</v>
      </c>
      <c r="E61">
        <v>10</v>
      </c>
      <c r="F61" s="3">
        <f t="shared" si="1"/>
        <v>0</v>
      </c>
      <c r="G61" s="3">
        <f>G60+Tabela25[[#This Row],[wydatki]]</f>
        <v>9350</v>
      </c>
      <c r="H61" s="3">
        <f t="shared" si="2"/>
        <v>60</v>
      </c>
      <c r="I61" s="3">
        <f>I60+Tabela25[[#This Row],[dochody]]</f>
        <v>2580</v>
      </c>
      <c r="J61" s="4">
        <f t="shared" si="0"/>
        <v>-6770</v>
      </c>
      <c r="K61">
        <f>YEAR(Tabela25[[#This Row],[data]])</f>
        <v>2023</v>
      </c>
      <c r="L61" s="10">
        <f>IF(Tabela25[[#This Row],[łączne dochody]]&gt;Tabela25[[#This Row],[łączne wydatki]],1,0)</f>
        <v>0</v>
      </c>
    </row>
    <row r="62" spans="1:12" x14ac:dyDescent="0.3">
      <c r="A62" s="1">
        <v>44987</v>
      </c>
      <c r="B62" t="s">
        <v>6</v>
      </c>
      <c r="C62" t="s">
        <v>10</v>
      </c>
      <c r="D62" s="2">
        <f>VLOOKUP(C62,Tabela14[],2,FALSE)</f>
        <v>0.2</v>
      </c>
      <c r="E62">
        <v>10</v>
      </c>
      <c r="F62" s="3">
        <f t="shared" si="1"/>
        <v>0</v>
      </c>
      <c r="G62" s="3">
        <f>G61+Tabela25[[#This Row],[wydatki]]</f>
        <v>9350</v>
      </c>
      <c r="H62" s="3">
        <f t="shared" si="2"/>
        <v>60</v>
      </c>
      <c r="I62" s="3">
        <f>I61+Tabela25[[#This Row],[dochody]]</f>
        <v>2640</v>
      </c>
      <c r="J62" s="4">
        <f t="shared" si="0"/>
        <v>-6710</v>
      </c>
      <c r="K62">
        <f>YEAR(Tabela25[[#This Row],[data]])</f>
        <v>2023</v>
      </c>
      <c r="L62" s="10">
        <f>IF(Tabela25[[#This Row],[łączne dochody]]&gt;Tabela25[[#This Row],[łączne wydatki]],1,0)</f>
        <v>0</v>
      </c>
    </row>
    <row r="63" spans="1:12" x14ac:dyDescent="0.3">
      <c r="A63" s="1">
        <v>44988</v>
      </c>
      <c r="B63" t="s">
        <v>7</v>
      </c>
      <c r="C63" t="s">
        <v>10</v>
      </c>
      <c r="D63" s="2">
        <f>VLOOKUP(C63,Tabela14[],2,FALSE)</f>
        <v>0.2</v>
      </c>
      <c r="E63">
        <v>10</v>
      </c>
      <c r="F63" s="3">
        <f t="shared" si="1"/>
        <v>0</v>
      </c>
      <c r="G63" s="3">
        <f>G62+Tabela25[[#This Row],[wydatki]]</f>
        <v>9350</v>
      </c>
      <c r="H63" s="3">
        <f t="shared" si="2"/>
        <v>60</v>
      </c>
      <c r="I63" s="3">
        <f>I62+Tabela25[[#This Row],[dochody]]</f>
        <v>2700</v>
      </c>
      <c r="J63" s="4">
        <f t="shared" si="0"/>
        <v>-6650</v>
      </c>
      <c r="K63">
        <f>YEAR(Tabela25[[#This Row],[data]])</f>
        <v>2023</v>
      </c>
      <c r="L63" s="10">
        <f>IF(Tabela25[[#This Row],[łączne dochody]]&gt;Tabela25[[#This Row],[łączne wydatki]],1,0)</f>
        <v>0</v>
      </c>
    </row>
    <row r="64" spans="1:12" x14ac:dyDescent="0.3">
      <c r="A64" s="1">
        <v>44989</v>
      </c>
      <c r="B64" t="s">
        <v>8</v>
      </c>
      <c r="C64" t="s">
        <v>10</v>
      </c>
      <c r="D64" s="2">
        <f>VLOOKUP(C64,Tabela14[],2,FALSE)</f>
        <v>0.2</v>
      </c>
      <c r="E64">
        <v>10</v>
      </c>
      <c r="F64" s="3">
        <f t="shared" si="1"/>
        <v>0</v>
      </c>
      <c r="G64" s="3">
        <f>G63+Tabela25[[#This Row],[wydatki]]</f>
        <v>9350</v>
      </c>
      <c r="H64" s="3">
        <f t="shared" si="2"/>
        <v>0</v>
      </c>
      <c r="I64" s="3">
        <f>I63+Tabela25[[#This Row],[dochody]]</f>
        <v>2700</v>
      </c>
      <c r="J64" s="4">
        <f t="shared" si="0"/>
        <v>-6650</v>
      </c>
      <c r="K64">
        <f>YEAR(Tabela25[[#This Row],[data]])</f>
        <v>2023</v>
      </c>
      <c r="L64" s="10">
        <f>IF(Tabela25[[#This Row],[łączne dochody]]&gt;Tabela25[[#This Row],[łączne wydatki]],1,0)</f>
        <v>0</v>
      </c>
    </row>
    <row r="65" spans="1:12" x14ac:dyDescent="0.3">
      <c r="A65" s="1">
        <v>44990</v>
      </c>
      <c r="B65" t="s">
        <v>2</v>
      </c>
      <c r="C65" t="s">
        <v>10</v>
      </c>
      <c r="D65" s="2">
        <f>VLOOKUP(C65,Tabela14[],2,FALSE)</f>
        <v>0.2</v>
      </c>
      <c r="E65">
        <v>10</v>
      </c>
      <c r="F65" s="3">
        <f t="shared" si="1"/>
        <v>150</v>
      </c>
      <c r="G65" s="3">
        <f>G64+Tabela25[[#This Row],[wydatki]]</f>
        <v>9500</v>
      </c>
      <c r="H65" s="3">
        <f t="shared" si="2"/>
        <v>0</v>
      </c>
      <c r="I65" s="3">
        <f>I64+Tabela25[[#This Row],[dochody]]</f>
        <v>2700</v>
      </c>
      <c r="J65" s="4">
        <f t="shared" si="0"/>
        <v>-6800</v>
      </c>
      <c r="K65">
        <f>YEAR(Tabela25[[#This Row],[data]])</f>
        <v>2023</v>
      </c>
      <c r="L65" s="10">
        <f>IF(Tabela25[[#This Row],[łączne dochody]]&gt;Tabela25[[#This Row],[łączne wydatki]],1,0)</f>
        <v>0</v>
      </c>
    </row>
    <row r="66" spans="1:12" x14ac:dyDescent="0.3">
      <c r="A66" s="1">
        <v>44991</v>
      </c>
      <c r="B66" t="s">
        <v>3</v>
      </c>
      <c r="C66" t="s">
        <v>10</v>
      </c>
      <c r="D66" s="2">
        <f>VLOOKUP(C66,Tabela14[],2,FALSE)</f>
        <v>0.2</v>
      </c>
      <c r="E66">
        <v>10</v>
      </c>
      <c r="F66" s="3">
        <f t="shared" si="1"/>
        <v>0</v>
      </c>
      <c r="G66" s="3">
        <f>G65+Tabela25[[#This Row],[wydatki]]</f>
        <v>9500</v>
      </c>
      <c r="H66" s="3">
        <f t="shared" si="2"/>
        <v>60</v>
      </c>
      <c r="I66" s="3">
        <f>I65+Tabela25[[#This Row],[dochody]]</f>
        <v>2760</v>
      </c>
      <c r="J66" s="4">
        <f t="shared" si="0"/>
        <v>-6740</v>
      </c>
      <c r="K66">
        <f>YEAR(Tabela25[[#This Row],[data]])</f>
        <v>2023</v>
      </c>
      <c r="L66" s="10">
        <f>IF(Tabela25[[#This Row],[łączne dochody]]&gt;Tabela25[[#This Row],[łączne wydatki]],1,0)</f>
        <v>0</v>
      </c>
    </row>
    <row r="67" spans="1:12" x14ac:dyDescent="0.3">
      <c r="A67" s="1">
        <v>44992</v>
      </c>
      <c r="B67" t="s">
        <v>4</v>
      </c>
      <c r="C67" t="s">
        <v>10</v>
      </c>
      <c r="D67" s="2">
        <f>VLOOKUP(C67,Tabela14[],2,FALSE)</f>
        <v>0.2</v>
      </c>
      <c r="E67">
        <v>10</v>
      </c>
      <c r="F67" s="3">
        <f t="shared" si="1"/>
        <v>0</v>
      </c>
      <c r="G67" s="3">
        <f>G66+Tabela25[[#This Row],[wydatki]]</f>
        <v>9500</v>
      </c>
      <c r="H67" s="3">
        <f t="shared" si="2"/>
        <v>60</v>
      </c>
      <c r="I67" s="3">
        <f>I66+Tabela25[[#This Row],[dochody]]</f>
        <v>2820</v>
      </c>
      <c r="J67" s="4">
        <f t="shared" ref="J67:J130" si="3">H67-F67+J66</f>
        <v>-6680</v>
      </c>
      <c r="K67">
        <f>YEAR(Tabela25[[#This Row],[data]])</f>
        <v>2023</v>
      </c>
      <c r="L67" s="10">
        <f>IF(Tabela25[[#This Row],[łączne dochody]]&gt;Tabela25[[#This Row],[łączne wydatki]],1,0)</f>
        <v>0</v>
      </c>
    </row>
    <row r="68" spans="1:12" x14ac:dyDescent="0.3">
      <c r="A68" s="1">
        <v>44993</v>
      </c>
      <c r="B68" t="s">
        <v>5</v>
      </c>
      <c r="C68" t="s">
        <v>10</v>
      </c>
      <c r="D68" s="2">
        <f>VLOOKUP(C68,Tabela14[],2,FALSE)</f>
        <v>0.2</v>
      </c>
      <c r="E68">
        <v>10</v>
      </c>
      <c r="F68" s="3">
        <f t="shared" ref="F68:F131" si="4">IF(B68="niedziela",15*E68,0)</f>
        <v>0</v>
      </c>
      <c r="G68" s="3">
        <f>G67+Tabela25[[#This Row],[wydatki]]</f>
        <v>9500</v>
      </c>
      <c r="H68" s="3">
        <f t="shared" ref="H68:H131" si="5">IF(AND(NOT(B68="sobota"),NOT(B68="niedziela")),ROUNDDOWN(E68*D68,0)*$Q$4,0)</f>
        <v>60</v>
      </c>
      <c r="I68" s="3">
        <f>I67+Tabela25[[#This Row],[dochody]]</f>
        <v>2880</v>
      </c>
      <c r="J68" s="4">
        <f t="shared" si="3"/>
        <v>-6620</v>
      </c>
      <c r="K68">
        <f>YEAR(Tabela25[[#This Row],[data]])</f>
        <v>2023</v>
      </c>
      <c r="L68" s="10">
        <f>IF(Tabela25[[#This Row],[łączne dochody]]&gt;Tabela25[[#This Row],[łączne wydatki]],1,0)</f>
        <v>0</v>
      </c>
    </row>
    <row r="69" spans="1:12" x14ac:dyDescent="0.3">
      <c r="A69" s="1">
        <v>44994</v>
      </c>
      <c r="B69" t="s">
        <v>6</v>
      </c>
      <c r="C69" t="s">
        <v>10</v>
      </c>
      <c r="D69" s="2">
        <f>VLOOKUP(C69,Tabela14[],2,FALSE)</f>
        <v>0.2</v>
      </c>
      <c r="E69">
        <v>10</v>
      </c>
      <c r="F69" s="3">
        <f t="shared" si="4"/>
        <v>0</v>
      </c>
      <c r="G69" s="3">
        <f>G68+Tabela25[[#This Row],[wydatki]]</f>
        <v>9500</v>
      </c>
      <c r="H69" s="3">
        <f t="shared" si="5"/>
        <v>60</v>
      </c>
      <c r="I69" s="3">
        <f>I68+Tabela25[[#This Row],[dochody]]</f>
        <v>2940</v>
      </c>
      <c r="J69" s="4">
        <f t="shared" si="3"/>
        <v>-6560</v>
      </c>
      <c r="K69">
        <f>YEAR(Tabela25[[#This Row],[data]])</f>
        <v>2023</v>
      </c>
      <c r="L69" s="10">
        <f>IF(Tabela25[[#This Row],[łączne dochody]]&gt;Tabela25[[#This Row],[łączne wydatki]],1,0)</f>
        <v>0</v>
      </c>
    </row>
    <row r="70" spans="1:12" x14ac:dyDescent="0.3">
      <c r="A70" s="1">
        <v>44995</v>
      </c>
      <c r="B70" t="s">
        <v>7</v>
      </c>
      <c r="C70" t="s">
        <v>10</v>
      </c>
      <c r="D70" s="2">
        <f>VLOOKUP(C70,Tabela14[],2,FALSE)</f>
        <v>0.2</v>
      </c>
      <c r="E70">
        <v>10</v>
      </c>
      <c r="F70" s="3">
        <f t="shared" si="4"/>
        <v>0</v>
      </c>
      <c r="G70" s="3">
        <f>G69+Tabela25[[#This Row],[wydatki]]</f>
        <v>9500</v>
      </c>
      <c r="H70" s="3">
        <f t="shared" si="5"/>
        <v>60</v>
      </c>
      <c r="I70" s="3">
        <f>I69+Tabela25[[#This Row],[dochody]]</f>
        <v>3000</v>
      </c>
      <c r="J70" s="4">
        <f t="shared" si="3"/>
        <v>-6500</v>
      </c>
      <c r="K70">
        <f>YEAR(Tabela25[[#This Row],[data]])</f>
        <v>2023</v>
      </c>
      <c r="L70" s="10">
        <f>IF(Tabela25[[#This Row],[łączne dochody]]&gt;Tabela25[[#This Row],[łączne wydatki]],1,0)</f>
        <v>0</v>
      </c>
    </row>
    <row r="71" spans="1:12" x14ac:dyDescent="0.3">
      <c r="A71" s="1">
        <v>44996</v>
      </c>
      <c r="B71" t="s">
        <v>8</v>
      </c>
      <c r="C71" t="s">
        <v>10</v>
      </c>
      <c r="D71" s="2">
        <f>VLOOKUP(C71,Tabela14[],2,FALSE)</f>
        <v>0.2</v>
      </c>
      <c r="E71">
        <v>10</v>
      </c>
      <c r="F71" s="3">
        <f t="shared" si="4"/>
        <v>0</v>
      </c>
      <c r="G71" s="3">
        <f>G70+Tabela25[[#This Row],[wydatki]]</f>
        <v>9500</v>
      </c>
      <c r="H71" s="3">
        <f t="shared" si="5"/>
        <v>0</v>
      </c>
      <c r="I71" s="3">
        <f>I70+Tabela25[[#This Row],[dochody]]</f>
        <v>3000</v>
      </c>
      <c r="J71" s="4">
        <f t="shared" si="3"/>
        <v>-6500</v>
      </c>
      <c r="K71">
        <f>YEAR(Tabela25[[#This Row],[data]])</f>
        <v>2023</v>
      </c>
      <c r="L71" s="10">
        <f>IF(Tabela25[[#This Row],[łączne dochody]]&gt;Tabela25[[#This Row],[łączne wydatki]],1,0)</f>
        <v>0</v>
      </c>
    </row>
    <row r="72" spans="1:12" x14ac:dyDescent="0.3">
      <c r="A72" s="1">
        <v>44997</v>
      </c>
      <c r="B72" t="s">
        <v>2</v>
      </c>
      <c r="C72" t="s">
        <v>10</v>
      </c>
      <c r="D72" s="2">
        <f>VLOOKUP(C72,Tabela14[],2,FALSE)</f>
        <v>0.2</v>
      </c>
      <c r="E72">
        <v>10</v>
      </c>
      <c r="F72" s="3">
        <f t="shared" si="4"/>
        <v>150</v>
      </c>
      <c r="G72" s="3">
        <f>G71+Tabela25[[#This Row],[wydatki]]</f>
        <v>9650</v>
      </c>
      <c r="H72" s="3">
        <f t="shared" si="5"/>
        <v>0</v>
      </c>
      <c r="I72" s="3">
        <f>I71+Tabela25[[#This Row],[dochody]]</f>
        <v>3000</v>
      </c>
      <c r="J72" s="4">
        <f t="shared" si="3"/>
        <v>-6650</v>
      </c>
      <c r="K72">
        <f>YEAR(Tabela25[[#This Row],[data]])</f>
        <v>2023</v>
      </c>
      <c r="L72" s="10">
        <f>IF(Tabela25[[#This Row],[łączne dochody]]&gt;Tabela25[[#This Row],[łączne wydatki]],1,0)</f>
        <v>0</v>
      </c>
    </row>
    <row r="73" spans="1:12" x14ac:dyDescent="0.3">
      <c r="A73" s="1">
        <v>44998</v>
      </c>
      <c r="B73" t="s">
        <v>3</v>
      </c>
      <c r="C73" t="s">
        <v>10</v>
      </c>
      <c r="D73" s="2">
        <f>VLOOKUP(C73,Tabela14[],2,FALSE)</f>
        <v>0.2</v>
      </c>
      <c r="E73">
        <v>10</v>
      </c>
      <c r="F73" s="3">
        <f t="shared" si="4"/>
        <v>0</v>
      </c>
      <c r="G73" s="3">
        <f>G72+Tabela25[[#This Row],[wydatki]]</f>
        <v>9650</v>
      </c>
      <c r="H73" s="3">
        <f t="shared" si="5"/>
        <v>60</v>
      </c>
      <c r="I73" s="3">
        <f>I72+Tabela25[[#This Row],[dochody]]</f>
        <v>3060</v>
      </c>
      <c r="J73" s="4">
        <f t="shared" si="3"/>
        <v>-6590</v>
      </c>
      <c r="K73">
        <f>YEAR(Tabela25[[#This Row],[data]])</f>
        <v>2023</v>
      </c>
      <c r="L73" s="10">
        <f>IF(Tabela25[[#This Row],[łączne dochody]]&gt;Tabela25[[#This Row],[łączne wydatki]],1,0)</f>
        <v>0</v>
      </c>
    </row>
    <row r="74" spans="1:12" x14ac:dyDescent="0.3">
      <c r="A74" s="1">
        <v>44999</v>
      </c>
      <c r="B74" t="s">
        <v>4</v>
      </c>
      <c r="C74" t="s">
        <v>10</v>
      </c>
      <c r="D74" s="2">
        <f>VLOOKUP(C74,Tabela14[],2,FALSE)</f>
        <v>0.2</v>
      </c>
      <c r="E74">
        <v>10</v>
      </c>
      <c r="F74" s="3">
        <f t="shared" si="4"/>
        <v>0</v>
      </c>
      <c r="G74" s="3">
        <f>G73+Tabela25[[#This Row],[wydatki]]</f>
        <v>9650</v>
      </c>
      <c r="H74" s="3">
        <f t="shared" si="5"/>
        <v>60</v>
      </c>
      <c r="I74" s="3">
        <f>I73+Tabela25[[#This Row],[dochody]]</f>
        <v>3120</v>
      </c>
      <c r="J74" s="4">
        <f t="shared" si="3"/>
        <v>-6530</v>
      </c>
      <c r="K74">
        <f>YEAR(Tabela25[[#This Row],[data]])</f>
        <v>2023</v>
      </c>
      <c r="L74" s="10">
        <f>IF(Tabela25[[#This Row],[łączne dochody]]&gt;Tabela25[[#This Row],[łączne wydatki]],1,0)</f>
        <v>0</v>
      </c>
    </row>
    <row r="75" spans="1:12" x14ac:dyDescent="0.3">
      <c r="A75" s="1">
        <v>45000</v>
      </c>
      <c r="B75" t="s">
        <v>5</v>
      </c>
      <c r="C75" t="s">
        <v>10</v>
      </c>
      <c r="D75" s="2">
        <f>VLOOKUP(C75,Tabela14[],2,FALSE)</f>
        <v>0.2</v>
      </c>
      <c r="E75">
        <v>10</v>
      </c>
      <c r="F75" s="3">
        <f t="shared" si="4"/>
        <v>0</v>
      </c>
      <c r="G75" s="3">
        <f>G74+Tabela25[[#This Row],[wydatki]]</f>
        <v>9650</v>
      </c>
      <c r="H75" s="3">
        <f t="shared" si="5"/>
        <v>60</v>
      </c>
      <c r="I75" s="3">
        <f>I74+Tabela25[[#This Row],[dochody]]</f>
        <v>3180</v>
      </c>
      <c r="J75" s="4">
        <f t="shared" si="3"/>
        <v>-6470</v>
      </c>
      <c r="K75">
        <f>YEAR(Tabela25[[#This Row],[data]])</f>
        <v>2023</v>
      </c>
      <c r="L75" s="10">
        <f>IF(Tabela25[[#This Row],[łączne dochody]]&gt;Tabela25[[#This Row],[łączne wydatki]],1,0)</f>
        <v>0</v>
      </c>
    </row>
    <row r="76" spans="1:12" x14ac:dyDescent="0.3">
      <c r="A76" s="1">
        <v>45001</v>
      </c>
      <c r="B76" t="s">
        <v>6</v>
      </c>
      <c r="C76" t="s">
        <v>10</v>
      </c>
      <c r="D76" s="2">
        <f>VLOOKUP(C76,Tabela14[],2,FALSE)</f>
        <v>0.2</v>
      </c>
      <c r="E76">
        <v>10</v>
      </c>
      <c r="F76" s="3">
        <f t="shared" si="4"/>
        <v>0</v>
      </c>
      <c r="G76" s="3">
        <f>G75+Tabela25[[#This Row],[wydatki]]</f>
        <v>9650</v>
      </c>
      <c r="H76" s="3">
        <f t="shared" si="5"/>
        <v>60</v>
      </c>
      <c r="I76" s="3">
        <f>I75+Tabela25[[#This Row],[dochody]]</f>
        <v>3240</v>
      </c>
      <c r="J76" s="4">
        <f t="shared" si="3"/>
        <v>-6410</v>
      </c>
      <c r="K76">
        <f>YEAR(Tabela25[[#This Row],[data]])</f>
        <v>2023</v>
      </c>
      <c r="L76" s="10">
        <f>IF(Tabela25[[#This Row],[łączne dochody]]&gt;Tabela25[[#This Row],[łączne wydatki]],1,0)</f>
        <v>0</v>
      </c>
    </row>
    <row r="77" spans="1:12" x14ac:dyDescent="0.3">
      <c r="A77" s="1">
        <v>45002</v>
      </c>
      <c r="B77" t="s">
        <v>7</v>
      </c>
      <c r="C77" t="s">
        <v>10</v>
      </c>
      <c r="D77" s="2">
        <f>VLOOKUP(C77,Tabela14[],2,FALSE)</f>
        <v>0.2</v>
      </c>
      <c r="E77">
        <v>10</v>
      </c>
      <c r="F77" s="3">
        <f t="shared" si="4"/>
        <v>0</v>
      </c>
      <c r="G77" s="3">
        <f>G76+Tabela25[[#This Row],[wydatki]]</f>
        <v>9650</v>
      </c>
      <c r="H77" s="3">
        <f t="shared" si="5"/>
        <v>60</v>
      </c>
      <c r="I77" s="3">
        <f>I76+Tabela25[[#This Row],[dochody]]</f>
        <v>3300</v>
      </c>
      <c r="J77" s="4">
        <f t="shared" si="3"/>
        <v>-6350</v>
      </c>
      <c r="K77">
        <f>YEAR(Tabela25[[#This Row],[data]])</f>
        <v>2023</v>
      </c>
      <c r="L77" s="10">
        <f>IF(Tabela25[[#This Row],[łączne dochody]]&gt;Tabela25[[#This Row],[łączne wydatki]],1,0)</f>
        <v>0</v>
      </c>
    </row>
    <row r="78" spans="1:12" x14ac:dyDescent="0.3">
      <c r="A78" s="1">
        <v>45003</v>
      </c>
      <c r="B78" t="s">
        <v>8</v>
      </c>
      <c r="C78" t="s">
        <v>10</v>
      </c>
      <c r="D78" s="2">
        <f>VLOOKUP(C78,Tabela14[],2,FALSE)</f>
        <v>0.2</v>
      </c>
      <c r="E78">
        <v>10</v>
      </c>
      <c r="F78" s="3">
        <f t="shared" si="4"/>
        <v>0</v>
      </c>
      <c r="G78" s="3">
        <f>G77+Tabela25[[#This Row],[wydatki]]</f>
        <v>9650</v>
      </c>
      <c r="H78" s="3">
        <f t="shared" si="5"/>
        <v>0</v>
      </c>
      <c r="I78" s="3">
        <f>I77+Tabela25[[#This Row],[dochody]]</f>
        <v>3300</v>
      </c>
      <c r="J78" s="4">
        <f t="shared" si="3"/>
        <v>-6350</v>
      </c>
      <c r="K78">
        <f>YEAR(Tabela25[[#This Row],[data]])</f>
        <v>2023</v>
      </c>
      <c r="L78" s="10">
        <f>IF(Tabela25[[#This Row],[łączne dochody]]&gt;Tabela25[[#This Row],[łączne wydatki]],1,0)</f>
        <v>0</v>
      </c>
    </row>
    <row r="79" spans="1:12" x14ac:dyDescent="0.3">
      <c r="A79" s="1">
        <v>45004</v>
      </c>
      <c r="B79" t="s">
        <v>2</v>
      </c>
      <c r="C79" t="s">
        <v>10</v>
      </c>
      <c r="D79" s="2">
        <f>VLOOKUP(C79,Tabela14[],2,FALSE)</f>
        <v>0.2</v>
      </c>
      <c r="E79">
        <v>10</v>
      </c>
      <c r="F79" s="3">
        <f t="shared" si="4"/>
        <v>150</v>
      </c>
      <c r="G79" s="3">
        <f>G78+Tabela25[[#This Row],[wydatki]]</f>
        <v>9800</v>
      </c>
      <c r="H79" s="3">
        <f t="shared" si="5"/>
        <v>0</v>
      </c>
      <c r="I79" s="3">
        <f>I78+Tabela25[[#This Row],[dochody]]</f>
        <v>3300</v>
      </c>
      <c r="J79" s="4">
        <f t="shared" si="3"/>
        <v>-6500</v>
      </c>
      <c r="K79">
        <f>YEAR(Tabela25[[#This Row],[data]])</f>
        <v>2023</v>
      </c>
      <c r="L79" s="10">
        <f>IF(Tabela25[[#This Row],[łączne dochody]]&gt;Tabela25[[#This Row],[łączne wydatki]],1,0)</f>
        <v>0</v>
      </c>
    </row>
    <row r="80" spans="1:12" x14ac:dyDescent="0.3">
      <c r="A80" s="1">
        <v>45005</v>
      </c>
      <c r="B80" t="s">
        <v>3</v>
      </c>
      <c r="C80" t="s">
        <v>10</v>
      </c>
      <c r="D80" s="2">
        <f>VLOOKUP(C80,Tabela14[],2,FALSE)</f>
        <v>0.2</v>
      </c>
      <c r="E80">
        <v>10</v>
      </c>
      <c r="F80" s="3">
        <f t="shared" si="4"/>
        <v>0</v>
      </c>
      <c r="G80" s="3">
        <f>G79+Tabela25[[#This Row],[wydatki]]</f>
        <v>9800</v>
      </c>
      <c r="H80" s="3">
        <f t="shared" si="5"/>
        <v>60</v>
      </c>
      <c r="I80" s="3">
        <f>I79+Tabela25[[#This Row],[dochody]]</f>
        <v>3360</v>
      </c>
      <c r="J80" s="4">
        <f t="shared" si="3"/>
        <v>-6440</v>
      </c>
      <c r="K80">
        <f>YEAR(Tabela25[[#This Row],[data]])</f>
        <v>2023</v>
      </c>
      <c r="L80" s="10">
        <f>IF(Tabela25[[#This Row],[łączne dochody]]&gt;Tabela25[[#This Row],[łączne wydatki]],1,0)</f>
        <v>0</v>
      </c>
    </row>
    <row r="81" spans="1:12" x14ac:dyDescent="0.3">
      <c r="A81" s="1">
        <v>45006</v>
      </c>
      <c r="B81" t="s">
        <v>4</v>
      </c>
      <c r="C81" t="s">
        <v>11</v>
      </c>
      <c r="D81" s="2">
        <f>VLOOKUP(C81,Tabela14[],2,FALSE)</f>
        <v>0.5</v>
      </c>
      <c r="E81">
        <v>10</v>
      </c>
      <c r="F81" s="3">
        <f t="shared" si="4"/>
        <v>0</v>
      </c>
      <c r="G81" s="3">
        <f>G80+Tabela25[[#This Row],[wydatki]]</f>
        <v>9800</v>
      </c>
      <c r="H81" s="3">
        <f t="shared" si="5"/>
        <v>150</v>
      </c>
      <c r="I81" s="3">
        <f>I80+Tabela25[[#This Row],[dochody]]</f>
        <v>3510</v>
      </c>
      <c r="J81" s="4">
        <f t="shared" si="3"/>
        <v>-6290</v>
      </c>
      <c r="K81">
        <f>YEAR(Tabela25[[#This Row],[data]])</f>
        <v>2023</v>
      </c>
      <c r="L81" s="10">
        <f>IF(Tabela25[[#This Row],[łączne dochody]]&gt;Tabela25[[#This Row],[łączne wydatki]],1,0)</f>
        <v>0</v>
      </c>
    </row>
    <row r="82" spans="1:12" x14ac:dyDescent="0.3">
      <c r="A82" s="1">
        <v>45007</v>
      </c>
      <c r="B82" t="s">
        <v>5</v>
      </c>
      <c r="C82" t="s">
        <v>11</v>
      </c>
      <c r="D82" s="2">
        <f>VLOOKUP(C82,Tabela14[],2,FALSE)</f>
        <v>0.5</v>
      </c>
      <c r="E82">
        <v>10</v>
      </c>
      <c r="F82" s="3">
        <f t="shared" si="4"/>
        <v>0</v>
      </c>
      <c r="G82" s="3">
        <f>G81+Tabela25[[#This Row],[wydatki]]</f>
        <v>9800</v>
      </c>
      <c r="H82" s="3">
        <f t="shared" si="5"/>
        <v>150</v>
      </c>
      <c r="I82" s="3">
        <f>I81+Tabela25[[#This Row],[dochody]]</f>
        <v>3660</v>
      </c>
      <c r="J82" s="4">
        <f t="shared" si="3"/>
        <v>-6140</v>
      </c>
      <c r="K82">
        <f>YEAR(Tabela25[[#This Row],[data]])</f>
        <v>2023</v>
      </c>
      <c r="L82" s="10">
        <f>IF(Tabela25[[#This Row],[łączne dochody]]&gt;Tabela25[[#This Row],[łączne wydatki]],1,0)</f>
        <v>0</v>
      </c>
    </row>
    <row r="83" spans="1:12" x14ac:dyDescent="0.3">
      <c r="A83" s="1">
        <v>45008</v>
      </c>
      <c r="B83" t="s">
        <v>6</v>
      </c>
      <c r="C83" t="s">
        <v>11</v>
      </c>
      <c r="D83" s="2">
        <f>VLOOKUP(C83,Tabela14[],2,FALSE)</f>
        <v>0.5</v>
      </c>
      <c r="E83">
        <v>10</v>
      </c>
      <c r="F83" s="3">
        <f t="shared" si="4"/>
        <v>0</v>
      </c>
      <c r="G83" s="3">
        <f>G82+Tabela25[[#This Row],[wydatki]]</f>
        <v>9800</v>
      </c>
      <c r="H83" s="3">
        <f t="shared" si="5"/>
        <v>150</v>
      </c>
      <c r="I83" s="3">
        <f>I82+Tabela25[[#This Row],[dochody]]</f>
        <v>3810</v>
      </c>
      <c r="J83" s="4">
        <f t="shared" si="3"/>
        <v>-5990</v>
      </c>
      <c r="K83">
        <f>YEAR(Tabela25[[#This Row],[data]])</f>
        <v>2023</v>
      </c>
      <c r="L83" s="10">
        <f>IF(Tabela25[[#This Row],[łączne dochody]]&gt;Tabela25[[#This Row],[łączne wydatki]],1,0)</f>
        <v>0</v>
      </c>
    </row>
    <row r="84" spans="1:12" x14ac:dyDescent="0.3">
      <c r="A84" s="1">
        <v>45009</v>
      </c>
      <c r="B84" t="s">
        <v>7</v>
      </c>
      <c r="C84" t="s">
        <v>11</v>
      </c>
      <c r="D84" s="2">
        <f>VLOOKUP(C84,Tabela14[],2,FALSE)</f>
        <v>0.5</v>
      </c>
      <c r="E84">
        <v>10</v>
      </c>
      <c r="F84" s="3">
        <f t="shared" si="4"/>
        <v>0</v>
      </c>
      <c r="G84" s="3">
        <f>G83+Tabela25[[#This Row],[wydatki]]</f>
        <v>9800</v>
      </c>
      <c r="H84" s="3">
        <f t="shared" si="5"/>
        <v>150</v>
      </c>
      <c r="I84" s="3">
        <f>I83+Tabela25[[#This Row],[dochody]]</f>
        <v>3960</v>
      </c>
      <c r="J84" s="4">
        <f t="shared" si="3"/>
        <v>-5840</v>
      </c>
      <c r="K84">
        <f>YEAR(Tabela25[[#This Row],[data]])</f>
        <v>2023</v>
      </c>
      <c r="L84" s="10">
        <f>IF(Tabela25[[#This Row],[łączne dochody]]&gt;Tabela25[[#This Row],[łączne wydatki]],1,0)</f>
        <v>0</v>
      </c>
    </row>
    <row r="85" spans="1:12" x14ac:dyDescent="0.3">
      <c r="A85" s="1">
        <v>45010</v>
      </c>
      <c r="B85" t="s">
        <v>8</v>
      </c>
      <c r="C85" t="s">
        <v>11</v>
      </c>
      <c r="D85" s="2">
        <f>VLOOKUP(C85,Tabela14[],2,FALSE)</f>
        <v>0.5</v>
      </c>
      <c r="E85">
        <v>10</v>
      </c>
      <c r="F85" s="3">
        <f t="shared" si="4"/>
        <v>0</v>
      </c>
      <c r="G85" s="3">
        <f>G84+Tabela25[[#This Row],[wydatki]]</f>
        <v>9800</v>
      </c>
      <c r="H85" s="3">
        <f t="shared" si="5"/>
        <v>0</v>
      </c>
      <c r="I85" s="3">
        <f>I84+Tabela25[[#This Row],[dochody]]</f>
        <v>3960</v>
      </c>
      <c r="J85" s="4">
        <f t="shared" si="3"/>
        <v>-5840</v>
      </c>
      <c r="K85">
        <f>YEAR(Tabela25[[#This Row],[data]])</f>
        <v>2023</v>
      </c>
      <c r="L85" s="10">
        <f>IF(Tabela25[[#This Row],[łączne dochody]]&gt;Tabela25[[#This Row],[łączne wydatki]],1,0)</f>
        <v>0</v>
      </c>
    </row>
    <row r="86" spans="1:12" x14ac:dyDescent="0.3">
      <c r="A86" s="1">
        <v>45011</v>
      </c>
      <c r="B86" t="s">
        <v>2</v>
      </c>
      <c r="C86" t="s">
        <v>11</v>
      </c>
      <c r="D86" s="2">
        <f>VLOOKUP(C86,Tabela14[],2,FALSE)</f>
        <v>0.5</v>
      </c>
      <c r="E86">
        <v>10</v>
      </c>
      <c r="F86" s="3">
        <f t="shared" si="4"/>
        <v>150</v>
      </c>
      <c r="G86" s="3">
        <f>G85+Tabela25[[#This Row],[wydatki]]</f>
        <v>9950</v>
      </c>
      <c r="H86" s="3">
        <f t="shared" si="5"/>
        <v>0</v>
      </c>
      <c r="I86" s="3">
        <f>I85+Tabela25[[#This Row],[dochody]]</f>
        <v>3960</v>
      </c>
      <c r="J86" s="4">
        <f t="shared" si="3"/>
        <v>-5990</v>
      </c>
      <c r="K86">
        <f>YEAR(Tabela25[[#This Row],[data]])</f>
        <v>2023</v>
      </c>
      <c r="L86" s="10">
        <f>IF(Tabela25[[#This Row],[łączne dochody]]&gt;Tabela25[[#This Row],[łączne wydatki]],1,0)</f>
        <v>0</v>
      </c>
    </row>
    <row r="87" spans="1:12" x14ac:dyDescent="0.3">
      <c r="A87" s="1">
        <v>45012</v>
      </c>
      <c r="B87" t="s">
        <v>3</v>
      </c>
      <c r="C87" t="s">
        <v>11</v>
      </c>
      <c r="D87" s="2">
        <f>VLOOKUP(C87,Tabela14[],2,FALSE)</f>
        <v>0.5</v>
      </c>
      <c r="E87">
        <v>10</v>
      </c>
      <c r="F87" s="3">
        <f t="shared" si="4"/>
        <v>0</v>
      </c>
      <c r="G87" s="3">
        <f>G86+Tabela25[[#This Row],[wydatki]]</f>
        <v>9950</v>
      </c>
      <c r="H87" s="3">
        <f t="shared" si="5"/>
        <v>150</v>
      </c>
      <c r="I87" s="3">
        <f>I86+Tabela25[[#This Row],[dochody]]</f>
        <v>4110</v>
      </c>
      <c r="J87" s="4">
        <f t="shared" si="3"/>
        <v>-5840</v>
      </c>
      <c r="K87">
        <f>YEAR(Tabela25[[#This Row],[data]])</f>
        <v>2023</v>
      </c>
      <c r="L87" s="10">
        <f>IF(Tabela25[[#This Row],[łączne dochody]]&gt;Tabela25[[#This Row],[łączne wydatki]],1,0)</f>
        <v>0</v>
      </c>
    </row>
    <row r="88" spans="1:12" x14ac:dyDescent="0.3">
      <c r="A88" s="1">
        <v>45013</v>
      </c>
      <c r="B88" t="s">
        <v>4</v>
      </c>
      <c r="C88" t="s">
        <v>11</v>
      </c>
      <c r="D88" s="2">
        <f>VLOOKUP(C88,Tabela14[],2,FALSE)</f>
        <v>0.5</v>
      </c>
      <c r="E88">
        <v>10</v>
      </c>
      <c r="F88" s="3">
        <f t="shared" si="4"/>
        <v>0</v>
      </c>
      <c r="G88" s="3">
        <f>G87+Tabela25[[#This Row],[wydatki]]</f>
        <v>9950</v>
      </c>
      <c r="H88" s="3">
        <f t="shared" si="5"/>
        <v>150</v>
      </c>
      <c r="I88" s="3">
        <f>I87+Tabela25[[#This Row],[dochody]]</f>
        <v>4260</v>
      </c>
      <c r="J88" s="4">
        <f t="shared" si="3"/>
        <v>-5690</v>
      </c>
      <c r="K88">
        <f>YEAR(Tabela25[[#This Row],[data]])</f>
        <v>2023</v>
      </c>
      <c r="L88" s="10">
        <f>IF(Tabela25[[#This Row],[łączne dochody]]&gt;Tabela25[[#This Row],[łączne wydatki]],1,0)</f>
        <v>0</v>
      </c>
    </row>
    <row r="89" spans="1:12" x14ac:dyDescent="0.3">
      <c r="A89" s="1">
        <v>45014</v>
      </c>
      <c r="B89" t="s">
        <v>5</v>
      </c>
      <c r="C89" t="s">
        <v>11</v>
      </c>
      <c r="D89" s="2">
        <f>VLOOKUP(C89,Tabela14[],2,FALSE)</f>
        <v>0.5</v>
      </c>
      <c r="E89">
        <v>10</v>
      </c>
      <c r="F89" s="3">
        <f t="shared" si="4"/>
        <v>0</v>
      </c>
      <c r="G89" s="3">
        <f>G88+Tabela25[[#This Row],[wydatki]]</f>
        <v>9950</v>
      </c>
      <c r="H89" s="3">
        <f t="shared" si="5"/>
        <v>150</v>
      </c>
      <c r="I89" s="3">
        <f>I88+Tabela25[[#This Row],[dochody]]</f>
        <v>4410</v>
      </c>
      <c r="J89" s="4">
        <f t="shared" si="3"/>
        <v>-5540</v>
      </c>
      <c r="K89">
        <f>YEAR(Tabela25[[#This Row],[data]])</f>
        <v>2023</v>
      </c>
      <c r="L89" s="10">
        <f>IF(Tabela25[[#This Row],[łączne dochody]]&gt;Tabela25[[#This Row],[łączne wydatki]],1,0)</f>
        <v>0</v>
      </c>
    </row>
    <row r="90" spans="1:12" x14ac:dyDescent="0.3">
      <c r="A90" s="1">
        <v>45015</v>
      </c>
      <c r="B90" t="s">
        <v>6</v>
      </c>
      <c r="C90" t="s">
        <v>11</v>
      </c>
      <c r="D90" s="2">
        <f>VLOOKUP(C90,Tabela14[],2,FALSE)</f>
        <v>0.5</v>
      </c>
      <c r="E90">
        <v>10</v>
      </c>
      <c r="F90" s="3">
        <f t="shared" si="4"/>
        <v>0</v>
      </c>
      <c r="G90" s="3">
        <f>G89+Tabela25[[#This Row],[wydatki]]</f>
        <v>9950</v>
      </c>
      <c r="H90" s="3">
        <f t="shared" si="5"/>
        <v>150</v>
      </c>
      <c r="I90" s="3">
        <f>I89+Tabela25[[#This Row],[dochody]]</f>
        <v>4560</v>
      </c>
      <c r="J90" s="4">
        <f t="shared" si="3"/>
        <v>-5390</v>
      </c>
      <c r="K90">
        <f>YEAR(Tabela25[[#This Row],[data]])</f>
        <v>2023</v>
      </c>
      <c r="L90" s="10">
        <f>IF(Tabela25[[#This Row],[łączne dochody]]&gt;Tabela25[[#This Row],[łączne wydatki]],1,0)</f>
        <v>0</v>
      </c>
    </row>
    <row r="91" spans="1:12" x14ac:dyDescent="0.3">
      <c r="A91" s="5">
        <v>45016</v>
      </c>
      <c r="B91" s="6" t="s">
        <v>7</v>
      </c>
      <c r="C91" s="6" t="s">
        <v>11</v>
      </c>
      <c r="D91" s="7">
        <f>VLOOKUP(C91,Tabela14[],2,FALSE)</f>
        <v>0.5</v>
      </c>
      <c r="E91" s="6">
        <v>10</v>
      </c>
      <c r="F91" s="8">
        <f t="shared" si="4"/>
        <v>0</v>
      </c>
      <c r="G91" s="3">
        <f>G90+Tabela25[[#This Row],[wydatki]]</f>
        <v>9950</v>
      </c>
      <c r="H91" s="8">
        <f t="shared" si="5"/>
        <v>150</v>
      </c>
      <c r="I91" s="3">
        <f>I90+Tabela25[[#This Row],[dochody]]</f>
        <v>4710</v>
      </c>
      <c r="J91" s="9">
        <f t="shared" si="3"/>
        <v>-5240</v>
      </c>
      <c r="K91">
        <f>YEAR(Tabela25[[#This Row],[data]])</f>
        <v>2023</v>
      </c>
      <c r="L91" s="10">
        <f>IF(Tabela25[[#This Row],[łączne dochody]]&gt;Tabela25[[#This Row],[łączne wydatki]],1,0)</f>
        <v>0</v>
      </c>
    </row>
    <row r="92" spans="1:12" x14ac:dyDescent="0.3">
      <c r="A92" s="1">
        <v>45017</v>
      </c>
      <c r="B92" t="s">
        <v>8</v>
      </c>
      <c r="C92" t="s">
        <v>11</v>
      </c>
      <c r="D92" s="2">
        <f>VLOOKUP(C92,Tabela14[],2,FALSE)</f>
        <v>0.5</v>
      </c>
      <c r="E92">
        <v>10</v>
      </c>
      <c r="F92" s="3">
        <f t="shared" si="4"/>
        <v>0</v>
      </c>
      <c r="G92" s="3">
        <f>G91+Tabela25[[#This Row],[wydatki]]</f>
        <v>9950</v>
      </c>
      <c r="H92" s="3">
        <f t="shared" si="5"/>
        <v>0</v>
      </c>
      <c r="I92" s="3">
        <f>I91+Tabela25[[#This Row],[dochody]]</f>
        <v>4710</v>
      </c>
      <c r="J92" s="4">
        <f t="shared" si="3"/>
        <v>-5240</v>
      </c>
      <c r="K92">
        <f>YEAR(Tabela25[[#This Row],[data]])</f>
        <v>2023</v>
      </c>
      <c r="L92" s="10">
        <f>IF(Tabela25[[#This Row],[łączne dochody]]&gt;Tabela25[[#This Row],[łączne wydatki]],1,0)</f>
        <v>0</v>
      </c>
    </row>
    <row r="93" spans="1:12" x14ac:dyDescent="0.3">
      <c r="A93" s="1">
        <v>45018</v>
      </c>
      <c r="B93" t="s">
        <v>2</v>
      </c>
      <c r="C93" t="s">
        <v>11</v>
      </c>
      <c r="D93" s="2">
        <f>VLOOKUP(C93,Tabela14[],2,FALSE)</f>
        <v>0.5</v>
      </c>
      <c r="E93">
        <v>10</v>
      </c>
      <c r="F93" s="3">
        <f t="shared" si="4"/>
        <v>150</v>
      </c>
      <c r="G93" s="3">
        <f>G92+Tabela25[[#This Row],[wydatki]]</f>
        <v>10100</v>
      </c>
      <c r="H93" s="3">
        <f t="shared" si="5"/>
        <v>0</v>
      </c>
      <c r="I93" s="3">
        <f>I92+Tabela25[[#This Row],[dochody]]</f>
        <v>4710</v>
      </c>
      <c r="J93" s="4">
        <f t="shared" si="3"/>
        <v>-5390</v>
      </c>
      <c r="K93">
        <f>YEAR(Tabela25[[#This Row],[data]])</f>
        <v>2023</v>
      </c>
      <c r="L93" s="10">
        <f>IF(Tabela25[[#This Row],[łączne dochody]]&gt;Tabela25[[#This Row],[łączne wydatki]],1,0)</f>
        <v>0</v>
      </c>
    </row>
    <row r="94" spans="1:12" x14ac:dyDescent="0.3">
      <c r="A94" s="1">
        <v>45019</v>
      </c>
      <c r="B94" t="s">
        <v>3</v>
      </c>
      <c r="C94" t="s">
        <v>11</v>
      </c>
      <c r="D94" s="2">
        <f>VLOOKUP(C94,Tabela14[],2,FALSE)</f>
        <v>0.5</v>
      </c>
      <c r="E94">
        <v>10</v>
      </c>
      <c r="F94" s="3">
        <f t="shared" si="4"/>
        <v>0</v>
      </c>
      <c r="G94" s="3">
        <f>G93+Tabela25[[#This Row],[wydatki]]</f>
        <v>10100</v>
      </c>
      <c r="H94" s="3">
        <f t="shared" si="5"/>
        <v>150</v>
      </c>
      <c r="I94" s="3">
        <f>I93+Tabela25[[#This Row],[dochody]]</f>
        <v>4860</v>
      </c>
      <c r="J94" s="4">
        <f t="shared" si="3"/>
        <v>-5240</v>
      </c>
      <c r="K94">
        <f>YEAR(Tabela25[[#This Row],[data]])</f>
        <v>2023</v>
      </c>
      <c r="L94" s="10">
        <f>IF(Tabela25[[#This Row],[łączne dochody]]&gt;Tabela25[[#This Row],[łączne wydatki]],1,0)</f>
        <v>0</v>
      </c>
    </row>
    <row r="95" spans="1:12" x14ac:dyDescent="0.3">
      <c r="A95" s="1">
        <v>45020</v>
      </c>
      <c r="B95" t="s">
        <v>4</v>
      </c>
      <c r="C95" t="s">
        <v>11</v>
      </c>
      <c r="D95" s="2">
        <f>VLOOKUP(C95,Tabela14[],2,FALSE)</f>
        <v>0.5</v>
      </c>
      <c r="E95">
        <v>10</v>
      </c>
      <c r="F95" s="3">
        <f t="shared" si="4"/>
        <v>0</v>
      </c>
      <c r="G95" s="3">
        <f>G94+Tabela25[[#This Row],[wydatki]]</f>
        <v>10100</v>
      </c>
      <c r="H95" s="3">
        <f t="shared" si="5"/>
        <v>150</v>
      </c>
      <c r="I95" s="3">
        <f>I94+Tabela25[[#This Row],[dochody]]</f>
        <v>5010</v>
      </c>
      <c r="J95" s="4">
        <f t="shared" si="3"/>
        <v>-5090</v>
      </c>
      <c r="K95">
        <f>YEAR(Tabela25[[#This Row],[data]])</f>
        <v>2023</v>
      </c>
      <c r="L95" s="10">
        <f>IF(Tabela25[[#This Row],[łączne dochody]]&gt;Tabela25[[#This Row],[łączne wydatki]],1,0)</f>
        <v>0</v>
      </c>
    </row>
    <row r="96" spans="1:12" x14ac:dyDescent="0.3">
      <c r="A96" s="1">
        <v>45021</v>
      </c>
      <c r="B96" t="s">
        <v>5</v>
      </c>
      <c r="C96" t="s">
        <v>11</v>
      </c>
      <c r="D96" s="2">
        <f>VLOOKUP(C96,Tabela14[],2,FALSE)</f>
        <v>0.5</v>
      </c>
      <c r="E96">
        <v>10</v>
      </c>
      <c r="F96" s="3">
        <f t="shared" si="4"/>
        <v>0</v>
      </c>
      <c r="G96" s="3">
        <f>G95+Tabela25[[#This Row],[wydatki]]</f>
        <v>10100</v>
      </c>
      <c r="H96" s="3">
        <f t="shared" si="5"/>
        <v>150</v>
      </c>
      <c r="I96" s="3">
        <f>I95+Tabela25[[#This Row],[dochody]]</f>
        <v>5160</v>
      </c>
      <c r="J96" s="4">
        <f t="shared" si="3"/>
        <v>-4940</v>
      </c>
      <c r="K96">
        <f>YEAR(Tabela25[[#This Row],[data]])</f>
        <v>2023</v>
      </c>
      <c r="L96" s="10">
        <f>IF(Tabela25[[#This Row],[łączne dochody]]&gt;Tabela25[[#This Row],[łączne wydatki]],1,0)</f>
        <v>0</v>
      </c>
    </row>
    <row r="97" spans="1:12" x14ac:dyDescent="0.3">
      <c r="A97" s="1">
        <v>45022</v>
      </c>
      <c r="B97" t="s">
        <v>6</v>
      </c>
      <c r="C97" t="s">
        <v>11</v>
      </c>
      <c r="D97" s="2">
        <f>VLOOKUP(C97,Tabela14[],2,FALSE)</f>
        <v>0.5</v>
      </c>
      <c r="E97">
        <v>10</v>
      </c>
      <c r="F97" s="3">
        <f t="shared" si="4"/>
        <v>0</v>
      </c>
      <c r="G97" s="3">
        <f>G96+Tabela25[[#This Row],[wydatki]]</f>
        <v>10100</v>
      </c>
      <c r="H97" s="3">
        <f t="shared" si="5"/>
        <v>150</v>
      </c>
      <c r="I97" s="3">
        <f>I96+Tabela25[[#This Row],[dochody]]</f>
        <v>5310</v>
      </c>
      <c r="J97" s="4">
        <f t="shared" si="3"/>
        <v>-4790</v>
      </c>
      <c r="K97">
        <f>YEAR(Tabela25[[#This Row],[data]])</f>
        <v>2023</v>
      </c>
      <c r="L97" s="10">
        <f>IF(Tabela25[[#This Row],[łączne dochody]]&gt;Tabela25[[#This Row],[łączne wydatki]],1,0)</f>
        <v>0</v>
      </c>
    </row>
    <row r="98" spans="1:12" x14ac:dyDescent="0.3">
      <c r="A98" s="1">
        <v>45023</v>
      </c>
      <c r="B98" t="s">
        <v>7</v>
      </c>
      <c r="C98" t="s">
        <v>11</v>
      </c>
      <c r="D98" s="2">
        <f>VLOOKUP(C98,Tabela14[],2,FALSE)</f>
        <v>0.5</v>
      </c>
      <c r="E98">
        <v>10</v>
      </c>
      <c r="F98" s="3">
        <f t="shared" si="4"/>
        <v>0</v>
      </c>
      <c r="G98" s="3">
        <f>G97+Tabela25[[#This Row],[wydatki]]</f>
        <v>10100</v>
      </c>
      <c r="H98" s="3">
        <f t="shared" si="5"/>
        <v>150</v>
      </c>
      <c r="I98" s="3">
        <f>I97+Tabela25[[#This Row],[dochody]]</f>
        <v>5460</v>
      </c>
      <c r="J98" s="4">
        <f t="shared" si="3"/>
        <v>-4640</v>
      </c>
      <c r="K98">
        <f>YEAR(Tabela25[[#This Row],[data]])</f>
        <v>2023</v>
      </c>
      <c r="L98" s="10">
        <f>IF(Tabela25[[#This Row],[łączne dochody]]&gt;Tabela25[[#This Row],[łączne wydatki]],1,0)</f>
        <v>0</v>
      </c>
    </row>
    <row r="99" spans="1:12" x14ac:dyDescent="0.3">
      <c r="A99" s="1">
        <v>45024</v>
      </c>
      <c r="B99" t="s">
        <v>8</v>
      </c>
      <c r="C99" t="s">
        <v>11</v>
      </c>
      <c r="D99" s="2">
        <f>VLOOKUP(C99,Tabela14[],2,FALSE)</f>
        <v>0.5</v>
      </c>
      <c r="E99">
        <v>10</v>
      </c>
      <c r="F99" s="3">
        <f t="shared" si="4"/>
        <v>0</v>
      </c>
      <c r="G99" s="3">
        <f>G98+Tabela25[[#This Row],[wydatki]]</f>
        <v>10100</v>
      </c>
      <c r="H99" s="3">
        <f t="shared" si="5"/>
        <v>0</v>
      </c>
      <c r="I99" s="3">
        <f>I98+Tabela25[[#This Row],[dochody]]</f>
        <v>5460</v>
      </c>
      <c r="J99" s="4">
        <f t="shared" si="3"/>
        <v>-4640</v>
      </c>
      <c r="K99">
        <f>YEAR(Tabela25[[#This Row],[data]])</f>
        <v>2023</v>
      </c>
      <c r="L99" s="10">
        <f>IF(Tabela25[[#This Row],[łączne dochody]]&gt;Tabela25[[#This Row],[łączne wydatki]],1,0)</f>
        <v>0</v>
      </c>
    </row>
    <row r="100" spans="1:12" x14ac:dyDescent="0.3">
      <c r="A100" s="1">
        <v>45025</v>
      </c>
      <c r="B100" t="s">
        <v>2</v>
      </c>
      <c r="C100" t="s">
        <v>11</v>
      </c>
      <c r="D100" s="2">
        <f>VLOOKUP(C100,Tabela14[],2,FALSE)</f>
        <v>0.5</v>
      </c>
      <c r="E100">
        <v>10</v>
      </c>
      <c r="F100" s="3">
        <f t="shared" si="4"/>
        <v>150</v>
      </c>
      <c r="G100" s="3">
        <f>G99+Tabela25[[#This Row],[wydatki]]</f>
        <v>10250</v>
      </c>
      <c r="H100" s="3">
        <f t="shared" si="5"/>
        <v>0</v>
      </c>
      <c r="I100" s="3">
        <f>I99+Tabela25[[#This Row],[dochody]]</f>
        <v>5460</v>
      </c>
      <c r="J100" s="4">
        <f t="shared" si="3"/>
        <v>-4790</v>
      </c>
      <c r="K100">
        <f>YEAR(Tabela25[[#This Row],[data]])</f>
        <v>2023</v>
      </c>
      <c r="L100" s="10">
        <f>IF(Tabela25[[#This Row],[łączne dochody]]&gt;Tabela25[[#This Row],[łączne wydatki]],1,0)</f>
        <v>0</v>
      </c>
    </row>
    <row r="101" spans="1:12" x14ac:dyDescent="0.3">
      <c r="A101" s="1">
        <v>45026</v>
      </c>
      <c r="B101" t="s">
        <v>3</v>
      </c>
      <c r="C101" t="s">
        <v>11</v>
      </c>
      <c r="D101" s="2">
        <f>VLOOKUP(C101,Tabela14[],2,FALSE)</f>
        <v>0.5</v>
      </c>
      <c r="E101">
        <v>10</v>
      </c>
      <c r="F101" s="3">
        <f t="shared" si="4"/>
        <v>0</v>
      </c>
      <c r="G101" s="3">
        <f>G100+Tabela25[[#This Row],[wydatki]]</f>
        <v>10250</v>
      </c>
      <c r="H101" s="3">
        <f t="shared" si="5"/>
        <v>150</v>
      </c>
      <c r="I101" s="3">
        <f>I100+Tabela25[[#This Row],[dochody]]</f>
        <v>5610</v>
      </c>
      <c r="J101" s="4">
        <f t="shared" si="3"/>
        <v>-4640</v>
      </c>
      <c r="K101">
        <f>YEAR(Tabela25[[#This Row],[data]])</f>
        <v>2023</v>
      </c>
      <c r="L101" s="10">
        <f>IF(Tabela25[[#This Row],[łączne dochody]]&gt;Tabela25[[#This Row],[łączne wydatki]],1,0)</f>
        <v>0</v>
      </c>
    </row>
    <row r="102" spans="1:12" x14ac:dyDescent="0.3">
      <c r="A102" s="1">
        <v>45027</v>
      </c>
      <c r="B102" t="s">
        <v>4</v>
      </c>
      <c r="C102" t="s">
        <v>11</v>
      </c>
      <c r="D102" s="2">
        <f>VLOOKUP(C102,Tabela14[],2,FALSE)</f>
        <v>0.5</v>
      </c>
      <c r="E102">
        <v>10</v>
      </c>
      <c r="F102" s="3">
        <f t="shared" si="4"/>
        <v>0</v>
      </c>
      <c r="G102" s="3">
        <f>G101+Tabela25[[#This Row],[wydatki]]</f>
        <v>10250</v>
      </c>
      <c r="H102" s="3">
        <f t="shared" si="5"/>
        <v>150</v>
      </c>
      <c r="I102" s="3">
        <f>I101+Tabela25[[#This Row],[dochody]]</f>
        <v>5760</v>
      </c>
      <c r="J102" s="4">
        <f t="shared" si="3"/>
        <v>-4490</v>
      </c>
      <c r="K102">
        <f>YEAR(Tabela25[[#This Row],[data]])</f>
        <v>2023</v>
      </c>
      <c r="L102" s="10">
        <f>IF(Tabela25[[#This Row],[łączne dochody]]&gt;Tabela25[[#This Row],[łączne wydatki]],1,0)</f>
        <v>0</v>
      </c>
    </row>
    <row r="103" spans="1:12" x14ac:dyDescent="0.3">
      <c r="A103" s="1">
        <v>45028</v>
      </c>
      <c r="B103" t="s">
        <v>5</v>
      </c>
      <c r="C103" t="s">
        <v>11</v>
      </c>
      <c r="D103" s="2">
        <f>VLOOKUP(C103,Tabela14[],2,FALSE)</f>
        <v>0.5</v>
      </c>
      <c r="E103">
        <v>10</v>
      </c>
      <c r="F103" s="3">
        <f t="shared" si="4"/>
        <v>0</v>
      </c>
      <c r="G103" s="3">
        <f>G102+Tabela25[[#This Row],[wydatki]]</f>
        <v>10250</v>
      </c>
      <c r="H103" s="3">
        <f t="shared" si="5"/>
        <v>150</v>
      </c>
      <c r="I103" s="3">
        <f>I102+Tabela25[[#This Row],[dochody]]</f>
        <v>5910</v>
      </c>
      <c r="J103" s="4">
        <f t="shared" si="3"/>
        <v>-4340</v>
      </c>
      <c r="K103">
        <f>YEAR(Tabela25[[#This Row],[data]])</f>
        <v>2023</v>
      </c>
      <c r="L103" s="10">
        <f>IF(Tabela25[[#This Row],[łączne dochody]]&gt;Tabela25[[#This Row],[łączne wydatki]],1,0)</f>
        <v>0</v>
      </c>
    </row>
    <row r="104" spans="1:12" x14ac:dyDescent="0.3">
      <c r="A104" s="1">
        <v>45029</v>
      </c>
      <c r="B104" t="s">
        <v>6</v>
      </c>
      <c r="C104" t="s">
        <v>11</v>
      </c>
      <c r="D104" s="2">
        <f>VLOOKUP(C104,Tabela14[],2,FALSE)</f>
        <v>0.5</v>
      </c>
      <c r="E104">
        <v>10</v>
      </c>
      <c r="F104" s="3">
        <f t="shared" si="4"/>
        <v>0</v>
      </c>
      <c r="G104" s="3">
        <f>G103+Tabela25[[#This Row],[wydatki]]</f>
        <v>10250</v>
      </c>
      <c r="H104" s="3">
        <f t="shared" si="5"/>
        <v>150</v>
      </c>
      <c r="I104" s="3">
        <f>I103+Tabela25[[#This Row],[dochody]]</f>
        <v>6060</v>
      </c>
      <c r="J104" s="4">
        <f t="shared" si="3"/>
        <v>-4190</v>
      </c>
      <c r="K104">
        <f>YEAR(Tabela25[[#This Row],[data]])</f>
        <v>2023</v>
      </c>
      <c r="L104" s="10">
        <f>IF(Tabela25[[#This Row],[łączne dochody]]&gt;Tabela25[[#This Row],[łączne wydatki]],1,0)</f>
        <v>0</v>
      </c>
    </row>
    <row r="105" spans="1:12" x14ac:dyDescent="0.3">
      <c r="A105" s="1">
        <v>45030</v>
      </c>
      <c r="B105" t="s">
        <v>7</v>
      </c>
      <c r="C105" t="s">
        <v>11</v>
      </c>
      <c r="D105" s="2">
        <f>VLOOKUP(C105,Tabela14[],2,FALSE)</f>
        <v>0.5</v>
      </c>
      <c r="E105">
        <v>10</v>
      </c>
      <c r="F105" s="3">
        <f t="shared" si="4"/>
        <v>0</v>
      </c>
      <c r="G105" s="3">
        <f>G104+Tabela25[[#This Row],[wydatki]]</f>
        <v>10250</v>
      </c>
      <c r="H105" s="3">
        <f t="shared" si="5"/>
        <v>150</v>
      </c>
      <c r="I105" s="3">
        <f>I104+Tabela25[[#This Row],[dochody]]</f>
        <v>6210</v>
      </c>
      <c r="J105" s="4">
        <f t="shared" si="3"/>
        <v>-4040</v>
      </c>
      <c r="K105">
        <f>YEAR(Tabela25[[#This Row],[data]])</f>
        <v>2023</v>
      </c>
      <c r="L105" s="10">
        <f>IF(Tabela25[[#This Row],[łączne dochody]]&gt;Tabela25[[#This Row],[łączne wydatki]],1,0)</f>
        <v>0</v>
      </c>
    </row>
    <row r="106" spans="1:12" x14ac:dyDescent="0.3">
      <c r="A106" s="1">
        <v>45031</v>
      </c>
      <c r="B106" t="s">
        <v>8</v>
      </c>
      <c r="C106" t="s">
        <v>11</v>
      </c>
      <c r="D106" s="2">
        <f>VLOOKUP(C106,Tabela14[],2,FALSE)</f>
        <v>0.5</v>
      </c>
      <c r="E106">
        <v>10</v>
      </c>
      <c r="F106" s="3">
        <f t="shared" si="4"/>
        <v>0</v>
      </c>
      <c r="G106" s="3">
        <f>G105+Tabela25[[#This Row],[wydatki]]</f>
        <v>10250</v>
      </c>
      <c r="H106" s="3">
        <f t="shared" si="5"/>
        <v>0</v>
      </c>
      <c r="I106" s="3">
        <f>I105+Tabela25[[#This Row],[dochody]]</f>
        <v>6210</v>
      </c>
      <c r="J106" s="4">
        <f t="shared" si="3"/>
        <v>-4040</v>
      </c>
      <c r="K106">
        <f>YEAR(Tabela25[[#This Row],[data]])</f>
        <v>2023</v>
      </c>
      <c r="L106" s="10">
        <f>IF(Tabela25[[#This Row],[łączne dochody]]&gt;Tabela25[[#This Row],[łączne wydatki]],1,0)</f>
        <v>0</v>
      </c>
    </row>
    <row r="107" spans="1:12" x14ac:dyDescent="0.3">
      <c r="A107" s="1">
        <v>45032</v>
      </c>
      <c r="B107" t="s">
        <v>2</v>
      </c>
      <c r="C107" t="s">
        <v>11</v>
      </c>
      <c r="D107" s="2">
        <f>VLOOKUP(C107,Tabela14[],2,FALSE)</f>
        <v>0.5</v>
      </c>
      <c r="E107">
        <v>10</v>
      </c>
      <c r="F107" s="3">
        <f t="shared" si="4"/>
        <v>150</v>
      </c>
      <c r="G107" s="3">
        <f>G106+Tabela25[[#This Row],[wydatki]]</f>
        <v>10400</v>
      </c>
      <c r="H107" s="3">
        <f t="shared" si="5"/>
        <v>0</v>
      </c>
      <c r="I107" s="3">
        <f>I106+Tabela25[[#This Row],[dochody]]</f>
        <v>6210</v>
      </c>
      <c r="J107" s="4">
        <f t="shared" si="3"/>
        <v>-4190</v>
      </c>
      <c r="K107">
        <f>YEAR(Tabela25[[#This Row],[data]])</f>
        <v>2023</v>
      </c>
      <c r="L107" s="10">
        <f>IF(Tabela25[[#This Row],[łączne dochody]]&gt;Tabela25[[#This Row],[łączne wydatki]],1,0)</f>
        <v>0</v>
      </c>
    </row>
    <row r="108" spans="1:12" x14ac:dyDescent="0.3">
      <c r="A108" s="1">
        <v>45033</v>
      </c>
      <c r="B108" t="s">
        <v>3</v>
      </c>
      <c r="C108" t="s">
        <v>11</v>
      </c>
      <c r="D108" s="2">
        <f>VLOOKUP(C108,Tabela14[],2,FALSE)</f>
        <v>0.5</v>
      </c>
      <c r="E108">
        <v>10</v>
      </c>
      <c r="F108" s="3">
        <f t="shared" si="4"/>
        <v>0</v>
      </c>
      <c r="G108" s="3">
        <f>G107+Tabela25[[#This Row],[wydatki]]</f>
        <v>10400</v>
      </c>
      <c r="H108" s="3">
        <f t="shared" si="5"/>
        <v>150</v>
      </c>
      <c r="I108" s="3">
        <f>I107+Tabela25[[#This Row],[dochody]]</f>
        <v>6360</v>
      </c>
      <c r="J108" s="4">
        <f t="shared" si="3"/>
        <v>-4040</v>
      </c>
      <c r="K108">
        <f>YEAR(Tabela25[[#This Row],[data]])</f>
        <v>2023</v>
      </c>
      <c r="L108" s="10">
        <f>IF(Tabela25[[#This Row],[łączne dochody]]&gt;Tabela25[[#This Row],[łączne wydatki]],1,0)</f>
        <v>0</v>
      </c>
    </row>
    <row r="109" spans="1:12" x14ac:dyDescent="0.3">
      <c r="A109" s="1">
        <v>45034</v>
      </c>
      <c r="B109" t="s">
        <v>4</v>
      </c>
      <c r="C109" t="s">
        <v>11</v>
      </c>
      <c r="D109" s="2">
        <f>VLOOKUP(C109,Tabela14[],2,FALSE)</f>
        <v>0.5</v>
      </c>
      <c r="E109">
        <v>10</v>
      </c>
      <c r="F109" s="3">
        <f t="shared" si="4"/>
        <v>0</v>
      </c>
      <c r="G109" s="3">
        <f>G108+Tabela25[[#This Row],[wydatki]]</f>
        <v>10400</v>
      </c>
      <c r="H109" s="3">
        <f t="shared" si="5"/>
        <v>150</v>
      </c>
      <c r="I109" s="3">
        <f>I108+Tabela25[[#This Row],[dochody]]</f>
        <v>6510</v>
      </c>
      <c r="J109" s="4">
        <f t="shared" si="3"/>
        <v>-3890</v>
      </c>
      <c r="K109">
        <f>YEAR(Tabela25[[#This Row],[data]])</f>
        <v>2023</v>
      </c>
      <c r="L109" s="10">
        <f>IF(Tabela25[[#This Row],[łączne dochody]]&gt;Tabela25[[#This Row],[łączne wydatki]],1,0)</f>
        <v>0</v>
      </c>
    </row>
    <row r="110" spans="1:12" x14ac:dyDescent="0.3">
      <c r="A110" s="1">
        <v>45035</v>
      </c>
      <c r="B110" t="s">
        <v>5</v>
      </c>
      <c r="C110" t="s">
        <v>11</v>
      </c>
      <c r="D110" s="2">
        <f>VLOOKUP(C110,Tabela14[],2,FALSE)</f>
        <v>0.5</v>
      </c>
      <c r="E110">
        <v>10</v>
      </c>
      <c r="F110" s="3">
        <f t="shared" si="4"/>
        <v>0</v>
      </c>
      <c r="G110" s="3">
        <f>G109+Tabela25[[#This Row],[wydatki]]</f>
        <v>10400</v>
      </c>
      <c r="H110" s="3">
        <f t="shared" si="5"/>
        <v>150</v>
      </c>
      <c r="I110" s="3">
        <f>I109+Tabela25[[#This Row],[dochody]]</f>
        <v>6660</v>
      </c>
      <c r="J110" s="4">
        <f t="shared" si="3"/>
        <v>-3740</v>
      </c>
      <c r="K110">
        <f>YEAR(Tabela25[[#This Row],[data]])</f>
        <v>2023</v>
      </c>
      <c r="L110" s="10">
        <f>IF(Tabela25[[#This Row],[łączne dochody]]&gt;Tabela25[[#This Row],[łączne wydatki]],1,0)</f>
        <v>0</v>
      </c>
    </row>
    <row r="111" spans="1:12" x14ac:dyDescent="0.3">
      <c r="A111" s="1">
        <v>45036</v>
      </c>
      <c r="B111" t="s">
        <v>6</v>
      </c>
      <c r="C111" t="s">
        <v>11</v>
      </c>
      <c r="D111" s="2">
        <f>VLOOKUP(C111,Tabela14[],2,FALSE)</f>
        <v>0.5</v>
      </c>
      <c r="E111">
        <v>10</v>
      </c>
      <c r="F111" s="3">
        <f t="shared" si="4"/>
        <v>0</v>
      </c>
      <c r="G111" s="3">
        <f>G110+Tabela25[[#This Row],[wydatki]]</f>
        <v>10400</v>
      </c>
      <c r="H111" s="3">
        <f t="shared" si="5"/>
        <v>150</v>
      </c>
      <c r="I111" s="3">
        <f>I110+Tabela25[[#This Row],[dochody]]</f>
        <v>6810</v>
      </c>
      <c r="J111" s="4">
        <f t="shared" si="3"/>
        <v>-3590</v>
      </c>
      <c r="K111">
        <f>YEAR(Tabela25[[#This Row],[data]])</f>
        <v>2023</v>
      </c>
      <c r="L111" s="10">
        <f>IF(Tabela25[[#This Row],[łączne dochody]]&gt;Tabela25[[#This Row],[łączne wydatki]],1,0)</f>
        <v>0</v>
      </c>
    </row>
    <row r="112" spans="1:12" x14ac:dyDescent="0.3">
      <c r="A112" s="1">
        <v>45037</v>
      </c>
      <c r="B112" t="s">
        <v>7</v>
      </c>
      <c r="C112" t="s">
        <v>11</v>
      </c>
      <c r="D112" s="2">
        <f>VLOOKUP(C112,Tabela14[],2,FALSE)</f>
        <v>0.5</v>
      </c>
      <c r="E112">
        <v>10</v>
      </c>
      <c r="F112" s="3">
        <f t="shared" si="4"/>
        <v>0</v>
      </c>
      <c r="G112" s="3">
        <f>G111+Tabela25[[#This Row],[wydatki]]</f>
        <v>10400</v>
      </c>
      <c r="H112" s="3">
        <f t="shared" si="5"/>
        <v>150</v>
      </c>
      <c r="I112" s="3">
        <f>I111+Tabela25[[#This Row],[dochody]]</f>
        <v>6960</v>
      </c>
      <c r="J112" s="4">
        <f t="shared" si="3"/>
        <v>-3440</v>
      </c>
      <c r="K112">
        <f>YEAR(Tabela25[[#This Row],[data]])</f>
        <v>2023</v>
      </c>
      <c r="L112" s="10">
        <f>IF(Tabela25[[#This Row],[łączne dochody]]&gt;Tabela25[[#This Row],[łączne wydatki]],1,0)</f>
        <v>0</v>
      </c>
    </row>
    <row r="113" spans="1:12" x14ac:dyDescent="0.3">
      <c r="A113" s="1">
        <v>45038</v>
      </c>
      <c r="B113" t="s">
        <v>8</v>
      </c>
      <c r="C113" t="s">
        <v>11</v>
      </c>
      <c r="D113" s="2">
        <f>VLOOKUP(C113,Tabela14[],2,FALSE)</f>
        <v>0.5</v>
      </c>
      <c r="E113">
        <v>10</v>
      </c>
      <c r="F113" s="3">
        <f t="shared" si="4"/>
        <v>0</v>
      </c>
      <c r="G113" s="3">
        <f>G112+Tabela25[[#This Row],[wydatki]]</f>
        <v>10400</v>
      </c>
      <c r="H113" s="3">
        <f t="shared" si="5"/>
        <v>0</v>
      </c>
      <c r="I113" s="3">
        <f>I112+Tabela25[[#This Row],[dochody]]</f>
        <v>6960</v>
      </c>
      <c r="J113" s="4">
        <f t="shared" si="3"/>
        <v>-3440</v>
      </c>
      <c r="K113">
        <f>YEAR(Tabela25[[#This Row],[data]])</f>
        <v>2023</v>
      </c>
      <c r="L113" s="10">
        <f>IF(Tabela25[[#This Row],[łączne dochody]]&gt;Tabela25[[#This Row],[łączne wydatki]],1,0)</f>
        <v>0</v>
      </c>
    </row>
    <row r="114" spans="1:12" x14ac:dyDescent="0.3">
      <c r="A114" s="1">
        <v>45039</v>
      </c>
      <c r="B114" t="s">
        <v>2</v>
      </c>
      <c r="C114" t="s">
        <v>11</v>
      </c>
      <c r="D114" s="2">
        <f>VLOOKUP(C114,Tabela14[],2,FALSE)</f>
        <v>0.5</v>
      </c>
      <c r="E114">
        <v>10</v>
      </c>
      <c r="F114" s="3">
        <f t="shared" si="4"/>
        <v>150</v>
      </c>
      <c r="G114" s="3">
        <f>G113+Tabela25[[#This Row],[wydatki]]</f>
        <v>10550</v>
      </c>
      <c r="H114" s="3">
        <f t="shared" si="5"/>
        <v>0</v>
      </c>
      <c r="I114" s="3">
        <f>I113+Tabela25[[#This Row],[dochody]]</f>
        <v>6960</v>
      </c>
      <c r="J114" s="4">
        <f t="shared" si="3"/>
        <v>-3590</v>
      </c>
      <c r="K114">
        <f>YEAR(Tabela25[[#This Row],[data]])</f>
        <v>2023</v>
      </c>
      <c r="L114" s="10">
        <f>IF(Tabela25[[#This Row],[łączne dochody]]&gt;Tabela25[[#This Row],[łączne wydatki]],1,0)</f>
        <v>0</v>
      </c>
    </row>
    <row r="115" spans="1:12" x14ac:dyDescent="0.3">
      <c r="A115" s="1">
        <v>45040</v>
      </c>
      <c r="B115" t="s">
        <v>3</v>
      </c>
      <c r="C115" t="s">
        <v>11</v>
      </c>
      <c r="D115" s="2">
        <f>VLOOKUP(C115,Tabela14[],2,FALSE)</f>
        <v>0.5</v>
      </c>
      <c r="E115">
        <v>10</v>
      </c>
      <c r="F115" s="3">
        <f t="shared" si="4"/>
        <v>0</v>
      </c>
      <c r="G115" s="3">
        <f>G114+Tabela25[[#This Row],[wydatki]]</f>
        <v>10550</v>
      </c>
      <c r="H115" s="3">
        <f t="shared" si="5"/>
        <v>150</v>
      </c>
      <c r="I115" s="3">
        <f>I114+Tabela25[[#This Row],[dochody]]</f>
        <v>7110</v>
      </c>
      <c r="J115" s="4">
        <f t="shared" si="3"/>
        <v>-3440</v>
      </c>
      <c r="K115">
        <f>YEAR(Tabela25[[#This Row],[data]])</f>
        <v>2023</v>
      </c>
      <c r="L115" s="10">
        <f>IF(Tabela25[[#This Row],[łączne dochody]]&gt;Tabela25[[#This Row],[łączne wydatki]],1,0)</f>
        <v>0</v>
      </c>
    </row>
    <row r="116" spans="1:12" x14ac:dyDescent="0.3">
      <c r="A116" s="1">
        <v>45041</v>
      </c>
      <c r="B116" t="s">
        <v>4</v>
      </c>
      <c r="C116" t="s">
        <v>11</v>
      </c>
      <c r="D116" s="2">
        <f>VLOOKUP(C116,Tabela14[],2,FALSE)</f>
        <v>0.5</v>
      </c>
      <c r="E116">
        <v>10</v>
      </c>
      <c r="F116" s="3">
        <f t="shared" si="4"/>
        <v>0</v>
      </c>
      <c r="G116" s="3">
        <f>G115+Tabela25[[#This Row],[wydatki]]</f>
        <v>10550</v>
      </c>
      <c r="H116" s="3">
        <f t="shared" si="5"/>
        <v>150</v>
      </c>
      <c r="I116" s="3">
        <f>I115+Tabela25[[#This Row],[dochody]]</f>
        <v>7260</v>
      </c>
      <c r="J116" s="4">
        <f t="shared" si="3"/>
        <v>-3290</v>
      </c>
      <c r="K116">
        <f>YEAR(Tabela25[[#This Row],[data]])</f>
        <v>2023</v>
      </c>
      <c r="L116" s="10">
        <f>IF(Tabela25[[#This Row],[łączne dochody]]&gt;Tabela25[[#This Row],[łączne wydatki]],1,0)</f>
        <v>0</v>
      </c>
    </row>
    <row r="117" spans="1:12" x14ac:dyDescent="0.3">
      <c r="A117" s="1">
        <v>45042</v>
      </c>
      <c r="B117" t="s">
        <v>5</v>
      </c>
      <c r="C117" t="s">
        <v>11</v>
      </c>
      <c r="D117" s="2">
        <f>VLOOKUP(C117,Tabela14[],2,FALSE)</f>
        <v>0.5</v>
      </c>
      <c r="E117">
        <v>10</v>
      </c>
      <c r="F117" s="3">
        <f t="shared" si="4"/>
        <v>0</v>
      </c>
      <c r="G117" s="3">
        <f>G116+Tabela25[[#This Row],[wydatki]]</f>
        <v>10550</v>
      </c>
      <c r="H117" s="3">
        <f t="shared" si="5"/>
        <v>150</v>
      </c>
      <c r="I117" s="3">
        <f>I116+Tabela25[[#This Row],[dochody]]</f>
        <v>7410</v>
      </c>
      <c r="J117" s="4">
        <f t="shared" si="3"/>
        <v>-3140</v>
      </c>
      <c r="K117">
        <f>YEAR(Tabela25[[#This Row],[data]])</f>
        <v>2023</v>
      </c>
      <c r="L117" s="10">
        <f>IF(Tabela25[[#This Row],[łączne dochody]]&gt;Tabela25[[#This Row],[łączne wydatki]],1,0)</f>
        <v>0</v>
      </c>
    </row>
    <row r="118" spans="1:12" x14ac:dyDescent="0.3">
      <c r="A118" s="1">
        <v>45043</v>
      </c>
      <c r="B118" t="s">
        <v>6</v>
      </c>
      <c r="C118" t="s">
        <v>11</v>
      </c>
      <c r="D118" s="2">
        <f>VLOOKUP(C118,Tabela14[],2,FALSE)</f>
        <v>0.5</v>
      </c>
      <c r="E118">
        <v>10</v>
      </c>
      <c r="F118" s="3">
        <f t="shared" si="4"/>
        <v>0</v>
      </c>
      <c r="G118" s="3">
        <f>G117+Tabela25[[#This Row],[wydatki]]</f>
        <v>10550</v>
      </c>
      <c r="H118" s="3">
        <f t="shared" si="5"/>
        <v>150</v>
      </c>
      <c r="I118" s="3">
        <f>I117+Tabela25[[#This Row],[dochody]]</f>
        <v>7560</v>
      </c>
      <c r="J118" s="4">
        <f t="shared" si="3"/>
        <v>-2990</v>
      </c>
      <c r="K118">
        <f>YEAR(Tabela25[[#This Row],[data]])</f>
        <v>2023</v>
      </c>
      <c r="L118" s="10">
        <f>IF(Tabela25[[#This Row],[łączne dochody]]&gt;Tabela25[[#This Row],[łączne wydatki]],1,0)</f>
        <v>0</v>
      </c>
    </row>
    <row r="119" spans="1:12" x14ac:dyDescent="0.3">
      <c r="A119" s="1">
        <v>45044</v>
      </c>
      <c r="B119" t="s">
        <v>7</v>
      </c>
      <c r="C119" t="s">
        <v>11</v>
      </c>
      <c r="D119" s="2">
        <f>VLOOKUP(C119,Tabela14[],2,FALSE)</f>
        <v>0.5</v>
      </c>
      <c r="E119">
        <v>10</v>
      </c>
      <c r="F119" s="3">
        <f t="shared" si="4"/>
        <v>0</v>
      </c>
      <c r="G119" s="3">
        <f>G118+Tabela25[[#This Row],[wydatki]]</f>
        <v>10550</v>
      </c>
      <c r="H119" s="3">
        <f t="shared" si="5"/>
        <v>150</v>
      </c>
      <c r="I119" s="3">
        <f>I118+Tabela25[[#This Row],[dochody]]</f>
        <v>7710</v>
      </c>
      <c r="J119" s="4">
        <f t="shared" si="3"/>
        <v>-2840</v>
      </c>
      <c r="K119">
        <f>YEAR(Tabela25[[#This Row],[data]])</f>
        <v>2023</v>
      </c>
      <c r="L119" s="10">
        <f>IF(Tabela25[[#This Row],[łączne dochody]]&gt;Tabela25[[#This Row],[łączne wydatki]],1,0)</f>
        <v>0</v>
      </c>
    </row>
    <row r="120" spans="1:12" x14ac:dyDescent="0.3">
      <c r="A120" s="1">
        <v>45045</v>
      </c>
      <c r="B120" t="s">
        <v>8</v>
      </c>
      <c r="C120" t="s">
        <v>11</v>
      </c>
      <c r="D120" s="2">
        <f>VLOOKUP(C120,Tabela14[],2,FALSE)</f>
        <v>0.5</v>
      </c>
      <c r="E120">
        <v>10</v>
      </c>
      <c r="F120" s="3">
        <f t="shared" si="4"/>
        <v>0</v>
      </c>
      <c r="G120" s="3">
        <f>G119+Tabela25[[#This Row],[wydatki]]</f>
        <v>10550</v>
      </c>
      <c r="H120" s="3">
        <f t="shared" si="5"/>
        <v>0</v>
      </c>
      <c r="I120" s="3">
        <f>I119+Tabela25[[#This Row],[dochody]]</f>
        <v>7710</v>
      </c>
      <c r="J120" s="4">
        <f t="shared" si="3"/>
        <v>-2840</v>
      </c>
      <c r="K120">
        <f>YEAR(Tabela25[[#This Row],[data]])</f>
        <v>2023</v>
      </c>
      <c r="L120" s="10">
        <f>IF(Tabela25[[#This Row],[łączne dochody]]&gt;Tabela25[[#This Row],[łączne wydatki]],1,0)</f>
        <v>0</v>
      </c>
    </row>
    <row r="121" spans="1:12" x14ac:dyDescent="0.3">
      <c r="A121" s="1">
        <v>45046</v>
      </c>
      <c r="B121" t="s">
        <v>2</v>
      </c>
      <c r="C121" t="s">
        <v>11</v>
      </c>
      <c r="D121" s="2">
        <f>VLOOKUP(C121,Tabela14[],2,FALSE)</f>
        <v>0.5</v>
      </c>
      <c r="E121">
        <v>10</v>
      </c>
      <c r="F121" s="3">
        <f t="shared" si="4"/>
        <v>150</v>
      </c>
      <c r="G121" s="3">
        <f>G120+Tabela25[[#This Row],[wydatki]]</f>
        <v>10700</v>
      </c>
      <c r="H121" s="3">
        <f t="shared" si="5"/>
        <v>0</v>
      </c>
      <c r="I121" s="3">
        <f>I120+Tabela25[[#This Row],[dochody]]</f>
        <v>7710</v>
      </c>
      <c r="J121" s="4">
        <f t="shared" si="3"/>
        <v>-2990</v>
      </c>
      <c r="K121">
        <f>YEAR(Tabela25[[#This Row],[data]])</f>
        <v>2023</v>
      </c>
      <c r="L121" s="10">
        <f>IF(Tabela25[[#This Row],[łączne dochody]]&gt;Tabela25[[#This Row],[łączne wydatki]],1,0)</f>
        <v>0</v>
      </c>
    </row>
    <row r="122" spans="1:12" x14ac:dyDescent="0.3">
      <c r="A122" s="1">
        <v>45047</v>
      </c>
      <c r="B122" t="s">
        <v>3</v>
      </c>
      <c r="C122" t="s">
        <v>11</v>
      </c>
      <c r="D122" s="2">
        <f>VLOOKUP(C122,Tabela14[],2,FALSE)</f>
        <v>0.5</v>
      </c>
      <c r="E122">
        <v>10</v>
      </c>
      <c r="F122" s="3">
        <f t="shared" si="4"/>
        <v>0</v>
      </c>
      <c r="G122" s="3">
        <f>G121+Tabela25[[#This Row],[wydatki]]</f>
        <v>10700</v>
      </c>
      <c r="H122" s="3">
        <f t="shared" si="5"/>
        <v>150</v>
      </c>
      <c r="I122" s="3">
        <f>I121+Tabela25[[#This Row],[dochody]]</f>
        <v>7860</v>
      </c>
      <c r="J122" s="4">
        <f t="shared" si="3"/>
        <v>-2840</v>
      </c>
      <c r="K122">
        <f>YEAR(Tabela25[[#This Row],[data]])</f>
        <v>2023</v>
      </c>
      <c r="L122" s="10">
        <f>IF(Tabela25[[#This Row],[łączne dochody]]&gt;Tabela25[[#This Row],[łączne wydatki]],1,0)</f>
        <v>0</v>
      </c>
    </row>
    <row r="123" spans="1:12" x14ac:dyDescent="0.3">
      <c r="A123" s="1">
        <v>45048</v>
      </c>
      <c r="B123" t="s">
        <v>4</v>
      </c>
      <c r="C123" t="s">
        <v>11</v>
      </c>
      <c r="D123" s="2">
        <f>VLOOKUP(C123,Tabela14[],2,FALSE)</f>
        <v>0.5</v>
      </c>
      <c r="E123">
        <v>10</v>
      </c>
      <c r="F123" s="3">
        <f t="shared" si="4"/>
        <v>0</v>
      </c>
      <c r="G123" s="3">
        <f>G122+Tabela25[[#This Row],[wydatki]]</f>
        <v>10700</v>
      </c>
      <c r="H123" s="3">
        <f t="shared" si="5"/>
        <v>150</v>
      </c>
      <c r="I123" s="3">
        <f>I122+Tabela25[[#This Row],[dochody]]</f>
        <v>8010</v>
      </c>
      <c r="J123" s="4">
        <f t="shared" si="3"/>
        <v>-2690</v>
      </c>
      <c r="K123">
        <f>YEAR(Tabela25[[#This Row],[data]])</f>
        <v>2023</v>
      </c>
      <c r="L123" s="10">
        <f>IF(Tabela25[[#This Row],[łączne dochody]]&gt;Tabela25[[#This Row],[łączne wydatki]],1,0)</f>
        <v>0</v>
      </c>
    </row>
    <row r="124" spans="1:12" x14ac:dyDescent="0.3">
      <c r="A124" s="1">
        <v>45049</v>
      </c>
      <c r="B124" t="s">
        <v>5</v>
      </c>
      <c r="C124" t="s">
        <v>11</v>
      </c>
      <c r="D124" s="2">
        <f>VLOOKUP(C124,Tabela14[],2,FALSE)</f>
        <v>0.5</v>
      </c>
      <c r="E124">
        <v>10</v>
      </c>
      <c r="F124" s="3">
        <f t="shared" si="4"/>
        <v>0</v>
      </c>
      <c r="G124" s="3">
        <f>G123+Tabela25[[#This Row],[wydatki]]</f>
        <v>10700</v>
      </c>
      <c r="H124" s="3">
        <f t="shared" si="5"/>
        <v>150</v>
      </c>
      <c r="I124" s="3">
        <f>I123+Tabela25[[#This Row],[dochody]]</f>
        <v>8160</v>
      </c>
      <c r="J124" s="4">
        <f t="shared" si="3"/>
        <v>-2540</v>
      </c>
      <c r="K124">
        <f>YEAR(Tabela25[[#This Row],[data]])</f>
        <v>2023</v>
      </c>
      <c r="L124" s="10">
        <f>IF(Tabela25[[#This Row],[łączne dochody]]&gt;Tabela25[[#This Row],[łączne wydatki]],1,0)</f>
        <v>0</v>
      </c>
    </row>
    <row r="125" spans="1:12" x14ac:dyDescent="0.3">
      <c r="A125" s="1">
        <v>45050</v>
      </c>
      <c r="B125" t="s">
        <v>6</v>
      </c>
      <c r="C125" t="s">
        <v>11</v>
      </c>
      <c r="D125" s="2">
        <f>VLOOKUP(C125,Tabela14[],2,FALSE)</f>
        <v>0.5</v>
      </c>
      <c r="E125">
        <v>10</v>
      </c>
      <c r="F125" s="3">
        <f t="shared" si="4"/>
        <v>0</v>
      </c>
      <c r="G125" s="3">
        <f>G124+Tabela25[[#This Row],[wydatki]]</f>
        <v>10700</v>
      </c>
      <c r="H125" s="3">
        <f t="shared" si="5"/>
        <v>150</v>
      </c>
      <c r="I125" s="3">
        <f>I124+Tabela25[[#This Row],[dochody]]</f>
        <v>8310</v>
      </c>
      <c r="J125" s="4">
        <f t="shared" si="3"/>
        <v>-2390</v>
      </c>
      <c r="K125">
        <f>YEAR(Tabela25[[#This Row],[data]])</f>
        <v>2023</v>
      </c>
      <c r="L125" s="10">
        <f>IF(Tabela25[[#This Row],[łączne dochody]]&gt;Tabela25[[#This Row],[łączne wydatki]],1,0)</f>
        <v>0</v>
      </c>
    </row>
    <row r="126" spans="1:12" x14ac:dyDescent="0.3">
      <c r="A126" s="1">
        <v>45051</v>
      </c>
      <c r="B126" t="s">
        <v>7</v>
      </c>
      <c r="C126" t="s">
        <v>11</v>
      </c>
      <c r="D126" s="2">
        <f>VLOOKUP(C126,Tabela14[],2,FALSE)</f>
        <v>0.5</v>
      </c>
      <c r="E126">
        <v>10</v>
      </c>
      <c r="F126" s="3">
        <f t="shared" si="4"/>
        <v>0</v>
      </c>
      <c r="G126" s="3">
        <f>G125+Tabela25[[#This Row],[wydatki]]</f>
        <v>10700</v>
      </c>
      <c r="H126" s="3">
        <f t="shared" si="5"/>
        <v>150</v>
      </c>
      <c r="I126" s="3">
        <f>I125+Tabela25[[#This Row],[dochody]]</f>
        <v>8460</v>
      </c>
      <c r="J126" s="4">
        <f t="shared" si="3"/>
        <v>-2240</v>
      </c>
      <c r="K126">
        <f>YEAR(Tabela25[[#This Row],[data]])</f>
        <v>2023</v>
      </c>
      <c r="L126" s="10">
        <f>IF(Tabela25[[#This Row],[łączne dochody]]&gt;Tabela25[[#This Row],[łączne wydatki]],1,0)</f>
        <v>0</v>
      </c>
    </row>
    <row r="127" spans="1:12" x14ac:dyDescent="0.3">
      <c r="A127" s="1">
        <v>45052</v>
      </c>
      <c r="B127" t="s">
        <v>8</v>
      </c>
      <c r="C127" t="s">
        <v>11</v>
      </c>
      <c r="D127" s="2">
        <f>VLOOKUP(C127,Tabela14[],2,FALSE)</f>
        <v>0.5</v>
      </c>
      <c r="E127">
        <v>10</v>
      </c>
      <c r="F127" s="3">
        <f t="shared" si="4"/>
        <v>0</v>
      </c>
      <c r="G127" s="3">
        <f>G126+Tabela25[[#This Row],[wydatki]]</f>
        <v>10700</v>
      </c>
      <c r="H127" s="3">
        <f t="shared" si="5"/>
        <v>0</v>
      </c>
      <c r="I127" s="3">
        <f>I126+Tabela25[[#This Row],[dochody]]</f>
        <v>8460</v>
      </c>
      <c r="J127" s="4">
        <f t="shared" si="3"/>
        <v>-2240</v>
      </c>
      <c r="K127">
        <f>YEAR(Tabela25[[#This Row],[data]])</f>
        <v>2023</v>
      </c>
      <c r="L127" s="10">
        <f>IF(Tabela25[[#This Row],[łączne dochody]]&gt;Tabela25[[#This Row],[łączne wydatki]],1,0)</f>
        <v>0</v>
      </c>
    </row>
    <row r="128" spans="1:12" x14ac:dyDescent="0.3">
      <c r="A128" s="1">
        <v>45053</v>
      </c>
      <c r="B128" t="s">
        <v>2</v>
      </c>
      <c r="C128" t="s">
        <v>11</v>
      </c>
      <c r="D128" s="2">
        <f>VLOOKUP(C128,Tabela14[],2,FALSE)</f>
        <v>0.5</v>
      </c>
      <c r="E128">
        <v>10</v>
      </c>
      <c r="F128" s="3">
        <f t="shared" si="4"/>
        <v>150</v>
      </c>
      <c r="G128" s="3">
        <f>G127+Tabela25[[#This Row],[wydatki]]</f>
        <v>10850</v>
      </c>
      <c r="H128" s="3">
        <f t="shared" si="5"/>
        <v>0</v>
      </c>
      <c r="I128" s="3">
        <f>I127+Tabela25[[#This Row],[dochody]]</f>
        <v>8460</v>
      </c>
      <c r="J128" s="4">
        <f t="shared" si="3"/>
        <v>-2390</v>
      </c>
      <c r="K128">
        <f>YEAR(Tabela25[[#This Row],[data]])</f>
        <v>2023</v>
      </c>
      <c r="L128" s="10">
        <f>IF(Tabela25[[#This Row],[łączne dochody]]&gt;Tabela25[[#This Row],[łączne wydatki]],1,0)</f>
        <v>0</v>
      </c>
    </row>
    <row r="129" spans="1:12" x14ac:dyDescent="0.3">
      <c r="A129" s="1">
        <v>45054</v>
      </c>
      <c r="B129" t="s">
        <v>3</v>
      </c>
      <c r="C129" t="s">
        <v>11</v>
      </c>
      <c r="D129" s="2">
        <f>VLOOKUP(C129,Tabela14[],2,FALSE)</f>
        <v>0.5</v>
      </c>
      <c r="E129">
        <v>10</v>
      </c>
      <c r="F129" s="3">
        <f t="shared" si="4"/>
        <v>0</v>
      </c>
      <c r="G129" s="3">
        <f>G128+Tabela25[[#This Row],[wydatki]]</f>
        <v>10850</v>
      </c>
      <c r="H129" s="3">
        <f t="shared" si="5"/>
        <v>150</v>
      </c>
      <c r="I129" s="3">
        <f>I128+Tabela25[[#This Row],[dochody]]</f>
        <v>8610</v>
      </c>
      <c r="J129" s="4">
        <f t="shared" si="3"/>
        <v>-2240</v>
      </c>
      <c r="K129">
        <f>YEAR(Tabela25[[#This Row],[data]])</f>
        <v>2023</v>
      </c>
      <c r="L129" s="10">
        <f>IF(Tabela25[[#This Row],[łączne dochody]]&gt;Tabela25[[#This Row],[łączne wydatki]],1,0)</f>
        <v>0</v>
      </c>
    </row>
    <row r="130" spans="1:12" x14ac:dyDescent="0.3">
      <c r="A130" s="1">
        <v>45055</v>
      </c>
      <c r="B130" t="s">
        <v>4</v>
      </c>
      <c r="C130" t="s">
        <v>11</v>
      </c>
      <c r="D130" s="2">
        <f>VLOOKUP(C130,Tabela14[],2,FALSE)</f>
        <v>0.5</v>
      </c>
      <c r="E130">
        <v>10</v>
      </c>
      <c r="F130" s="3">
        <f t="shared" si="4"/>
        <v>0</v>
      </c>
      <c r="G130" s="3">
        <f>G129+Tabela25[[#This Row],[wydatki]]</f>
        <v>10850</v>
      </c>
      <c r="H130" s="3">
        <f t="shared" si="5"/>
        <v>150</v>
      </c>
      <c r="I130" s="3">
        <f>I129+Tabela25[[#This Row],[dochody]]</f>
        <v>8760</v>
      </c>
      <c r="J130" s="4">
        <f t="shared" si="3"/>
        <v>-2090</v>
      </c>
      <c r="K130">
        <f>YEAR(Tabela25[[#This Row],[data]])</f>
        <v>2023</v>
      </c>
      <c r="L130" s="10">
        <f>IF(Tabela25[[#This Row],[łączne dochody]]&gt;Tabela25[[#This Row],[łączne wydatki]],1,0)</f>
        <v>0</v>
      </c>
    </row>
    <row r="131" spans="1:12" x14ac:dyDescent="0.3">
      <c r="A131" s="1">
        <v>45056</v>
      </c>
      <c r="B131" t="s">
        <v>5</v>
      </c>
      <c r="C131" t="s">
        <v>11</v>
      </c>
      <c r="D131" s="2">
        <f>VLOOKUP(C131,Tabela14[],2,FALSE)</f>
        <v>0.5</v>
      </c>
      <c r="E131">
        <v>10</v>
      </c>
      <c r="F131" s="3">
        <f t="shared" si="4"/>
        <v>0</v>
      </c>
      <c r="G131" s="3">
        <f>G130+Tabela25[[#This Row],[wydatki]]</f>
        <v>10850</v>
      </c>
      <c r="H131" s="3">
        <f t="shared" si="5"/>
        <v>150</v>
      </c>
      <c r="I131" s="3">
        <f>I130+Tabela25[[#This Row],[dochody]]</f>
        <v>8910</v>
      </c>
      <c r="J131" s="4">
        <f t="shared" ref="J131:J194" si="6">H131-F131+J130</f>
        <v>-1940</v>
      </c>
      <c r="K131">
        <f>YEAR(Tabela25[[#This Row],[data]])</f>
        <v>2023</v>
      </c>
      <c r="L131" s="10">
        <f>IF(Tabela25[[#This Row],[łączne dochody]]&gt;Tabela25[[#This Row],[łączne wydatki]],1,0)</f>
        <v>0</v>
      </c>
    </row>
    <row r="132" spans="1:12" x14ac:dyDescent="0.3">
      <c r="A132" s="1">
        <v>45057</v>
      </c>
      <c r="B132" t="s">
        <v>6</v>
      </c>
      <c r="C132" t="s">
        <v>11</v>
      </c>
      <c r="D132" s="2">
        <f>VLOOKUP(C132,Tabela14[],2,FALSE)</f>
        <v>0.5</v>
      </c>
      <c r="E132">
        <v>10</v>
      </c>
      <c r="F132" s="3">
        <f t="shared" ref="F132:F195" si="7">IF(B132="niedziela",15*E132,0)</f>
        <v>0</v>
      </c>
      <c r="G132" s="3">
        <f>G131+Tabela25[[#This Row],[wydatki]]</f>
        <v>10850</v>
      </c>
      <c r="H132" s="3">
        <f t="shared" ref="H132:H195" si="8">IF(AND(NOT(B132="sobota"),NOT(B132="niedziela")),ROUNDDOWN(E132*D132,0)*$Q$4,0)</f>
        <v>150</v>
      </c>
      <c r="I132" s="3">
        <f>I131+Tabela25[[#This Row],[dochody]]</f>
        <v>9060</v>
      </c>
      <c r="J132" s="4">
        <f t="shared" si="6"/>
        <v>-1790</v>
      </c>
      <c r="K132">
        <f>YEAR(Tabela25[[#This Row],[data]])</f>
        <v>2023</v>
      </c>
      <c r="L132" s="10">
        <f>IF(Tabela25[[#This Row],[łączne dochody]]&gt;Tabela25[[#This Row],[łączne wydatki]],1,0)</f>
        <v>0</v>
      </c>
    </row>
    <row r="133" spans="1:12" x14ac:dyDescent="0.3">
      <c r="A133" s="1">
        <v>45058</v>
      </c>
      <c r="B133" t="s">
        <v>7</v>
      </c>
      <c r="C133" t="s">
        <v>11</v>
      </c>
      <c r="D133" s="2">
        <f>VLOOKUP(C133,Tabela14[],2,FALSE)</f>
        <v>0.5</v>
      </c>
      <c r="E133">
        <v>10</v>
      </c>
      <c r="F133" s="3">
        <f t="shared" si="7"/>
        <v>0</v>
      </c>
      <c r="G133" s="3">
        <f>G132+Tabela25[[#This Row],[wydatki]]</f>
        <v>10850</v>
      </c>
      <c r="H133" s="3">
        <f t="shared" si="8"/>
        <v>150</v>
      </c>
      <c r="I133" s="3">
        <f>I132+Tabela25[[#This Row],[dochody]]</f>
        <v>9210</v>
      </c>
      <c r="J133" s="4">
        <f t="shared" si="6"/>
        <v>-1640</v>
      </c>
      <c r="K133">
        <f>YEAR(Tabela25[[#This Row],[data]])</f>
        <v>2023</v>
      </c>
      <c r="L133" s="10">
        <f>IF(Tabela25[[#This Row],[łączne dochody]]&gt;Tabela25[[#This Row],[łączne wydatki]],1,0)</f>
        <v>0</v>
      </c>
    </row>
    <row r="134" spans="1:12" x14ac:dyDescent="0.3">
      <c r="A134" s="1">
        <v>45059</v>
      </c>
      <c r="B134" t="s">
        <v>8</v>
      </c>
      <c r="C134" t="s">
        <v>11</v>
      </c>
      <c r="D134" s="2">
        <f>VLOOKUP(C134,Tabela14[],2,FALSE)</f>
        <v>0.5</v>
      </c>
      <c r="E134">
        <v>10</v>
      </c>
      <c r="F134" s="3">
        <f t="shared" si="7"/>
        <v>0</v>
      </c>
      <c r="G134" s="3">
        <f>G133+Tabela25[[#This Row],[wydatki]]</f>
        <v>10850</v>
      </c>
      <c r="H134" s="3">
        <f t="shared" si="8"/>
        <v>0</v>
      </c>
      <c r="I134" s="3">
        <f>I133+Tabela25[[#This Row],[dochody]]</f>
        <v>9210</v>
      </c>
      <c r="J134" s="4">
        <f t="shared" si="6"/>
        <v>-1640</v>
      </c>
      <c r="K134">
        <f>YEAR(Tabela25[[#This Row],[data]])</f>
        <v>2023</v>
      </c>
      <c r="L134" s="10">
        <f>IF(Tabela25[[#This Row],[łączne dochody]]&gt;Tabela25[[#This Row],[łączne wydatki]],1,0)</f>
        <v>0</v>
      </c>
    </row>
    <row r="135" spans="1:12" x14ac:dyDescent="0.3">
      <c r="A135" s="1">
        <v>45060</v>
      </c>
      <c r="B135" t="s">
        <v>2</v>
      </c>
      <c r="C135" t="s">
        <v>11</v>
      </c>
      <c r="D135" s="2">
        <f>VLOOKUP(C135,Tabela14[],2,FALSE)</f>
        <v>0.5</v>
      </c>
      <c r="E135">
        <v>10</v>
      </c>
      <c r="F135" s="3">
        <f t="shared" si="7"/>
        <v>150</v>
      </c>
      <c r="G135" s="3">
        <f>G134+Tabela25[[#This Row],[wydatki]]</f>
        <v>11000</v>
      </c>
      <c r="H135" s="3">
        <f t="shared" si="8"/>
        <v>0</v>
      </c>
      <c r="I135" s="3">
        <f>I134+Tabela25[[#This Row],[dochody]]</f>
        <v>9210</v>
      </c>
      <c r="J135" s="4">
        <f t="shared" si="6"/>
        <v>-1790</v>
      </c>
      <c r="K135">
        <f>YEAR(Tabela25[[#This Row],[data]])</f>
        <v>2023</v>
      </c>
      <c r="L135" s="10">
        <f>IF(Tabela25[[#This Row],[łączne dochody]]&gt;Tabela25[[#This Row],[łączne wydatki]],1,0)</f>
        <v>0</v>
      </c>
    </row>
    <row r="136" spans="1:12" x14ac:dyDescent="0.3">
      <c r="A136" s="1">
        <v>45061</v>
      </c>
      <c r="B136" t="s">
        <v>3</v>
      </c>
      <c r="C136" t="s">
        <v>11</v>
      </c>
      <c r="D136" s="2">
        <f>VLOOKUP(C136,Tabela14[],2,FALSE)</f>
        <v>0.5</v>
      </c>
      <c r="E136">
        <v>10</v>
      </c>
      <c r="F136" s="3">
        <f t="shared" si="7"/>
        <v>0</v>
      </c>
      <c r="G136" s="3">
        <f>G135+Tabela25[[#This Row],[wydatki]]</f>
        <v>11000</v>
      </c>
      <c r="H136" s="3">
        <f t="shared" si="8"/>
        <v>150</v>
      </c>
      <c r="I136" s="3">
        <f>I135+Tabela25[[#This Row],[dochody]]</f>
        <v>9360</v>
      </c>
      <c r="J136" s="4">
        <f t="shared" si="6"/>
        <v>-1640</v>
      </c>
      <c r="K136">
        <f>YEAR(Tabela25[[#This Row],[data]])</f>
        <v>2023</v>
      </c>
      <c r="L136" s="10">
        <f>IF(Tabela25[[#This Row],[łączne dochody]]&gt;Tabela25[[#This Row],[łączne wydatki]],1,0)</f>
        <v>0</v>
      </c>
    </row>
    <row r="137" spans="1:12" x14ac:dyDescent="0.3">
      <c r="A137" s="1">
        <v>45062</v>
      </c>
      <c r="B137" t="s">
        <v>4</v>
      </c>
      <c r="C137" t="s">
        <v>11</v>
      </c>
      <c r="D137" s="2">
        <f>VLOOKUP(C137,Tabela14[],2,FALSE)</f>
        <v>0.5</v>
      </c>
      <c r="E137">
        <v>10</v>
      </c>
      <c r="F137" s="3">
        <f t="shared" si="7"/>
        <v>0</v>
      </c>
      <c r="G137" s="3">
        <f>G136+Tabela25[[#This Row],[wydatki]]</f>
        <v>11000</v>
      </c>
      <c r="H137" s="3">
        <f t="shared" si="8"/>
        <v>150</v>
      </c>
      <c r="I137" s="3">
        <f>I136+Tabela25[[#This Row],[dochody]]</f>
        <v>9510</v>
      </c>
      <c r="J137" s="4">
        <f t="shared" si="6"/>
        <v>-1490</v>
      </c>
      <c r="K137">
        <f>YEAR(Tabela25[[#This Row],[data]])</f>
        <v>2023</v>
      </c>
      <c r="L137" s="10">
        <f>IF(Tabela25[[#This Row],[łączne dochody]]&gt;Tabela25[[#This Row],[łączne wydatki]],1,0)</f>
        <v>0</v>
      </c>
    </row>
    <row r="138" spans="1:12" x14ac:dyDescent="0.3">
      <c r="A138" s="1">
        <v>45063</v>
      </c>
      <c r="B138" t="s">
        <v>5</v>
      </c>
      <c r="C138" t="s">
        <v>11</v>
      </c>
      <c r="D138" s="2">
        <f>VLOOKUP(C138,Tabela14[],2,FALSE)</f>
        <v>0.5</v>
      </c>
      <c r="E138">
        <v>10</v>
      </c>
      <c r="F138" s="3">
        <f t="shared" si="7"/>
        <v>0</v>
      </c>
      <c r="G138" s="3">
        <f>G137+Tabela25[[#This Row],[wydatki]]</f>
        <v>11000</v>
      </c>
      <c r="H138" s="3">
        <f t="shared" si="8"/>
        <v>150</v>
      </c>
      <c r="I138" s="3">
        <f>I137+Tabela25[[#This Row],[dochody]]</f>
        <v>9660</v>
      </c>
      <c r="J138" s="4">
        <f t="shared" si="6"/>
        <v>-1340</v>
      </c>
      <c r="K138">
        <f>YEAR(Tabela25[[#This Row],[data]])</f>
        <v>2023</v>
      </c>
      <c r="L138" s="10">
        <f>IF(Tabela25[[#This Row],[łączne dochody]]&gt;Tabela25[[#This Row],[łączne wydatki]],1,0)</f>
        <v>0</v>
      </c>
    </row>
    <row r="139" spans="1:12" x14ac:dyDescent="0.3">
      <c r="A139" s="1">
        <v>45064</v>
      </c>
      <c r="B139" t="s">
        <v>6</v>
      </c>
      <c r="C139" t="s">
        <v>11</v>
      </c>
      <c r="D139" s="2">
        <f>VLOOKUP(C139,Tabela14[],2,FALSE)</f>
        <v>0.5</v>
      </c>
      <c r="E139">
        <v>10</v>
      </c>
      <c r="F139" s="3">
        <f t="shared" si="7"/>
        <v>0</v>
      </c>
      <c r="G139" s="3">
        <f>G138+Tabela25[[#This Row],[wydatki]]</f>
        <v>11000</v>
      </c>
      <c r="H139" s="3">
        <f t="shared" si="8"/>
        <v>150</v>
      </c>
      <c r="I139" s="3">
        <f>I138+Tabela25[[#This Row],[dochody]]</f>
        <v>9810</v>
      </c>
      <c r="J139" s="4">
        <f t="shared" si="6"/>
        <v>-1190</v>
      </c>
      <c r="K139">
        <f>YEAR(Tabela25[[#This Row],[data]])</f>
        <v>2023</v>
      </c>
      <c r="L139" s="10">
        <f>IF(Tabela25[[#This Row],[łączne dochody]]&gt;Tabela25[[#This Row],[łączne wydatki]],1,0)</f>
        <v>0</v>
      </c>
    </row>
    <row r="140" spans="1:12" x14ac:dyDescent="0.3">
      <c r="A140" s="1">
        <v>45065</v>
      </c>
      <c r="B140" t="s">
        <v>7</v>
      </c>
      <c r="C140" t="s">
        <v>11</v>
      </c>
      <c r="D140" s="2">
        <f>VLOOKUP(C140,Tabela14[],2,FALSE)</f>
        <v>0.5</v>
      </c>
      <c r="E140">
        <v>10</v>
      </c>
      <c r="F140" s="3">
        <f t="shared" si="7"/>
        <v>0</v>
      </c>
      <c r="G140" s="3">
        <f>G139+Tabela25[[#This Row],[wydatki]]</f>
        <v>11000</v>
      </c>
      <c r="H140" s="3">
        <f t="shared" si="8"/>
        <v>150</v>
      </c>
      <c r="I140" s="3">
        <f>I139+Tabela25[[#This Row],[dochody]]</f>
        <v>9960</v>
      </c>
      <c r="J140" s="4">
        <f t="shared" si="6"/>
        <v>-1040</v>
      </c>
      <c r="K140">
        <f>YEAR(Tabela25[[#This Row],[data]])</f>
        <v>2023</v>
      </c>
      <c r="L140" s="10">
        <f>IF(Tabela25[[#This Row],[łączne dochody]]&gt;Tabela25[[#This Row],[łączne wydatki]],1,0)</f>
        <v>0</v>
      </c>
    </row>
    <row r="141" spans="1:12" x14ac:dyDescent="0.3">
      <c r="A141" s="1">
        <v>45066</v>
      </c>
      <c r="B141" t="s">
        <v>8</v>
      </c>
      <c r="C141" t="s">
        <v>11</v>
      </c>
      <c r="D141" s="2">
        <f>VLOOKUP(C141,Tabela14[],2,FALSE)</f>
        <v>0.5</v>
      </c>
      <c r="E141">
        <v>10</v>
      </c>
      <c r="F141" s="3">
        <f t="shared" si="7"/>
        <v>0</v>
      </c>
      <c r="G141" s="3">
        <f>G140+Tabela25[[#This Row],[wydatki]]</f>
        <v>11000</v>
      </c>
      <c r="H141" s="3">
        <f t="shared" si="8"/>
        <v>0</v>
      </c>
      <c r="I141" s="3">
        <f>I140+Tabela25[[#This Row],[dochody]]</f>
        <v>9960</v>
      </c>
      <c r="J141" s="4">
        <f t="shared" si="6"/>
        <v>-1040</v>
      </c>
      <c r="K141">
        <f>YEAR(Tabela25[[#This Row],[data]])</f>
        <v>2023</v>
      </c>
      <c r="L141" s="10">
        <f>IF(Tabela25[[#This Row],[łączne dochody]]&gt;Tabela25[[#This Row],[łączne wydatki]],1,0)</f>
        <v>0</v>
      </c>
    </row>
    <row r="142" spans="1:12" x14ac:dyDescent="0.3">
      <c r="A142" s="1">
        <v>45067</v>
      </c>
      <c r="B142" t="s">
        <v>2</v>
      </c>
      <c r="C142" t="s">
        <v>11</v>
      </c>
      <c r="D142" s="2">
        <f>VLOOKUP(C142,Tabela14[],2,FALSE)</f>
        <v>0.5</v>
      </c>
      <c r="E142">
        <v>10</v>
      </c>
      <c r="F142" s="3">
        <f t="shared" si="7"/>
        <v>150</v>
      </c>
      <c r="G142" s="3">
        <f>G141+Tabela25[[#This Row],[wydatki]]</f>
        <v>11150</v>
      </c>
      <c r="H142" s="3">
        <f t="shared" si="8"/>
        <v>0</v>
      </c>
      <c r="I142" s="3">
        <f>I141+Tabela25[[#This Row],[dochody]]</f>
        <v>9960</v>
      </c>
      <c r="J142" s="4">
        <f t="shared" si="6"/>
        <v>-1190</v>
      </c>
      <c r="K142">
        <f>YEAR(Tabela25[[#This Row],[data]])</f>
        <v>2023</v>
      </c>
      <c r="L142" s="10">
        <f>IF(Tabela25[[#This Row],[łączne dochody]]&gt;Tabela25[[#This Row],[łączne wydatki]],1,0)</f>
        <v>0</v>
      </c>
    </row>
    <row r="143" spans="1:12" x14ac:dyDescent="0.3">
      <c r="A143" s="1">
        <v>45068</v>
      </c>
      <c r="B143" t="s">
        <v>3</v>
      </c>
      <c r="C143" t="s">
        <v>11</v>
      </c>
      <c r="D143" s="2">
        <f>VLOOKUP(C143,Tabela14[],2,FALSE)</f>
        <v>0.5</v>
      </c>
      <c r="E143">
        <v>10</v>
      </c>
      <c r="F143" s="3">
        <f t="shared" si="7"/>
        <v>0</v>
      </c>
      <c r="G143" s="3">
        <f>G142+Tabela25[[#This Row],[wydatki]]</f>
        <v>11150</v>
      </c>
      <c r="H143" s="3">
        <f t="shared" si="8"/>
        <v>150</v>
      </c>
      <c r="I143" s="3">
        <f>I142+Tabela25[[#This Row],[dochody]]</f>
        <v>10110</v>
      </c>
      <c r="J143" s="4">
        <f t="shared" si="6"/>
        <v>-1040</v>
      </c>
      <c r="K143">
        <f>YEAR(Tabela25[[#This Row],[data]])</f>
        <v>2023</v>
      </c>
      <c r="L143" s="10">
        <f>IF(Tabela25[[#This Row],[łączne dochody]]&gt;Tabela25[[#This Row],[łączne wydatki]],1,0)</f>
        <v>0</v>
      </c>
    </row>
    <row r="144" spans="1:12" x14ac:dyDescent="0.3">
      <c r="A144" s="1">
        <v>45069</v>
      </c>
      <c r="B144" t="s">
        <v>4</v>
      </c>
      <c r="C144" t="s">
        <v>11</v>
      </c>
      <c r="D144" s="2">
        <f>VLOOKUP(C144,Tabela14[],2,FALSE)</f>
        <v>0.5</v>
      </c>
      <c r="E144">
        <v>10</v>
      </c>
      <c r="F144" s="3">
        <f t="shared" si="7"/>
        <v>0</v>
      </c>
      <c r="G144" s="3">
        <f>G143+Tabela25[[#This Row],[wydatki]]</f>
        <v>11150</v>
      </c>
      <c r="H144" s="3">
        <f t="shared" si="8"/>
        <v>150</v>
      </c>
      <c r="I144" s="3">
        <f>I143+Tabela25[[#This Row],[dochody]]</f>
        <v>10260</v>
      </c>
      <c r="J144" s="4">
        <f t="shared" si="6"/>
        <v>-890</v>
      </c>
      <c r="K144">
        <f>YEAR(Tabela25[[#This Row],[data]])</f>
        <v>2023</v>
      </c>
      <c r="L144" s="10">
        <f>IF(Tabela25[[#This Row],[łączne dochody]]&gt;Tabela25[[#This Row],[łączne wydatki]],1,0)</f>
        <v>0</v>
      </c>
    </row>
    <row r="145" spans="1:12" x14ac:dyDescent="0.3">
      <c r="A145" s="1">
        <v>45070</v>
      </c>
      <c r="B145" t="s">
        <v>5</v>
      </c>
      <c r="C145" t="s">
        <v>11</v>
      </c>
      <c r="D145" s="2">
        <f>VLOOKUP(C145,Tabela14[],2,FALSE)</f>
        <v>0.5</v>
      </c>
      <c r="E145">
        <v>10</v>
      </c>
      <c r="F145" s="3">
        <f t="shared" si="7"/>
        <v>0</v>
      </c>
      <c r="G145" s="3">
        <f>G144+Tabela25[[#This Row],[wydatki]]</f>
        <v>11150</v>
      </c>
      <c r="H145" s="3">
        <f t="shared" si="8"/>
        <v>150</v>
      </c>
      <c r="I145" s="3">
        <f>I144+Tabela25[[#This Row],[dochody]]</f>
        <v>10410</v>
      </c>
      <c r="J145" s="4">
        <f t="shared" si="6"/>
        <v>-740</v>
      </c>
      <c r="K145">
        <f>YEAR(Tabela25[[#This Row],[data]])</f>
        <v>2023</v>
      </c>
      <c r="L145" s="10">
        <f>IF(Tabela25[[#This Row],[łączne dochody]]&gt;Tabela25[[#This Row],[łączne wydatki]],1,0)</f>
        <v>0</v>
      </c>
    </row>
    <row r="146" spans="1:12" x14ac:dyDescent="0.3">
      <c r="A146" s="1">
        <v>45071</v>
      </c>
      <c r="B146" t="s">
        <v>6</v>
      </c>
      <c r="C146" t="s">
        <v>11</v>
      </c>
      <c r="D146" s="2">
        <f>VLOOKUP(C146,Tabela14[],2,FALSE)</f>
        <v>0.5</v>
      </c>
      <c r="E146">
        <v>10</v>
      </c>
      <c r="F146" s="3">
        <f t="shared" si="7"/>
        <v>0</v>
      </c>
      <c r="G146" s="3">
        <f>G145+Tabela25[[#This Row],[wydatki]]</f>
        <v>11150</v>
      </c>
      <c r="H146" s="3">
        <f t="shared" si="8"/>
        <v>150</v>
      </c>
      <c r="I146" s="3">
        <f>I145+Tabela25[[#This Row],[dochody]]</f>
        <v>10560</v>
      </c>
      <c r="J146" s="4">
        <f t="shared" si="6"/>
        <v>-590</v>
      </c>
      <c r="K146">
        <f>YEAR(Tabela25[[#This Row],[data]])</f>
        <v>2023</v>
      </c>
      <c r="L146" s="10">
        <f>IF(Tabela25[[#This Row],[łączne dochody]]&gt;Tabela25[[#This Row],[łączne wydatki]],1,0)</f>
        <v>0</v>
      </c>
    </row>
    <row r="147" spans="1:12" x14ac:dyDescent="0.3">
      <c r="A147" s="1">
        <v>45072</v>
      </c>
      <c r="B147" t="s">
        <v>7</v>
      </c>
      <c r="C147" t="s">
        <v>11</v>
      </c>
      <c r="D147" s="2">
        <f>VLOOKUP(C147,Tabela14[],2,FALSE)</f>
        <v>0.5</v>
      </c>
      <c r="E147">
        <v>10</v>
      </c>
      <c r="F147" s="3">
        <f t="shared" si="7"/>
        <v>0</v>
      </c>
      <c r="G147" s="3">
        <f>G146+Tabela25[[#This Row],[wydatki]]</f>
        <v>11150</v>
      </c>
      <c r="H147" s="3">
        <f t="shared" si="8"/>
        <v>150</v>
      </c>
      <c r="I147" s="3">
        <f>I146+Tabela25[[#This Row],[dochody]]</f>
        <v>10710</v>
      </c>
      <c r="J147" s="4">
        <f t="shared" si="6"/>
        <v>-440</v>
      </c>
      <c r="K147">
        <f>YEAR(Tabela25[[#This Row],[data]])</f>
        <v>2023</v>
      </c>
      <c r="L147" s="10">
        <f>IF(Tabela25[[#This Row],[łączne dochody]]&gt;Tabela25[[#This Row],[łączne wydatki]],1,0)</f>
        <v>0</v>
      </c>
    </row>
    <row r="148" spans="1:12" x14ac:dyDescent="0.3">
      <c r="A148" s="1">
        <v>45073</v>
      </c>
      <c r="B148" t="s">
        <v>8</v>
      </c>
      <c r="C148" t="s">
        <v>11</v>
      </c>
      <c r="D148" s="2">
        <f>VLOOKUP(C148,Tabela14[],2,FALSE)</f>
        <v>0.5</v>
      </c>
      <c r="E148">
        <v>10</v>
      </c>
      <c r="F148" s="3">
        <f t="shared" si="7"/>
        <v>0</v>
      </c>
      <c r="G148" s="3">
        <f>G147+Tabela25[[#This Row],[wydatki]]</f>
        <v>11150</v>
      </c>
      <c r="H148" s="3">
        <f t="shared" si="8"/>
        <v>0</v>
      </c>
      <c r="I148" s="3">
        <f>I147+Tabela25[[#This Row],[dochody]]</f>
        <v>10710</v>
      </c>
      <c r="J148" s="4">
        <f t="shared" si="6"/>
        <v>-440</v>
      </c>
      <c r="K148">
        <f>YEAR(Tabela25[[#This Row],[data]])</f>
        <v>2023</v>
      </c>
      <c r="L148" s="10">
        <f>IF(Tabela25[[#This Row],[łączne dochody]]&gt;Tabela25[[#This Row],[łączne wydatki]],1,0)</f>
        <v>0</v>
      </c>
    </row>
    <row r="149" spans="1:12" x14ac:dyDescent="0.3">
      <c r="A149" s="1">
        <v>45074</v>
      </c>
      <c r="B149" t="s">
        <v>2</v>
      </c>
      <c r="C149" t="s">
        <v>11</v>
      </c>
      <c r="D149" s="2">
        <f>VLOOKUP(C149,Tabela14[],2,FALSE)</f>
        <v>0.5</v>
      </c>
      <c r="E149">
        <v>10</v>
      </c>
      <c r="F149" s="3">
        <f t="shared" si="7"/>
        <v>150</v>
      </c>
      <c r="G149" s="3">
        <f>G148+Tabela25[[#This Row],[wydatki]]</f>
        <v>11300</v>
      </c>
      <c r="H149" s="3">
        <f t="shared" si="8"/>
        <v>0</v>
      </c>
      <c r="I149" s="3">
        <f>I148+Tabela25[[#This Row],[dochody]]</f>
        <v>10710</v>
      </c>
      <c r="J149" s="4">
        <f t="shared" si="6"/>
        <v>-590</v>
      </c>
      <c r="K149">
        <f>YEAR(Tabela25[[#This Row],[data]])</f>
        <v>2023</v>
      </c>
      <c r="L149" s="10">
        <f>IF(Tabela25[[#This Row],[łączne dochody]]&gt;Tabela25[[#This Row],[łączne wydatki]],1,0)</f>
        <v>0</v>
      </c>
    </row>
    <row r="150" spans="1:12" x14ac:dyDescent="0.3">
      <c r="A150" s="1">
        <v>45075</v>
      </c>
      <c r="B150" t="s">
        <v>3</v>
      </c>
      <c r="C150" t="s">
        <v>11</v>
      </c>
      <c r="D150" s="2">
        <f>VLOOKUP(C150,Tabela14[],2,FALSE)</f>
        <v>0.5</v>
      </c>
      <c r="E150">
        <v>10</v>
      </c>
      <c r="F150" s="3">
        <f t="shared" si="7"/>
        <v>0</v>
      </c>
      <c r="G150" s="3">
        <f>G149+Tabela25[[#This Row],[wydatki]]</f>
        <v>11300</v>
      </c>
      <c r="H150" s="3">
        <f t="shared" si="8"/>
        <v>150</v>
      </c>
      <c r="I150" s="3">
        <f>I149+Tabela25[[#This Row],[dochody]]</f>
        <v>10860</v>
      </c>
      <c r="J150" s="4">
        <f t="shared" si="6"/>
        <v>-440</v>
      </c>
      <c r="K150">
        <f>YEAR(Tabela25[[#This Row],[data]])</f>
        <v>2023</v>
      </c>
      <c r="L150" s="10">
        <f>IF(Tabela25[[#This Row],[łączne dochody]]&gt;Tabela25[[#This Row],[łączne wydatki]],1,0)</f>
        <v>0</v>
      </c>
    </row>
    <row r="151" spans="1:12" x14ac:dyDescent="0.3">
      <c r="A151" s="1">
        <v>45076</v>
      </c>
      <c r="B151" t="s">
        <v>4</v>
      </c>
      <c r="C151" t="s">
        <v>11</v>
      </c>
      <c r="D151" s="2">
        <f>VLOOKUP(C151,Tabela14[],2,FALSE)</f>
        <v>0.5</v>
      </c>
      <c r="E151">
        <v>10</v>
      </c>
      <c r="F151" s="3">
        <f t="shared" si="7"/>
        <v>0</v>
      </c>
      <c r="G151" s="3">
        <f>G150+Tabela25[[#This Row],[wydatki]]</f>
        <v>11300</v>
      </c>
      <c r="H151" s="3">
        <f t="shared" si="8"/>
        <v>150</v>
      </c>
      <c r="I151" s="3">
        <f>I150+Tabela25[[#This Row],[dochody]]</f>
        <v>11010</v>
      </c>
      <c r="J151" s="4">
        <f t="shared" si="6"/>
        <v>-290</v>
      </c>
      <c r="K151">
        <f>YEAR(Tabela25[[#This Row],[data]])</f>
        <v>2023</v>
      </c>
      <c r="L151" s="10">
        <f>IF(Tabela25[[#This Row],[łączne dochody]]&gt;Tabela25[[#This Row],[łączne wydatki]],1,0)</f>
        <v>0</v>
      </c>
    </row>
    <row r="152" spans="1:12" x14ac:dyDescent="0.3">
      <c r="A152" s="1">
        <v>45077</v>
      </c>
      <c r="B152" t="s">
        <v>5</v>
      </c>
      <c r="C152" t="s">
        <v>11</v>
      </c>
      <c r="D152" s="2">
        <f>VLOOKUP(C152,Tabela14[],2,FALSE)</f>
        <v>0.5</v>
      </c>
      <c r="E152">
        <v>10</v>
      </c>
      <c r="F152" s="3">
        <f t="shared" si="7"/>
        <v>0</v>
      </c>
      <c r="G152" s="3">
        <f>G151+Tabela25[[#This Row],[wydatki]]</f>
        <v>11300</v>
      </c>
      <c r="H152" s="3">
        <f t="shared" si="8"/>
        <v>150</v>
      </c>
      <c r="I152" s="3">
        <f>I151+Tabela25[[#This Row],[dochody]]</f>
        <v>11160</v>
      </c>
      <c r="J152" s="4">
        <f t="shared" si="6"/>
        <v>-140</v>
      </c>
      <c r="K152">
        <f>YEAR(Tabela25[[#This Row],[data]])</f>
        <v>2023</v>
      </c>
      <c r="L152" s="10">
        <f>IF(Tabela25[[#This Row],[łączne dochody]]&gt;Tabela25[[#This Row],[łączne wydatki]],1,0)</f>
        <v>0</v>
      </c>
    </row>
    <row r="153" spans="1:12" x14ac:dyDescent="0.3">
      <c r="A153" s="5">
        <v>45078</v>
      </c>
      <c r="B153" s="6" t="s">
        <v>6</v>
      </c>
      <c r="C153" s="6" t="s">
        <v>11</v>
      </c>
      <c r="D153" s="7">
        <f>VLOOKUP(C153,Tabela14[],2,FALSE)</f>
        <v>0.5</v>
      </c>
      <c r="E153" s="6">
        <v>10</v>
      </c>
      <c r="F153" s="8">
        <f t="shared" si="7"/>
        <v>0</v>
      </c>
      <c r="G153" s="8">
        <f>G152+Tabela25[[#This Row],[wydatki]]</f>
        <v>11300</v>
      </c>
      <c r="H153" s="8">
        <f t="shared" si="8"/>
        <v>150</v>
      </c>
      <c r="I153" s="8">
        <f>I152+Tabela25[[#This Row],[dochody]]</f>
        <v>11310</v>
      </c>
      <c r="J153" s="9">
        <f t="shared" si="6"/>
        <v>10</v>
      </c>
      <c r="K153" s="6">
        <f>YEAR(Tabela25[[#This Row],[data]])</f>
        <v>2023</v>
      </c>
      <c r="L153" s="11">
        <f>IF(Tabela25[[#This Row],[łączne dochody]]&gt;Tabela25[[#This Row],[łączne wydatki]],1,0)</f>
        <v>1</v>
      </c>
    </row>
    <row r="154" spans="1:12" x14ac:dyDescent="0.3">
      <c r="A154" s="1">
        <v>45079</v>
      </c>
      <c r="B154" t="s">
        <v>7</v>
      </c>
      <c r="C154" t="s">
        <v>11</v>
      </c>
      <c r="D154" s="2">
        <f>VLOOKUP(C154,Tabela14[],2,FALSE)</f>
        <v>0.5</v>
      </c>
      <c r="E154">
        <v>10</v>
      </c>
      <c r="F154" s="3">
        <f t="shared" si="7"/>
        <v>0</v>
      </c>
      <c r="G154" s="3">
        <f>G153+Tabela25[[#This Row],[wydatki]]</f>
        <v>11300</v>
      </c>
      <c r="H154" s="3">
        <f t="shared" si="8"/>
        <v>150</v>
      </c>
      <c r="I154" s="3">
        <f>I153+Tabela25[[#This Row],[dochody]]</f>
        <v>11460</v>
      </c>
      <c r="J154" s="4">
        <f t="shared" si="6"/>
        <v>160</v>
      </c>
      <c r="K154">
        <f>YEAR(Tabela25[[#This Row],[data]])</f>
        <v>2023</v>
      </c>
      <c r="L154" s="10">
        <f>IF(Tabela25[[#This Row],[łączne dochody]]&gt;Tabela25[[#This Row],[łączne wydatki]],1,0)</f>
        <v>1</v>
      </c>
    </row>
    <row r="155" spans="1:12" x14ac:dyDescent="0.3">
      <c r="A155" s="1">
        <v>45080</v>
      </c>
      <c r="B155" t="s">
        <v>8</v>
      </c>
      <c r="C155" t="s">
        <v>11</v>
      </c>
      <c r="D155" s="2">
        <f>VLOOKUP(C155,Tabela14[],2,FALSE)</f>
        <v>0.5</v>
      </c>
      <c r="E155">
        <v>10</v>
      </c>
      <c r="F155" s="3">
        <f t="shared" si="7"/>
        <v>0</v>
      </c>
      <c r="G155" s="3">
        <f>G154+Tabela25[[#This Row],[wydatki]]</f>
        <v>11300</v>
      </c>
      <c r="H155" s="3">
        <f t="shared" si="8"/>
        <v>0</v>
      </c>
      <c r="I155" s="3">
        <f>I154+Tabela25[[#This Row],[dochody]]</f>
        <v>11460</v>
      </c>
      <c r="J155" s="4">
        <f t="shared" si="6"/>
        <v>160</v>
      </c>
      <c r="K155">
        <f>YEAR(Tabela25[[#This Row],[data]])</f>
        <v>2023</v>
      </c>
      <c r="L155" s="10">
        <f>IF(Tabela25[[#This Row],[łączne dochody]]&gt;Tabela25[[#This Row],[łączne wydatki]],1,0)</f>
        <v>1</v>
      </c>
    </row>
    <row r="156" spans="1:12" x14ac:dyDescent="0.3">
      <c r="A156" s="1">
        <v>45081</v>
      </c>
      <c r="B156" t="s">
        <v>2</v>
      </c>
      <c r="C156" t="s">
        <v>11</v>
      </c>
      <c r="D156" s="2">
        <f>VLOOKUP(C156,Tabela14[],2,FALSE)</f>
        <v>0.5</v>
      </c>
      <c r="E156">
        <v>10</v>
      </c>
      <c r="F156" s="3">
        <f t="shared" si="7"/>
        <v>150</v>
      </c>
      <c r="G156" s="3">
        <f>G155+Tabela25[[#This Row],[wydatki]]</f>
        <v>11450</v>
      </c>
      <c r="H156" s="3">
        <f t="shared" si="8"/>
        <v>0</v>
      </c>
      <c r="I156" s="3">
        <f>I155+Tabela25[[#This Row],[dochody]]</f>
        <v>11460</v>
      </c>
      <c r="J156" s="4">
        <f t="shared" si="6"/>
        <v>10</v>
      </c>
      <c r="K156">
        <f>YEAR(Tabela25[[#This Row],[data]])</f>
        <v>2023</v>
      </c>
      <c r="L156" s="10">
        <f>IF(Tabela25[[#This Row],[łączne dochody]]&gt;Tabela25[[#This Row],[łączne wydatki]],1,0)</f>
        <v>1</v>
      </c>
    </row>
    <row r="157" spans="1:12" x14ac:dyDescent="0.3">
      <c r="A157" s="1">
        <v>45082</v>
      </c>
      <c r="B157" t="s">
        <v>3</v>
      </c>
      <c r="C157" t="s">
        <v>11</v>
      </c>
      <c r="D157" s="2">
        <f>VLOOKUP(C157,Tabela14[],2,FALSE)</f>
        <v>0.5</v>
      </c>
      <c r="E157">
        <v>10</v>
      </c>
      <c r="F157" s="3">
        <f t="shared" si="7"/>
        <v>0</v>
      </c>
      <c r="G157" s="3">
        <f>G156+Tabela25[[#This Row],[wydatki]]</f>
        <v>11450</v>
      </c>
      <c r="H157" s="3">
        <f t="shared" si="8"/>
        <v>150</v>
      </c>
      <c r="I157" s="3">
        <f>I156+Tabela25[[#This Row],[dochody]]</f>
        <v>11610</v>
      </c>
      <c r="J157" s="4">
        <f t="shared" si="6"/>
        <v>160</v>
      </c>
      <c r="K157">
        <f>YEAR(Tabela25[[#This Row],[data]])</f>
        <v>2023</v>
      </c>
      <c r="L157" s="10">
        <f>IF(Tabela25[[#This Row],[łączne dochody]]&gt;Tabela25[[#This Row],[łączne wydatki]],1,0)</f>
        <v>1</v>
      </c>
    </row>
    <row r="158" spans="1:12" x14ac:dyDescent="0.3">
      <c r="A158" s="1">
        <v>45083</v>
      </c>
      <c r="B158" t="s">
        <v>4</v>
      </c>
      <c r="C158" t="s">
        <v>11</v>
      </c>
      <c r="D158" s="2">
        <f>VLOOKUP(C158,Tabela14[],2,FALSE)</f>
        <v>0.5</v>
      </c>
      <c r="E158">
        <v>10</v>
      </c>
      <c r="F158" s="3">
        <f t="shared" si="7"/>
        <v>0</v>
      </c>
      <c r="G158" s="3">
        <f>G157+Tabela25[[#This Row],[wydatki]]</f>
        <v>11450</v>
      </c>
      <c r="H158" s="3">
        <f t="shared" si="8"/>
        <v>150</v>
      </c>
      <c r="I158" s="3">
        <f>I157+Tabela25[[#This Row],[dochody]]</f>
        <v>11760</v>
      </c>
      <c r="J158" s="4">
        <f t="shared" si="6"/>
        <v>310</v>
      </c>
      <c r="K158">
        <f>YEAR(Tabela25[[#This Row],[data]])</f>
        <v>2023</v>
      </c>
      <c r="L158" s="10">
        <f>IF(Tabela25[[#This Row],[łączne dochody]]&gt;Tabela25[[#This Row],[łączne wydatki]],1,0)</f>
        <v>1</v>
      </c>
    </row>
    <row r="159" spans="1:12" x14ac:dyDescent="0.3">
      <c r="A159" s="1">
        <v>45084</v>
      </c>
      <c r="B159" t="s">
        <v>5</v>
      </c>
      <c r="C159" t="s">
        <v>11</v>
      </c>
      <c r="D159" s="2">
        <f>VLOOKUP(C159,Tabela14[],2,FALSE)</f>
        <v>0.5</v>
      </c>
      <c r="E159">
        <v>10</v>
      </c>
      <c r="F159" s="3">
        <f t="shared" si="7"/>
        <v>0</v>
      </c>
      <c r="G159" s="3">
        <f>G158+Tabela25[[#This Row],[wydatki]]</f>
        <v>11450</v>
      </c>
      <c r="H159" s="3">
        <f t="shared" si="8"/>
        <v>150</v>
      </c>
      <c r="I159" s="3">
        <f>I158+Tabela25[[#This Row],[dochody]]</f>
        <v>11910</v>
      </c>
      <c r="J159" s="4">
        <f t="shared" si="6"/>
        <v>460</v>
      </c>
      <c r="K159">
        <f>YEAR(Tabela25[[#This Row],[data]])</f>
        <v>2023</v>
      </c>
      <c r="L159" s="10">
        <f>IF(Tabela25[[#This Row],[łączne dochody]]&gt;Tabela25[[#This Row],[łączne wydatki]],1,0)</f>
        <v>1</v>
      </c>
    </row>
    <row r="160" spans="1:12" x14ac:dyDescent="0.3">
      <c r="A160" s="1">
        <v>45085</v>
      </c>
      <c r="B160" t="s">
        <v>6</v>
      </c>
      <c r="C160" t="s">
        <v>11</v>
      </c>
      <c r="D160" s="2">
        <f>VLOOKUP(C160,Tabela14[],2,FALSE)</f>
        <v>0.5</v>
      </c>
      <c r="E160">
        <v>10</v>
      </c>
      <c r="F160" s="3">
        <f t="shared" si="7"/>
        <v>0</v>
      </c>
      <c r="G160" s="3">
        <f>G159+Tabela25[[#This Row],[wydatki]]</f>
        <v>11450</v>
      </c>
      <c r="H160" s="3">
        <f t="shared" si="8"/>
        <v>150</v>
      </c>
      <c r="I160" s="3">
        <f>I159+Tabela25[[#This Row],[dochody]]</f>
        <v>12060</v>
      </c>
      <c r="J160" s="4">
        <f t="shared" si="6"/>
        <v>610</v>
      </c>
      <c r="K160">
        <f>YEAR(Tabela25[[#This Row],[data]])</f>
        <v>2023</v>
      </c>
      <c r="L160" s="10">
        <f>IF(Tabela25[[#This Row],[łączne dochody]]&gt;Tabela25[[#This Row],[łączne wydatki]],1,0)</f>
        <v>1</v>
      </c>
    </row>
    <row r="161" spans="1:12" x14ac:dyDescent="0.3">
      <c r="A161" s="1">
        <v>45086</v>
      </c>
      <c r="B161" t="s">
        <v>7</v>
      </c>
      <c r="C161" t="s">
        <v>11</v>
      </c>
      <c r="D161" s="2">
        <f>VLOOKUP(C161,Tabela14[],2,FALSE)</f>
        <v>0.5</v>
      </c>
      <c r="E161">
        <v>10</v>
      </c>
      <c r="F161" s="3">
        <f t="shared" si="7"/>
        <v>0</v>
      </c>
      <c r="G161" s="3">
        <f>G160+Tabela25[[#This Row],[wydatki]]</f>
        <v>11450</v>
      </c>
      <c r="H161" s="3">
        <f t="shared" si="8"/>
        <v>150</v>
      </c>
      <c r="I161" s="3">
        <f>I160+Tabela25[[#This Row],[dochody]]</f>
        <v>12210</v>
      </c>
      <c r="J161" s="4">
        <f t="shared" si="6"/>
        <v>760</v>
      </c>
      <c r="K161">
        <f>YEAR(Tabela25[[#This Row],[data]])</f>
        <v>2023</v>
      </c>
      <c r="L161" s="10">
        <f>IF(Tabela25[[#This Row],[łączne dochody]]&gt;Tabela25[[#This Row],[łączne wydatki]],1,0)</f>
        <v>1</v>
      </c>
    </row>
    <row r="162" spans="1:12" x14ac:dyDescent="0.3">
      <c r="A162" s="1">
        <v>45087</v>
      </c>
      <c r="B162" t="s">
        <v>8</v>
      </c>
      <c r="C162" t="s">
        <v>11</v>
      </c>
      <c r="D162" s="2">
        <f>VLOOKUP(C162,Tabela14[],2,FALSE)</f>
        <v>0.5</v>
      </c>
      <c r="E162">
        <v>10</v>
      </c>
      <c r="F162" s="3">
        <f t="shared" si="7"/>
        <v>0</v>
      </c>
      <c r="G162" s="3">
        <f>G161+Tabela25[[#This Row],[wydatki]]</f>
        <v>11450</v>
      </c>
      <c r="H162" s="3">
        <f t="shared" si="8"/>
        <v>0</v>
      </c>
      <c r="I162" s="3">
        <f>I161+Tabela25[[#This Row],[dochody]]</f>
        <v>12210</v>
      </c>
      <c r="J162" s="4">
        <f t="shared" si="6"/>
        <v>760</v>
      </c>
      <c r="K162">
        <f>YEAR(Tabela25[[#This Row],[data]])</f>
        <v>2023</v>
      </c>
      <c r="L162" s="10">
        <f>IF(Tabela25[[#This Row],[łączne dochody]]&gt;Tabela25[[#This Row],[łączne wydatki]],1,0)</f>
        <v>1</v>
      </c>
    </row>
    <row r="163" spans="1:12" x14ac:dyDescent="0.3">
      <c r="A163" s="1">
        <v>45088</v>
      </c>
      <c r="B163" t="s">
        <v>2</v>
      </c>
      <c r="C163" t="s">
        <v>11</v>
      </c>
      <c r="D163" s="2">
        <f>VLOOKUP(C163,Tabela14[],2,FALSE)</f>
        <v>0.5</v>
      </c>
      <c r="E163">
        <v>10</v>
      </c>
      <c r="F163" s="3">
        <f t="shared" si="7"/>
        <v>150</v>
      </c>
      <c r="G163" s="3">
        <f>G162+Tabela25[[#This Row],[wydatki]]</f>
        <v>11600</v>
      </c>
      <c r="H163" s="3">
        <f t="shared" si="8"/>
        <v>0</v>
      </c>
      <c r="I163" s="3">
        <f>I162+Tabela25[[#This Row],[dochody]]</f>
        <v>12210</v>
      </c>
      <c r="J163" s="4">
        <f t="shared" si="6"/>
        <v>610</v>
      </c>
      <c r="K163">
        <f>YEAR(Tabela25[[#This Row],[data]])</f>
        <v>2023</v>
      </c>
      <c r="L163" s="10">
        <f>IF(Tabela25[[#This Row],[łączne dochody]]&gt;Tabela25[[#This Row],[łączne wydatki]],1,0)</f>
        <v>1</v>
      </c>
    </row>
    <row r="164" spans="1:12" x14ac:dyDescent="0.3">
      <c r="A164" s="1">
        <v>45089</v>
      </c>
      <c r="B164" t="s">
        <v>3</v>
      </c>
      <c r="C164" t="s">
        <v>11</v>
      </c>
      <c r="D164" s="2">
        <f>VLOOKUP(C164,Tabela14[],2,FALSE)</f>
        <v>0.5</v>
      </c>
      <c r="E164">
        <v>10</v>
      </c>
      <c r="F164" s="3">
        <f t="shared" si="7"/>
        <v>0</v>
      </c>
      <c r="G164" s="3">
        <f>G163+Tabela25[[#This Row],[wydatki]]</f>
        <v>11600</v>
      </c>
      <c r="H164" s="3">
        <f t="shared" si="8"/>
        <v>150</v>
      </c>
      <c r="I164" s="3">
        <f>I163+Tabela25[[#This Row],[dochody]]</f>
        <v>12360</v>
      </c>
      <c r="J164" s="4">
        <f t="shared" si="6"/>
        <v>760</v>
      </c>
      <c r="K164">
        <f>YEAR(Tabela25[[#This Row],[data]])</f>
        <v>2023</v>
      </c>
      <c r="L164" s="10">
        <f>IF(Tabela25[[#This Row],[łączne dochody]]&gt;Tabela25[[#This Row],[łączne wydatki]],1,0)</f>
        <v>1</v>
      </c>
    </row>
    <row r="165" spans="1:12" x14ac:dyDescent="0.3">
      <c r="A165" s="1">
        <v>45090</v>
      </c>
      <c r="B165" t="s">
        <v>4</v>
      </c>
      <c r="C165" t="s">
        <v>11</v>
      </c>
      <c r="D165" s="2">
        <f>VLOOKUP(C165,Tabela14[],2,FALSE)</f>
        <v>0.5</v>
      </c>
      <c r="E165">
        <v>10</v>
      </c>
      <c r="F165" s="3">
        <f t="shared" si="7"/>
        <v>0</v>
      </c>
      <c r="G165" s="3">
        <f>G164+Tabela25[[#This Row],[wydatki]]</f>
        <v>11600</v>
      </c>
      <c r="H165" s="3">
        <f t="shared" si="8"/>
        <v>150</v>
      </c>
      <c r="I165" s="3">
        <f>I164+Tabela25[[#This Row],[dochody]]</f>
        <v>12510</v>
      </c>
      <c r="J165" s="4">
        <f t="shared" si="6"/>
        <v>910</v>
      </c>
      <c r="K165">
        <f>YEAR(Tabela25[[#This Row],[data]])</f>
        <v>2023</v>
      </c>
      <c r="L165" s="10">
        <f>IF(Tabela25[[#This Row],[łączne dochody]]&gt;Tabela25[[#This Row],[łączne wydatki]],1,0)</f>
        <v>1</v>
      </c>
    </row>
    <row r="166" spans="1:12" x14ac:dyDescent="0.3">
      <c r="A166" s="1">
        <v>45091</v>
      </c>
      <c r="B166" t="s">
        <v>5</v>
      </c>
      <c r="C166" t="s">
        <v>11</v>
      </c>
      <c r="D166" s="2">
        <f>VLOOKUP(C166,Tabela14[],2,FALSE)</f>
        <v>0.5</v>
      </c>
      <c r="E166">
        <v>10</v>
      </c>
      <c r="F166" s="3">
        <f t="shared" si="7"/>
        <v>0</v>
      </c>
      <c r="G166" s="3">
        <f>G165+Tabela25[[#This Row],[wydatki]]</f>
        <v>11600</v>
      </c>
      <c r="H166" s="3">
        <f t="shared" si="8"/>
        <v>150</v>
      </c>
      <c r="I166" s="3">
        <f>I165+Tabela25[[#This Row],[dochody]]</f>
        <v>12660</v>
      </c>
      <c r="J166" s="4">
        <f t="shared" si="6"/>
        <v>1060</v>
      </c>
      <c r="K166">
        <f>YEAR(Tabela25[[#This Row],[data]])</f>
        <v>2023</v>
      </c>
      <c r="L166" s="10">
        <f>IF(Tabela25[[#This Row],[łączne dochody]]&gt;Tabela25[[#This Row],[łączne wydatki]],1,0)</f>
        <v>1</v>
      </c>
    </row>
    <row r="167" spans="1:12" x14ac:dyDescent="0.3">
      <c r="A167" s="1">
        <v>45092</v>
      </c>
      <c r="B167" t="s">
        <v>6</v>
      </c>
      <c r="C167" t="s">
        <v>11</v>
      </c>
      <c r="D167" s="2">
        <f>VLOOKUP(C167,Tabela14[],2,FALSE)</f>
        <v>0.5</v>
      </c>
      <c r="E167">
        <v>10</v>
      </c>
      <c r="F167" s="3">
        <f t="shared" si="7"/>
        <v>0</v>
      </c>
      <c r="G167" s="3">
        <f>G166+Tabela25[[#This Row],[wydatki]]</f>
        <v>11600</v>
      </c>
      <c r="H167" s="3">
        <f t="shared" si="8"/>
        <v>150</v>
      </c>
      <c r="I167" s="3">
        <f>I166+Tabela25[[#This Row],[dochody]]</f>
        <v>12810</v>
      </c>
      <c r="J167" s="4">
        <f t="shared" si="6"/>
        <v>1210</v>
      </c>
      <c r="K167">
        <f>YEAR(Tabela25[[#This Row],[data]])</f>
        <v>2023</v>
      </c>
      <c r="L167" s="10">
        <f>IF(Tabela25[[#This Row],[łączne dochody]]&gt;Tabela25[[#This Row],[łączne wydatki]],1,0)</f>
        <v>1</v>
      </c>
    </row>
    <row r="168" spans="1:12" x14ac:dyDescent="0.3">
      <c r="A168" s="1">
        <v>45093</v>
      </c>
      <c r="B168" t="s">
        <v>7</v>
      </c>
      <c r="C168" t="s">
        <v>11</v>
      </c>
      <c r="D168" s="2">
        <f>VLOOKUP(C168,Tabela14[],2,FALSE)</f>
        <v>0.5</v>
      </c>
      <c r="E168">
        <v>10</v>
      </c>
      <c r="F168" s="3">
        <f t="shared" si="7"/>
        <v>0</v>
      </c>
      <c r="G168" s="3">
        <f>G167+Tabela25[[#This Row],[wydatki]]</f>
        <v>11600</v>
      </c>
      <c r="H168" s="3">
        <f t="shared" si="8"/>
        <v>150</v>
      </c>
      <c r="I168" s="3">
        <f>I167+Tabela25[[#This Row],[dochody]]</f>
        <v>12960</v>
      </c>
      <c r="J168" s="4">
        <f t="shared" si="6"/>
        <v>1360</v>
      </c>
      <c r="K168">
        <f>YEAR(Tabela25[[#This Row],[data]])</f>
        <v>2023</v>
      </c>
      <c r="L168" s="10">
        <f>IF(Tabela25[[#This Row],[łączne dochody]]&gt;Tabela25[[#This Row],[łączne wydatki]],1,0)</f>
        <v>1</v>
      </c>
    </row>
    <row r="169" spans="1:12" x14ac:dyDescent="0.3">
      <c r="A169" s="1">
        <v>45094</v>
      </c>
      <c r="B169" t="s">
        <v>8</v>
      </c>
      <c r="C169" t="s">
        <v>11</v>
      </c>
      <c r="D169" s="2">
        <f>VLOOKUP(C169,Tabela14[],2,FALSE)</f>
        <v>0.5</v>
      </c>
      <c r="E169">
        <v>10</v>
      </c>
      <c r="F169" s="3">
        <f t="shared" si="7"/>
        <v>0</v>
      </c>
      <c r="G169" s="3">
        <f>G168+Tabela25[[#This Row],[wydatki]]</f>
        <v>11600</v>
      </c>
      <c r="H169" s="3">
        <f t="shared" si="8"/>
        <v>0</v>
      </c>
      <c r="I169" s="3">
        <f>I168+Tabela25[[#This Row],[dochody]]</f>
        <v>12960</v>
      </c>
      <c r="J169" s="4">
        <f t="shared" si="6"/>
        <v>1360</v>
      </c>
      <c r="K169">
        <f>YEAR(Tabela25[[#This Row],[data]])</f>
        <v>2023</v>
      </c>
      <c r="L169" s="10">
        <f>IF(Tabela25[[#This Row],[łączne dochody]]&gt;Tabela25[[#This Row],[łączne wydatki]],1,0)</f>
        <v>1</v>
      </c>
    </row>
    <row r="170" spans="1:12" x14ac:dyDescent="0.3">
      <c r="A170" s="1">
        <v>45095</v>
      </c>
      <c r="B170" t="s">
        <v>2</v>
      </c>
      <c r="C170" t="s">
        <v>11</v>
      </c>
      <c r="D170" s="2">
        <f>VLOOKUP(C170,Tabela14[],2,FALSE)</f>
        <v>0.5</v>
      </c>
      <c r="E170">
        <v>10</v>
      </c>
      <c r="F170" s="3">
        <f t="shared" si="7"/>
        <v>150</v>
      </c>
      <c r="G170" s="3">
        <f>G169+Tabela25[[#This Row],[wydatki]]</f>
        <v>11750</v>
      </c>
      <c r="H170" s="3">
        <f t="shared" si="8"/>
        <v>0</v>
      </c>
      <c r="I170" s="3">
        <f>I169+Tabela25[[#This Row],[dochody]]</f>
        <v>12960</v>
      </c>
      <c r="J170" s="4">
        <f t="shared" si="6"/>
        <v>1210</v>
      </c>
      <c r="K170">
        <f>YEAR(Tabela25[[#This Row],[data]])</f>
        <v>2023</v>
      </c>
      <c r="L170" s="10">
        <f>IF(Tabela25[[#This Row],[łączne dochody]]&gt;Tabela25[[#This Row],[łączne wydatki]],1,0)</f>
        <v>1</v>
      </c>
    </row>
    <row r="171" spans="1:12" x14ac:dyDescent="0.3">
      <c r="A171" s="1">
        <v>45096</v>
      </c>
      <c r="B171" t="s">
        <v>3</v>
      </c>
      <c r="C171" t="s">
        <v>11</v>
      </c>
      <c r="D171" s="2">
        <f>VLOOKUP(C171,Tabela14[],2,FALSE)</f>
        <v>0.5</v>
      </c>
      <c r="E171">
        <v>10</v>
      </c>
      <c r="F171" s="3">
        <f t="shared" si="7"/>
        <v>0</v>
      </c>
      <c r="G171" s="3">
        <f>G170+Tabela25[[#This Row],[wydatki]]</f>
        <v>11750</v>
      </c>
      <c r="H171" s="3">
        <f t="shared" si="8"/>
        <v>150</v>
      </c>
      <c r="I171" s="3">
        <f>I170+Tabela25[[#This Row],[dochody]]</f>
        <v>13110</v>
      </c>
      <c r="J171" s="4">
        <f t="shared" si="6"/>
        <v>1360</v>
      </c>
      <c r="K171">
        <f>YEAR(Tabela25[[#This Row],[data]])</f>
        <v>2023</v>
      </c>
      <c r="L171" s="10">
        <f>IF(Tabela25[[#This Row],[łączne dochody]]&gt;Tabela25[[#This Row],[łączne wydatki]],1,0)</f>
        <v>1</v>
      </c>
    </row>
    <row r="172" spans="1:12" x14ac:dyDescent="0.3">
      <c r="A172" s="1">
        <v>45097</v>
      </c>
      <c r="B172" t="s">
        <v>4</v>
      </c>
      <c r="C172" t="s">
        <v>11</v>
      </c>
      <c r="D172" s="2">
        <f>VLOOKUP(C172,Tabela14[],2,FALSE)</f>
        <v>0.5</v>
      </c>
      <c r="E172">
        <v>10</v>
      </c>
      <c r="F172" s="3">
        <f t="shared" si="7"/>
        <v>0</v>
      </c>
      <c r="G172" s="3">
        <f>G171+Tabela25[[#This Row],[wydatki]]</f>
        <v>11750</v>
      </c>
      <c r="H172" s="3">
        <f t="shared" si="8"/>
        <v>150</v>
      </c>
      <c r="I172" s="3">
        <f>I171+Tabela25[[#This Row],[dochody]]</f>
        <v>13260</v>
      </c>
      <c r="J172" s="4">
        <f t="shared" si="6"/>
        <v>1510</v>
      </c>
      <c r="K172">
        <f>YEAR(Tabela25[[#This Row],[data]])</f>
        <v>2023</v>
      </c>
      <c r="L172" s="10">
        <f>IF(Tabela25[[#This Row],[łączne dochody]]&gt;Tabela25[[#This Row],[łączne wydatki]],1,0)</f>
        <v>1</v>
      </c>
    </row>
    <row r="173" spans="1:12" x14ac:dyDescent="0.3">
      <c r="A173" s="1">
        <v>45098</v>
      </c>
      <c r="B173" t="s">
        <v>5</v>
      </c>
      <c r="C173" t="s">
        <v>12</v>
      </c>
      <c r="D173" s="2">
        <f>VLOOKUP(C173,Tabela14[],2,FALSE)</f>
        <v>0.9</v>
      </c>
      <c r="E173">
        <v>10</v>
      </c>
      <c r="F173" s="3">
        <f t="shared" si="7"/>
        <v>0</v>
      </c>
      <c r="G173" s="3">
        <f>G172+Tabela25[[#This Row],[wydatki]]</f>
        <v>11750</v>
      </c>
      <c r="H173" s="3">
        <f t="shared" si="8"/>
        <v>270</v>
      </c>
      <c r="I173" s="3">
        <f>I172+Tabela25[[#This Row],[dochody]]</f>
        <v>13530</v>
      </c>
      <c r="J173" s="4">
        <f t="shared" si="6"/>
        <v>1780</v>
      </c>
      <c r="K173">
        <f>YEAR(Tabela25[[#This Row],[data]])</f>
        <v>2023</v>
      </c>
      <c r="L173" s="10">
        <f>IF(Tabela25[[#This Row],[łączne dochody]]&gt;Tabela25[[#This Row],[łączne wydatki]],1,0)</f>
        <v>1</v>
      </c>
    </row>
    <row r="174" spans="1:12" x14ac:dyDescent="0.3">
      <c r="A174" s="1">
        <v>45099</v>
      </c>
      <c r="B174" t="s">
        <v>6</v>
      </c>
      <c r="C174" t="s">
        <v>12</v>
      </c>
      <c r="D174" s="2">
        <f>VLOOKUP(C174,Tabela14[],2,FALSE)</f>
        <v>0.9</v>
      </c>
      <c r="E174">
        <v>10</v>
      </c>
      <c r="F174" s="3">
        <f t="shared" si="7"/>
        <v>0</v>
      </c>
      <c r="G174" s="3">
        <f>G173+Tabela25[[#This Row],[wydatki]]</f>
        <v>11750</v>
      </c>
      <c r="H174" s="3">
        <f t="shared" si="8"/>
        <v>270</v>
      </c>
      <c r="I174" s="3">
        <f>I173+Tabela25[[#This Row],[dochody]]</f>
        <v>13800</v>
      </c>
      <c r="J174" s="4">
        <f t="shared" si="6"/>
        <v>2050</v>
      </c>
      <c r="K174">
        <f>YEAR(Tabela25[[#This Row],[data]])</f>
        <v>2023</v>
      </c>
      <c r="L174" s="10">
        <f>IF(Tabela25[[#This Row],[łączne dochody]]&gt;Tabela25[[#This Row],[łączne wydatki]],1,0)</f>
        <v>1</v>
      </c>
    </row>
    <row r="175" spans="1:12" x14ac:dyDescent="0.3">
      <c r="A175" s="1">
        <v>45100</v>
      </c>
      <c r="B175" t="s">
        <v>7</v>
      </c>
      <c r="C175" t="s">
        <v>12</v>
      </c>
      <c r="D175" s="2">
        <f>VLOOKUP(C175,Tabela14[],2,FALSE)</f>
        <v>0.9</v>
      </c>
      <c r="E175">
        <v>10</v>
      </c>
      <c r="F175" s="3">
        <f t="shared" si="7"/>
        <v>0</v>
      </c>
      <c r="G175" s="3">
        <f>G174+Tabela25[[#This Row],[wydatki]]</f>
        <v>11750</v>
      </c>
      <c r="H175" s="3">
        <f t="shared" si="8"/>
        <v>270</v>
      </c>
      <c r="I175" s="3">
        <f>I174+Tabela25[[#This Row],[dochody]]</f>
        <v>14070</v>
      </c>
      <c r="J175" s="4">
        <f t="shared" si="6"/>
        <v>2320</v>
      </c>
      <c r="K175">
        <f>YEAR(Tabela25[[#This Row],[data]])</f>
        <v>2023</v>
      </c>
      <c r="L175" s="10">
        <f>IF(Tabela25[[#This Row],[łączne dochody]]&gt;Tabela25[[#This Row],[łączne wydatki]],1,0)</f>
        <v>1</v>
      </c>
    </row>
    <row r="176" spans="1:12" x14ac:dyDescent="0.3">
      <c r="A176" s="1">
        <v>45101</v>
      </c>
      <c r="B176" t="s">
        <v>8</v>
      </c>
      <c r="C176" t="s">
        <v>12</v>
      </c>
      <c r="D176" s="2">
        <f>VLOOKUP(C176,Tabela14[],2,FALSE)</f>
        <v>0.9</v>
      </c>
      <c r="E176">
        <v>10</v>
      </c>
      <c r="F176" s="3">
        <f t="shared" si="7"/>
        <v>0</v>
      </c>
      <c r="G176" s="3">
        <f>G175+Tabela25[[#This Row],[wydatki]]</f>
        <v>11750</v>
      </c>
      <c r="H176" s="3">
        <f t="shared" si="8"/>
        <v>0</v>
      </c>
      <c r="I176" s="3">
        <f>I175+Tabela25[[#This Row],[dochody]]</f>
        <v>14070</v>
      </c>
      <c r="J176" s="4">
        <f t="shared" si="6"/>
        <v>2320</v>
      </c>
      <c r="K176">
        <f>YEAR(Tabela25[[#This Row],[data]])</f>
        <v>2023</v>
      </c>
      <c r="L176" s="10">
        <f>IF(Tabela25[[#This Row],[łączne dochody]]&gt;Tabela25[[#This Row],[łączne wydatki]],1,0)</f>
        <v>1</v>
      </c>
    </row>
    <row r="177" spans="1:12" x14ac:dyDescent="0.3">
      <c r="A177" s="1">
        <v>45102</v>
      </c>
      <c r="B177" t="s">
        <v>2</v>
      </c>
      <c r="C177" t="s">
        <v>12</v>
      </c>
      <c r="D177" s="2">
        <f>VLOOKUP(C177,Tabela14[],2,FALSE)</f>
        <v>0.9</v>
      </c>
      <c r="E177">
        <v>10</v>
      </c>
      <c r="F177" s="3">
        <f t="shared" si="7"/>
        <v>150</v>
      </c>
      <c r="G177" s="3">
        <f>G176+Tabela25[[#This Row],[wydatki]]</f>
        <v>11900</v>
      </c>
      <c r="H177" s="3">
        <f t="shared" si="8"/>
        <v>0</v>
      </c>
      <c r="I177" s="3">
        <f>I176+Tabela25[[#This Row],[dochody]]</f>
        <v>14070</v>
      </c>
      <c r="J177" s="4">
        <f t="shared" si="6"/>
        <v>2170</v>
      </c>
      <c r="K177">
        <f>YEAR(Tabela25[[#This Row],[data]])</f>
        <v>2023</v>
      </c>
      <c r="L177" s="10">
        <f>IF(Tabela25[[#This Row],[łączne dochody]]&gt;Tabela25[[#This Row],[łączne wydatki]],1,0)</f>
        <v>1</v>
      </c>
    </row>
    <row r="178" spans="1:12" x14ac:dyDescent="0.3">
      <c r="A178" s="1">
        <v>45103</v>
      </c>
      <c r="B178" t="s">
        <v>3</v>
      </c>
      <c r="C178" t="s">
        <v>12</v>
      </c>
      <c r="D178" s="2">
        <f>VLOOKUP(C178,Tabela14[],2,FALSE)</f>
        <v>0.9</v>
      </c>
      <c r="E178">
        <v>10</v>
      </c>
      <c r="F178" s="3">
        <f t="shared" si="7"/>
        <v>0</v>
      </c>
      <c r="G178" s="3">
        <f>G177+Tabela25[[#This Row],[wydatki]]</f>
        <v>11900</v>
      </c>
      <c r="H178" s="3">
        <f t="shared" si="8"/>
        <v>270</v>
      </c>
      <c r="I178" s="3">
        <f>I177+Tabela25[[#This Row],[dochody]]</f>
        <v>14340</v>
      </c>
      <c r="J178" s="4">
        <f t="shared" si="6"/>
        <v>2440</v>
      </c>
      <c r="K178">
        <f>YEAR(Tabela25[[#This Row],[data]])</f>
        <v>2023</v>
      </c>
      <c r="L178" s="10">
        <f>IF(Tabela25[[#This Row],[łączne dochody]]&gt;Tabela25[[#This Row],[łączne wydatki]],1,0)</f>
        <v>1</v>
      </c>
    </row>
    <row r="179" spans="1:12" x14ac:dyDescent="0.3">
      <c r="A179" s="1">
        <v>45104</v>
      </c>
      <c r="B179" t="s">
        <v>4</v>
      </c>
      <c r="C179" t="s">
        <v>12</v>
      </c>
      <c r="D179" s="2">
        <f>VLOOKUP(C179,Tabela14[],2,FALSE)</f>
        <v>0.9</v>
      </c>
      <c r="E179">
        <v>10</v>
      </c>
      <c r="F179" s="3">
        <f t="shared" si="7"/>
        <v>0</v>
      </c>
      <c r="G179" s="3">
        <f>G178+Tabela25[[#This Row],[wydatki]]</f>
        <v>11900</v>
      </c>
      <c r="H179" s="3">
        <f t="shared" si="8"/>
        <v>270</v>
      </c>
      <c r="I179" s="3">
        <f>I178+Tabela25[[#This Row],[dochody]]</f>
        <v>14610</v>
      </c>
      <c r="J179" s="4">
        <f t="shared" si="6"/>
        <v>2710</v>
      </c>
      <c r="K179">
        <f>YEAR(Tabela25[[#This Row],[data]])</f>
        <v>2023</v>
      </c>
      <c r="L179" s="10">
        <f>IF(Tabela25[[#This Row],[łączne dochody]]&gt;Tabela25[[#This Row],[łączne wydatki]],1,0)</f>
        <v>1</v>
      </c>
    </row>
    <row r="180" spans="1:12" x14ac:dyDescent="0.3">
      <c r="A180" s="1">
        <v>45105</v>
      </c>
      <c r="B180" t="s">
        <v>5</v>
      </c>
      <c r="C180" t="s">
        <v>12</v>
      </c>
      <c r="D180" s="2">
        <f>VLOOKUP(C180,Tabela14[],2,FALSE)</f>
        <v>0.9</v>
      </c>
      <c r="E180">
        <v>10</v>
      </c>
      <c r="F180" s="3">
        <f t="shared" si="7"/>
        <v>0</v>
      </c>
      <c r="G180" s="3">
        <f>G179+Tabela25[[#This Row],[wydatki]]</f>
        <v>11900</v>
      </c>
      <c r="H180" s="3">
        <f t="shared" si="8"/>
        <v>270</v>
      </c>
      <c r="I180" s="3">
        <f>I179+Tabela25[[#This Row],[dochody]]</f>
        <v>14880</v>
      </c>
      <c r="J180" s="4">
        <f t="shared" si="6"/>
        <v>2980</v>
      </c>
      <c r="K180">
        <f>YEAR(Tabela25[[#This Row],[data]])</f>
        <v>2023</v>
      </c>
      <c r="L180" s="10">
        <f>IF(Tabela25[[#This Row],[łączne dochody]]&gt;Tabela25[[#This Row],[łączne wydatki]],1,0)</f>
        <v>1</v>
      </c>
    </row>
    <row r="181" spans="1:12" x14ac:dyDescent="0.3">
      <c r="A181" s="1">
        <v>45106</v>
      </c>
      <c r="B181" t="s">
        <v>6</v>
      </c>
      <c r="C181" t="s">
        <v>12</v>
      </c>
      <c r="D181" s="2">
        <f>VLOOKUP(C181,Tabela14[],2,FALSE)</f>
        <v>0.9</v>
      </c>
      <c r="E181">
        <v>10</v>
      </c>
      <c r="F181" s="3">
        <f t="shared" si="7"/>
        <v>0</v>
      </c>
      <c r="G181" s="3">
        <f>G180+Tabela25[[#This Row],[wydatki]]</f>
        <v>11900</v>
      </c>
      <c r="H181" s="3">
        <f t="shared" si="8"/>
        <v>270</v>
      </c>
      <c r="I181" s="3">
        <f>I180+Tabela25[[#This Row],[dochody]]</f>
        <v>15150</v>
      </c>
      <c r="J181" s="4">
        <f t="shared" si="6"/>
        <v>3250</v>
      </c>
      <c r="K181">
        <f>YEAR(Tabela25[[#This Row],[data]])</f>
        <v>2023</v>
      </c>
      <c r="L181" s="10">
        <f>IF(Tabela25[[#This Row],[łączne dochody]]&gt;Tabela25[[#This Row],[łączne wydatki]],1,0)</f>
        <v>1</v>
      </c>
    </row>
    <row r="182" spans="1:12" x14ac:dyDescent="0.3">
      <c r="A182" s="1">
        <v>45107</v>
      </c>
      <c r="B182" t="s">
        <v>7</v>
      </c>
      <c r="C182" t="s">
        <v>12</v>
      </c>
      <c r="D182" s="2">
        <f>VLOOKUP(C182,Tabela14[],2,FALSE)</f>
        <v>0.9</v>
      </c>
      <c r="E182">
        <v>10</v>
      </c>
      <c r="F182" s="3">
        <f t="shared" si="7"/>
        <v>0</v>
      </c>
      <c r="G182" s="3">
        <f>G181+Tabela25[[#This Row],[wydatki]]</f>
        <v>11900</v>
      </c>
      <c r="H182" s="3">
        <f t="shared" si="8"/>
        <v>270</v>
      </c>
      <c r="I182" s="3">
        <f>I181+Tabela25[[#This Row],[dochody]]</f>
        <v>15420</v>
      </c>
      <c r="J182" s="4">
        <f t="shared" si="6"/>
        <v>3520</v>
      </c>
      <c r="K182">
        <f>YEAR(Tabela25[[#This Row],[data]])</f>
        <v>2023</v>
      </c>
      <c r="L182" s="10">
        <f>IF(Tabela25[[#This Row],[łączne dochody]]&gt;Tabela25[[#This Row],[łączne wydatki]],1,0)</f>
        <v>1</v>
      </c>
    </row>
    <row r="183" spans="1:12" x14ac:dyDescent="0.3">
      <c r="A183" s="1">
        <v>45108</v>
      </c>
      <c r="B183" t="s">
        <v>8</v>
      </c>
      <c r="C183" t="s">
        <v>12</v>
      </c>
      <c r="D183" s="2">
        <f>VLOOKUP(C183,Tabela14[],2,FALSE)</f>
        <v>0.9</v>
      </c>
      <c r="E183">
        <v>10</v>
      </c>
      <c r="F183" s="3">
        <f t="shared" si="7"/>
        <v>0</v>
      </c>
      <c r="G183" s="3">
        <f>G182+Tabela25[[#This Row],[wydatki]]</f>
        <v>11900</v>
      </c>
      <c r="H183" s="3">
        <f t="shared" si="8"/>
        <v>0</v>
      </c>
      <c r="I183" s="3">
        <f>I182+Tabela25[[#This Row],[dochody]]</f>
        <v>15420</v>
      </c>
      <c r="J183" s="4">
        <f t="shared" si="6"/>
        <v>3520</v>
      </c>
      <c r="K183">
        <f>YEAR(Tabela25[[#This Row],[data]])</f>
        <v>2023</v>
      </c>
      <c r="L183" s="10">
        <f>IF(Tabela25[[#This Row],[łączne dochody]]&gt;Tabela25[[#This Row],[łączne wydatki]],1,0)</f>
        <v>1</v>
      </c>
    </row>
    <row r="184" spans="1:12" x14ac:dyDescent="0.3">
      <c r="A184" s="1">
        <v>45109</v>
      </c>
      <c r="B184" t="s">
        <v>2</v>
      </c>
      <c r="C184" t="s">
        <v>12</v>
      </c>
      <c r="D184" s="2">
        <f>VLOOKUP(C184,Tabela14[],2,FALSE)</f>
        <v>0.9</v>
      </c>
      <c r="E184">
        <v>10</v>
      </c>
      <c r="F184" s="3">
        <f t="shared" si="7"/>
        <v>150</v>
      </c>
      <c r="G184" s="3">
        <f>G183+Tabela25[[#This Row],[wydatki]]</f>
        <v>12050</v>
      </c>
      <c r="H184" s="3">
        <f t="shared" si="8"/>
        <v>0</v>
      </c>
      <c r="I184" s="3">
        <f>I183+Tabela25[[#This Row],[dochody]]</f>
        <v>15420</v>
      </c>
      <c r="J184" s="4">
        <f t="shared" si="6"/>
        <v>3370</v>
      </c>
      <c r="K184">
        <f>YEAR(Tabela25[[#This Row],[data]])</f>
        <v>2023</v>
      </c>
      <c r="L184" s="10">
        <f>IF(Tabela25[[#This Row],[łączne dochody]]&gt;Tabela25[[#This Row],[łączne wydatki]],1,0)</f>
        <v>1</v>
      </c>
    </row>
    <row r="185" spans="1:12" x14ac:dyDescent="0.3">
      <c r="A185" s="1">
        <v>45110</v>
      </c>
      <c r="B185" t="s">
        <v>3</v>
      </c>
      <c r="C185" t="s">
        <v>12</v>
      </c>
      <c r="D185" s="2">
        <f>VLOOKUP(C185,Tabela14[],2,FALSE)</f>
        <v>0.9</v>
      </c>
      <c r="E185">
        <v>10</v>
      </c>
      <c r="F185" s="3">
        <f t="shared" si="7"/>
        <v>0</v>
      </c>
      <c r="G185" s="3">
        <f>G184+Tabela25[[#This Row],[wydatki]]</f>
        <v>12050</v>
      </c>
      <c r="H185" s="3">
        <f t="shared" si="8"/>
        <v>270</v>
      </c>
      <c r="I185" s="3">
        <f>I184+Tabela25[[#This Row],[dochody]]</f>
        <v>15690</v>
      </c>
      <c r="J185" s="4">
        <f t="shared" si="6"/>
        <v>3640</v>
      </c>
      <c r="K185">
        <f>YEAR(Tabela25[[#This Row],[data]])</f>
        <v>2023</v>
      </c>
      <c r="L185" s="10">
        <f>IF(Tabela25[[#This Row],[łączne dochody]]&gt;Tabela25[[#This Row],[łączne wydatki]],1,0)</f>
        <v>1</v>
      </c>
    </row>
    <row r="186" spans="1:12" x14ac:dyDescent="0.3">
      <c r="A186" s="1">
        <v>45111</v>
      </c>
      <c r="B186" t="s">
        <v>4</v>
      </c>
      <c r="C186" t="s">
        <v>12</v>
      </c>
      <c r="D186" s="2">
        <f>VLOOKUP(C186,Tabela14[],2,FALSE)</f>
        <v>0.9</v>
      </c>
      <c r="E186">
        <v>10</v>
      </c>
      <c r="F186" s="3">
        <f t="shared" si="7"/>
        <v>0</v>
      </c>
      <c r="G186" s="3">
        <f>G185+Tabela25[[#This Row],[wydatki]]</f>
        <v>12050</v>
      </c>
      <c r="H186" s="3">
        <f t="shared" si="8"/>
        <v>270</v>
      </c>
      <c r="I186" s="3">
        <f>I185+Tabela25[[#This Row],[dochody]]</f>
        <v>15960</v>
      </c>
      <c r="J186" s="4">
        <f t="shared" si="6"/>
        <v>3910</v>
      </c>
      <c r="K186">
        <f>YEAR(Tabela25[[#This Row],[data]])</f>
        <v>2023</v>
      </c>
      <c r="L186" s="10">
        <f>IF(Tabela25[[#This Row],[łączne dochody]]&gt;Tabela25[[#This Row],[łączne wydatki]],1,0)</f>
        <v>1</v>
      </c>
    </row>
    <row r="187" spans="1:12" x14ac:dyDescent="0.3">
      <c r="A187" s="1">
        <v>45112</v>
      </c>
      <c r="B187" t="s">
        <v>5</v>
      </c>
      <c r="C187" t="s">
        <v>12</v>
      </c>
      <c r="D187" s="2">
        <f>VLOOKUP(C187,Tabela14[],2,FALSE)</f>
        <v>0.9</v>
      </c>
      <c r="E187">
        <v>10</v>
      </c>
      <c r="F187" s="3">
        <f t="shared" si="7"/>
        <v>0</v>
      </c>
      <c r="G187" s="3">
        <f>G186+Tabela25[[#This Row],[wydatki]]</f>
        <v>12050</v>
      </c>
      <c r="H187" s="3">
        <f t="shared" si="8"/>
        <v>270</v>
      </c>
      <c r="I187" s="3">
        <f>I186+Tabela25[[#This Row],[dochody]]</f>
        <v>16230</v>
      </c>
      <c r="J187" s="4">
        <f t="shared" si="6"/>
        <v>4180</v>
      </c>
      <c r="K187">
        <f>YEAR(Tabela25[[#This Row],[data]])</f>
        <v>2023</v>
      </c>
      <c r="L187" s="10">
        <f>IF(Tabela25[[#This Row],[łączne dochody]]&gt;Tabela25[[#This Row],[łączne wydatki]],1,0)</f>
        <v>1</v>
      </c>
    </row>
    <row r="188" spans="1:12" x14ac:dyDescent="0.3">
      <c r="A188" s="1">
        <v>45113</v>
      </c>
      <c r="B188" t="s">
        <v>6</v>
      </c>
      <c r="C188" t="s">
        <v>12</v>
      </c>
      <c r="D188" s="2">
        <f>VLOOKUP(C188,Tabela14[],2,FALSE)</f>
        <v>0.9</v>
      </c>
      <c r="E188">
        <v>10</v>
      </c>
      <c r="F188" s="3">
        <f t="shared" si="7"/>
        <v>0</v>
      </c>
      <c r="G188" s="3">
        <f>G187+Tabela25[[#This Row],[wydatki]]</f>
        <v>12050</v>
      </c>
      <c r="H188" s="3">
        <f t="shared" si="8"/>
        <v>270</v>
      </c>
      <c r="I188" s="3">
        <f>I187+Tabela25[[#This Row],[dochody]]</f>
        <v>16500</v>
      </c>
      <c r="J188" s="4">
        <f t="shared" si="6"/>
        <v>4450</v>
      </c>
      <c r="K188">
        <f>YEAR(Tabela25[[#This Row],[data]])</f>
        <v>2023</v>
      </c>
      <c r="L188" s="10">
        <f>IF(Tabela25[[#This Row],[łączne dochody]]&gt;Tabela25[[#This Row],[łączne wydatki]],1,0)</f>
        <v>1</v>
      </c>
    </row>
    <row r="189" spans="1:12" x14ac:dyDescent="0.3">
      <c r="A189" s="1">
        <v>45114</v>
      </c>
      <c r="B189" t="s">
        <v>7</v>
      </c>
      <c r="C189" t="s">
        <v>12</v>
      </c>
      <c r="D189" s="2">
        <f>VLOOKUP(C189,Tabela14[],2,FALSE)</f>
        <v>0.9</v>
      </c>
      <c r="E189">
        <v>10</v>
      </c>
      <c r="F189" s="3">
        <f t="shared" si="7"/>
        <v>0</v>
      </c>
      <c r="G189" s="3">
        <f>G188+Tabela25[[#This Row],[wydatki]]</f>
        <v>12050</v>
      </c>
      <c r="H189" s="3">
        <f t="shared" si="8"/>
        <v>270</v>
      </c>
      <c r="I189" s="3">
        <f>I188+Tabela25[[#This Row],[dochody]]</f>
        <v>16770</v>
      </c>
      <c r="J189" s="4">
        <f t="shared" si="6"/>
        <v>4720</v>
      </c>
      <c r="K189">
        <f>YEAR(Tabela25[[#This Row],[data]])</f>
        <v>2023</v>
      </c>
      <c r="L189" s="10">
        <f>IF(Tabela25[[#This Row],[łączne dochody]]&gt;Tabela25[[#This Row],[łączne wydatki]],1,0)</f>
        <v>1</v>
      </c>
    </row>
    <row r="190" spans="1:12" x14ac:dyDescent="0.3">
      <c r="A190" s="1">
        <v>45115</v>
      </c>
      <c r="B190" t="s">
        <v>8</v>
      </c>
      <c r="C190" t="s">
        <v>12</v>
      </c>
      <c r="D190" s="2">
        <f>VLOOKUP(C190,Tabela14[],2,FALSE)</f>
        <v>0.9</v>
      </c>
      <c r="E190">
        <v>10</v>
      </c>
      <c r="F190" s="3">
        <f t="shared" si="7"/>
        <v>0</v>
      </c>
      <c r="G190" s="3">
        <f>G189+Tabela25[[#This Row],[wydatki]]</f>
        <v>12050</v>
      </c>
      <c r="H190" s="3">
        <f t="shared" si="8"/>
        <v>0</v>
      </c>
      <c r="I190" s="3">
        <f>I189+Tabela25[[#This Row],[dochody]]</f>
        <v>16770</v>
      </c>
      <c r="J190" s="4">
        <f t="shared" si="6"/>
        <v>4720</v>
      </c>
      <c r="K190">
        <f>YEAR(Tabela25[[#This Row],[data]])</f>
        <v>2023</v>
      </c>
      <c r="L190" s="10">
        <f>IF(Tabela25[[#This Row],[łączne dochody]]&gt;Tabela25[[#This Row],[łączne wydatki]],1,0)</f>
        <v>1</v>
      </c>
    </row>
    <row r="191" spans="1:12" x14ac:dyDescent="0.3">
      <c r="A191" s="1">
        <v>45116</v>
      </c>
      <c r="B191" t="s">
        <v>2</v>
      </c>
      <c r="C191" t="s">
        <v>12</v>
      </c>
      <c r="D191" s="2">
        <f>VLOOKUP(C191,Tabela14[],2,FALSE)</f>
        <v>0.9</v>
      </c>
      <c r="E191">
        <v>10</v>
      </c>
      <c r="F191" s="3">
        <f t="shared" si="7"/>
        <v>150</v>
      </c>
      <c r="G191" s="3">
        <f>G190+Tabela25[[#This Row],[wydatki]]</f>
        <v>12200</v>
      </c>
      <c r="H191" s="3">
        <f t="shared" si="8"/>
        <v>0</v>
      </c>
      <c r="I191" s="3">
        <f>I190+Tabela25[[#This Row],[dochody]]</f>
        <v>16770</v>
      </c>
      <c r="J191" s="4">
        <f t="shared" si="6"/>
        <v>4570</v>
      </c>
      <c r="K191">
        <f>YEAR(Tabela25[[#This Row],[data]])</f>
        <v>2023</v>
      </c>
      <c r="L191" s="10">
        <f>IF(Tabela25[[#This Row],[łączne dochody]]&gt;Tabela25[[#This Row],[łączne wydatki]],1,0)</f>
        <v>1</v>
      </c>
    </row>
    <row r="192" spans="1:12" x14ac:dyDescent="0.3">
      <c r="A192" s="1">
        <v>45117</v>
      </c>
      <c r="B192" t="s">
        <v>3</v>
      </c>
      <c r="C192" t="s">
        <v>12</v>
      </c>
      <c r="D192" s="2">
        <f>VLOOKUP(C192,Tabela14[],2,FALSE)</f>
        <v>0.9</v>
      </c>
      <c r="E192">
        <v>10</v>
      </c>
      <c r="F192" s="3">
        <f t="shared" si="7"/>
        <v>0</v>
      </c>
      <c r="G192" s="3">
        <f>G191+Tabela25[[#This Row],[wydatki]]</f>
        <v>12200</v>
      </c>
      <c r="H192" s="3">
        <f t="shared" si="8"/>
        <v>270</v>
      </c>
      <c r="I192" s="3">
        <f>I191+Tabela25[[#This Row],[dochody]]</f>
        <v>17040</v>
      </c>
      <c r="J192" s="4">
        <f t="shared" si="6"/>
        <v>4840</v>
      </c>
      <c r="K192">
        <f>YEAR(Tabela25[[#This Row],[data]])</f>
        <v>2023</v>
      </c>
      <c r="L192" s="10">
        <f>IF(Tabela25[[#This Row],[łączne dochody]]&gt;Tabela25[[#This Row],[łączne wydatki]],1,0)</f>
        <v>1</v>
      </c>
    </row>
    <row r="193" spans="1:12" x14ac:dyDescent="0.3">
      <c r="A193" s="1">
        <v>45118</v>
      </c>
      <c r="B193" t="s">
        <v>4</v>
      </c>
      <c r="C193" t="s">
        <v>12</v>
      </c>
      <c r="D193" s="2">
        <f>VLOOKUP(C193,Tabela14[],2,FALSE)</f>
        <v>0.9</v>
      </c>
      <c r="E193">
        <v>10</v>
      </c>
      <c r="F193" s="3">
        <f t="shared" si="7"/>
        <v>0</v>
      </c>
      <c r="G193" s="3">
        <f>G192+Tabela25[[#This Row],[wydatki]]</f>
        <v>12200</v>
      </c>
      <c r="H193" s="3">
        <f t="shared" si="8"/>
        <v>270</v>
      </c>
      <c r="I193" s="3">
        <f>I192+Tabela25[[#This Row],[dochody]]</f>
        <v>17310</v>
      </c>
      <c r="J193" s="4">
        <f t="shared" si="6"/>
        <v>5110</v>
      </c>
      <c r="K193">
        <f>YEAR(Tabela25[[#This Row],[data]])</f>
        <v>2023</v>
      </c>
      <c r="L193" s="10">
        <f>IF(Tabela25[[#This Row],[łączne dochody]]&gt;Tabela25[[#This Row],[łączne wydatki]],1,0)</f>
        <v>1</v>
      </c>
    </row>
    <row r="194" spans="1:12" x14ac:dyDescent="0.3">
      <c r="A194" s="1">
        <v>45119</v>
      </c>
      <c r="B194" t="s">
        <v>5</v>
      </c>
      <c r="C194" t="s">
        <v>12</v>
      </c>
      <c r="D194" s="2">
        <f>VLOOKUP(C194,Tabela14[],2,FALSE)</f>
        <v>0.9</v>
      </c>
      <c r="E194">
        <v>10</v>
      </c>
      <c r="F194" s="3">
        <f t="shared" si="7"/>
        <v>0</v>
      </c>
      <c r="G194" s="3">
        <f>G193+Tabela25[[#This Row],[wydatki]]</f>
        <v>12200</v>
      </c>
      <c r="H194" s="3">
        <f t="shared" si="8"/>
        <v>270</v>
      </c>
      <c r="I194" s="3">
        <f>I193+Tabela25[[#This Row],[dochody]]</f>
        <v>17580</v>
      </c>
      <c r="J194" s="4">
        <f t="shared" si="6"/>
        <v>5380</v>
      </c>
      <c r="K194">
        <f>YEAR(Tabela25[[#This Row],[data]])</f>
        <v>2023</v>
      </c>
      <c r="L194" s="10">
        <f>IF(Tabela25[[#This Row],[łączne dochody]]&gt;Tabela25[[#This Row],[łączne wydatki]],1,0)</f>
        <v>1</v>
      </c>
    </row>
    <row r="195" spans="1:12" x14ac:dyDescent="0.3">
      <c r="A195" s="1">
        <v>45120</v>
      </c>
      <c r="B195" t="s">
        <v>6</v>
      </c>
      <c r="C195" t="s">
        <v>12</v>
      </c>
      <c r="D195" s="2">
        <f>VLOOKUP(C195,Tabela14[],2,FALSE)</f>
        <v>0.9</v>
      </c>
      <c r="E195">
        <v>10</v>
      </c>
      <c r="F195" s="3">
        <f t="shared" si="7"/>
        <v>0</v>
      </c>
      <c r="G195" s="3">
        <f>G194+Tabela25[[#This Row],[wydatki]]</f>
        <v>12200</v>
      </c>
      <c r="H195" s="3">
        <f t="shared" si="8"/>
        <v>270</v>
      </c>
      <c r="I195" s="3">
        <f>I194+Tabela25[[#This Row],[dochody]]</f>
        <v>17850</v>
      </c>
      <c r="J195" s="4">
        <f t="shared" ref="J195:J258" si="9">H195-F195+J194</f>
        <v>5650</v>
      </c>
      <c r="K195">
        <f>YEAR(Tabela25[[#This Row],[data]])</f>
        <v>2023</v>
      </c>
      <c r="L195" s="10">
        <f>IF(Tabela25[[#This Row],[łączne dochody]]&gt;Tabela25[[#This Row],[łączne wydatki]],1,0)</f>
        <v>1</v>
      </c>
    </row>
    <row r="196" spans="1:12" x14ac:dyDescent="0.3">
      <c r="A196" s="1">
        <v>45121</v>
      </c>
      <c r="B196" t="s">
        <v>7</v>
      </c>
      <c r="C196" t="s">
        <v>12</v>
      </c>
      <c r="D196" s="2">
        <f>VLOOKUP(C196,Tabela14[],2,FALSE)</f>
        <v>0.9</v>
      </c>
      <c r="E196">
        <v>10</v>
      </c>
      <c r="F196" s="3">
        <f t="shared" ref="F196:F259" si="10">IF(B196="niedziela",15*E196,0)</f>
        <v>0</v>
      </c>
      <c r="G196" s="3">
        <f>G195+Tabela25[[#This Row],[wydatki]]</f>
        <v>12200</v>
      </c>
      <c r="H196" s="3">
        <f t="shared" ref="H196:H259" si="11">IF(AND(NOT(B196="sobota"),NOT(B196="niedziela")),ROUNDDOWN(E196*D196,0)*$Q$4,0)</f>
        <v>270</v>
      </c>
      <c r="I196" s="3">
        <f>I195+Tabela25[[#This Row],[dochody]]</f>
        <v>18120</v>
      </c>
      <c r="J196" s="4">
        <f t="shared" si="9"/>
        <v>5920</v>
      </c>
      <c r="K196">
        <f>YEAR(Tabela25[[#This Row],[data]])</f>
        <v>2023</v>
      </c>
      <c r="L196" s="10">
        <f>IF(Tabela25[[#This Row],[łączne dochody]]&gt;Tabela25[[#This Row],[łączne wydatki]],1,0)</f>
        <v>1</v>
      </c>
    </row>
    <row r="197" spans="1:12" x14ac:dyDescent="0.3">
      <c r="A197" s="1">
        <v>45122</v>
      </c>
      <c r="B197" t="s">
        <v>8</v>
      </c>
      <c r="C197" t="s">
        <v>12</v>
      </c>
      <c r="D197" s="2">
        <f>VLOOKUP(C197,Tabela14[],2,FALSE)</f>
        <v>0.9</v>
      </c>
      <c r="E197">
        <v>10</v>
      </c>
      <c r="F197" s="3">
        <f t="shared" si="10"/>
        <v>0</v>
      </c>
      <c r="G197" s="3">
        <f>G196+Tabela25[[#This Row],[wydatki]]</f>
        <v>12200</v>
      </c>
      <c r="H197" s="3">
        <f t="shared" si="11"/>
        <v>0</v>
      </c>
      <c r="I197" s="3">
        <f>I196+Tabela25[[#This Row],[dochody]]</f>
        <v>18120</v>
      </c>
      <c r="J197" s="4">
        <f t="shared" si="9"/>
        <v>5920</v>
      </c>
      <c r="K197">
        <f>YEAR(Tabela25[[#This Row],[data]])</f>
        <v>2023</v>
      </c>
      <c r="L197" s="10">
        <f>IF(Tabela25[[#This Row],[łączne dochody]]&gt;Tabela25[[#This Row],[łączne wydatki]],1,0)</f>
        <v>1</v>
      </c>
    </row>
    <row r="198" spans="1:12" x14ac:dyDescent="0.3">
      <c r="A198" s="1">
        <v>45123</v>
      </c>
      <c r="B198" t="s">
        <v>2</v>
      </c>
      <c r="C198" t="s">
        <v>12</v>
      </c>
      <c r="D198" s="2">
        <f>VLOOKUP(C198,Tabela14[],2,FALSE)</f>
        <v>0.9</v>
      </c>
      <c r="E198">
        <v>10</v>
      </c>
      <c r="F198" s="3">
        <f t="shared" si="10"/>
        <v>150</v>
      </c>
      <c r="G198" s="3">
        <f>G197+Tabela25[[#This Row],[wydatki]]</f>
        <v>12350</v>
      </c>
      <c r="H198" s="3">
        <f t="shared" si="11"/>
        <v>0</v>
      </c>
      <c r="I198" s="3">
        <f>I197+Tabela25[[#This Row],[dochody]]</f>
        <v>18120</v>
      </c>
      <c r="J198" s="4">
        <f t="shared" si="9"/>
        <v>5770</v>
      </c>
      <c r="K198">
        <f>YEAR(Tabela25[[#This Row],[data]])</f>
        <v>2023</v>
      </c>
      <c r="L198" s="10">
        <f>IF(Tabela25[[#This Row],[łączne dochody]]&gt;Tabela25[[#This Row],[łączne wydatki]],1,0)</f>
        <v>1</v>
      </c>
    </row>
    <row r="199" spans="1:12" x14ac:dyDescent="0.3">
      <c r="A199" s="1">
        <v>45124</v>
      </c>
      <c r="B199" t="s">
        <v>3</v>
      </c>
      <c r="C199" t="s">
        <v>12</v>
      </c>
      <c r="D199" s="2">
        <f>VLOOKUP(C199,Tabela14[],2,FALSE)</f>
        <v>0.9</v>
      </c>
      <c r="E199">
        <v>10</v>
      </c>
      <c r="F199" s="3">
        <f t="shared" si="10"/>
        <v>0</v>
      </c>
      <c r="G199" s="3">
        <f>G198+Tabela25[[#This Row],[wydatki]]</f>
        <v>12350</v>
      </c>
      <c r="H199" s="3">
        <f t="shared" si="11"/>
        <v>270</v>
      </c>
      <c r="I199" s="3">
        <f>I198+Tabela25[[#This Row],[dochody]]</f>
        <v>18390</v>
      </c>
      <c r="J199" s="4">
        <f t="shared" si="9"/>
        <v>6040</v>
      </c>
      <c r="K199">
        <f>YEAR(Tabela25[[#This Row],[data]])</f>
        <v>2023</v>
      </c>
      <c r="L199" s="10">
        <f>IF(Tabela25[[#This Row],[łączne dochody]]&gt;Tabela25[[#This Row],[łączne wydatki]],1,0)</f>
        <v>1</v>
      </c>
    </row>
    <row r="200" spans="1:12" x14ac:dyDescent="0.3">
      <c r="A200" s="1">
        <v>45125</v>
      </c>
      <c r="B200" t="s">
        <v>4</v>
      </c>
      <c r="C200" t="s">
        <v>12</v>
      </c>
      <c r="D200" s="2">
        <f>VLOOKUP(C200,Tabela14[],2,FALSE)</f>
        <v>0.9</v>
      </c>
      <c r="E200">
        <v>10</v>
      </c>
      <c r="F200" s="3">
        <f t="shared" si="10"/>
        <v>0</v>
      </c>
      <c r="G200" s="3">
        <f>G199+Tabela25[[#This Row],[wydatki]]</f>
        <v>12350</v>
      </c>
      <c r="H200" s="3">
        <f t="shared" si="11"/>
        <v>270</v>
      </c>
      <c r="I200" s="3">
        <f>I199+Tabela25[[#This Row],[dochody]]</f>
        <v>18660</v>
      </c>
      <c r="J200" s="4">
        <f t="shared" si="9"/>
        <v>6310</v>
      </c>
      <c r="K200">
        <f>YEAR(Tabela25[[#This Row],[data]])</f>
        <v>2023</v>
      </c>
      <c r="L200" s="10">
        <f>IF(Tabela25[[#This Row],[łączne dochody]]&gt;Tabela25[[#This Row],[łączne wydatki]],1,0)</f>
        <v>1</v>
      </c>
    </row>
    <row r="201" spans="1:12" x14ac:dyDescent="0.3">
      <c r="A201" s="1">
        <v>45126</v>
      </c>
      <c r="B201" t="s">
        <v>5</v>
      </c>
      <c r="C201" t="s">
        <v>12</v>
      </c>
      <c r="D201" s="2">
        <f>VLOOKUP(C201,Tabela14[],2,FALSE)</f>
        <v>0.9</v>
      </c>
      <c r="E201">
        <v>10</v>
      </c>
      <c r="F201" s="3">
        <f t="shared" si="10"/>
        <v>0</v>
      </c>
      <c r="G201" s="3">
        <f>G200+Tabela25[[#This Row],[wydatki]]</f>
        <v>12350</v>
      </c>
      <c r="H201" s="3">
        <f t="shared" si="11"/>
        <v>270</v>
      </c>
      <c r="I201" s="3">
        <f>I200+Tabela25[[#This Row],[dochody]]</f>
        <v>18930</v>
      </c>
      <c r="J201" s="4">
        <f t="shared" si="9"/>
        <v>6580</v>
      </c>
      <c r="K201">
        <f>YEAR(Tabela25[[#This Row],[data]])</f>
        <v>2023</v>
      </c>
      <c r="L201" s="10">
        <f>IF(Tabela25[[#This Row],[łączne dochody]]&gt;Tabela25[[#This Row],[łączne wydatki]],1,0)</f>
        <v>1</v>
      </c>
    </row>
    <row r="202" spans="1:12" x14ac:dyDescent="0.3">
      <c r="A202" s="1">
        <v>45127</v>
      </c>
      <c r="B202" t="s">
        <v>6</v>
      </c>
      <c r="C202" t="s">
        <v>12</v>
      </c>
      <c r="D202" s="2">
        <f>VLOOKUP(C202,Tabela14[],2,FALSE)</f>
        <v>0.9</v>
      </c>
      <c r="E202">
        <v>10</v>
      </c>
      <c r="F202" s="3">
        <f t="shared" si="10"/>
        <v>0</v>
      </c>
      <c r="G202" s="3">
        <f>G201+Tabela25[[#This Row],[wydatki]]</f>
        <v>12350</v>
      </c>
      <c r="H202" s="3">
        <f t="shared" si="11"/>
        <v>270</v>
      </c>
      <c r="I202" s="3">
        <f>I201+Tabela25[[#This Row],[dochody]]</f>
        <v>19200</v>
      </c>
      <c r="J202" s="4">
        <f t="shared" si="9"/>
        <v>6850</v>
      </c>
      <c r="K202">
        <f>YEAR(Tabela25[[#This Row],[data]])</f>
        <v>2023</v>
      </c>
      <c r="L202" s="10">
        <f>IF(Tabela25[[#This Row],[łączne dochody]]&gt;Tabela25[[#This Row],[łączne wydatki]],1,0)</f>
        <v>1</v>
      </c>
    </row>
    <row r="203" spans="1:12" x14ac:dyDescent="0.3">
      <c r="A203" s="1">
        <v>45128</v>
      </c>
      <c r="B203" t="s">
        <v>7</v>
      </c>
      <c r="C203" t="s">
        <v>12</v>
      </c>
      <c r="D203" s="2">
        <f>VLOOKUP(C203,Tabela14[],2,FALSE)</f>
        <v>0.9</v>
      </c>
      <c r="E203">
        <v>10</v>
      </c>
      <c r="F203" s="3">
        <f t="shared" si="10"/>
        <v>0</v>
      </c>
      <c r="G203" s="3">
        <f>G202+Tabela25[[#This Row],[wydatki]]</f>
        <v>12350</v>
      </c>
      <c r="H203" s="3">
        <f t="shared" si="11"/>
        <v>270</v>
      </c>
      <c r="I203" s="3">
        <f>I202+Tabela25[[#This Row],[dochody]]</f>
        <v>19470</v>
      </c>
      <c r="J203" s="4">
        <f t="shared" si="9"/>
        <v>7120</v>
      </c>
      <c r="K203">
        <f>YEAR(Tabela25[[#This Row],[data]])</f>
        <v>2023</v>
      </c>
      <c r="L203" s="10">
        <f>IF(Tabela25[[#This Row],[łączne dochody]]&gt;Tabela25[[#This Row],[łączne wydatki]],1,0)</f>
        <v>1</v>
      </c>
    </row>
    <row r="204" spans="1:12" x14ac:dyDescent="0.3">
      <c r="A204" s="1">
        <v>45129</v>
      </c>
      <c r="B204" t="s">
        <v>8</v>
      </c>
      <c r="C204" t="s">
        <v>12</v>
      </c>
      <c r="D204" s="2">
        <f>VLOOKUP(C204,Tabela14[],2,FALSE)</f>
        <v>0.9</v>
      </c>
      <c r="E204">
        <v>10</v>
      </c>
      <c r="F204" s="3">
        <f t="shared" si="10"/>
        <v>0</v>
      </c>
      <c r="G204" s="3">
        <f>G203+Tabela25[[#This Row],[wydatki]]</f>
        <v>12350</v>
      </c>
      <c r="H204" s="3">
        <f t="shared" si="11"/>
        <v>0</v>
      </c>
      <c r="I204" s="3">
        <f>I203+Tabela25[[#This Row],[dochody]]</f>
        <v>19470</v>
      </c>
      <c r="J204" s="4">
        <f t="shared" si="9"/>
        <v>7120</v>
      </c>
      <c r="K204">
        <f>YEAR(Tabela25[[#This Row],[data]])</f>
        <v>2023</v>
      </c>
      <c r="L204" s="10">
        <f>IF(Tabela25[[#This Row],[łączne dochody]]&gt;Tabela25[[#This Row],[łączne wydatki]],1,0)</f>
        <v>1</v>
      </c>
    </row>
    <row r="205" spans="1:12" x14ac:dyDescent="0.3">
      <c r="A205" s="1">
        <v>45130</v>
      </c>
      <c r="B205" t="s">
        <v>2</v>
      </c>
      <c r="C205" t="s">
        <v>12</v>
      </c>
      <c r="D205" s="2">
        <f>VLOOKUP(C205,Tabela14[],2,FALSE)</f>
        <v>0.9</v>
      </c>
      <c r="E205">
        <v>10</v>
      </c>
      <c r="F205" s="3">
        <f t="shared" si="10"/>
        <v>150</v>
      </c>
      <c r="G205" s="3">
        <f>G204+Tabela25[[#This Row],[wydatki]]</f>
        <v>12500</v>
      </c>
      <c r="H205" s="3">
        <f t="shared" si="11"/>
        <v>0</v>
      </c>
      <c r="I205" s="3">
        <f>I204+Tabela25[[#This Row],[dochody]]</f>
        <v>19470</v>
      </c>
      <c r="J205" s="4">
        <f t="shared" si="9"/>
        <v>6970</v>
      </c>
      <c r="K205">
        <f>YEAR(Tabela25[[#This Row],[data]])</f>
        <v>2023</v>
      </c>
      <c r="L205" s="10">
        <f>IF(Tabela25[[#This Row],[łączne dochody]]&gt;Tabela25[[#This Row],[łączne wydatki]],1,0)</f>
        <v>1</v>
      </c>
    </row>
    <row r="206" spans="1:12" x14ac:dyDescent="0.3">
      <c r="A206" s="1">
        <v>45131</v>
      </c>
      <c r="B206" t="s">
        <v>3</v>
      </c>
      <c r="C206" t="s">
        <v>12</v>
      </c>
      <c r="D206" s="2">
        <f>VLOOKUP(C206,Tabela14[],2,FALSE)</f>
        <v>0.9</v>
      </c>
      <c r="E206">
        <v>10</v>
      </c>
      <c r="F206" s="3">
        <f t="shared" si="10"/>
        <v>0</v>
      </c>
      <c r="G206" s="3">
        <f>G205+Tabela25[[#This Row],[wydatki]]</f>
        <v>12500</v>
      </c>
      <c r="H206" s="3">
        <f t="shared" si="11"/>
        <v>270</v>
      </c>
      <c r="I206" s="3">
        <f>I205+Tabela25[[#This Row],[dochody]]</f>
        <v>19740</v>
      </c>
      <c r="J206" s="4">
        <f t="shared" si="9"/>
        <v>7240</v>
      </c>
      <c r="K206">
        <f>YEAR(Tabela25[[#This Row],[data]])</f>
        <v>2023</v>
      </c>
      <c r="L206" s="10">
        <f>IF(Tabela25[[#This Row],[łączne dochody]]&gt;Tabela25[[#This Row],[łączne wydatki]],1,0)</f>
        <v>1</v>
      </c>
    </row>
    <row r="207" spans="1:12" x14ac:dyDescent="0.3">
      <c r="A207" s="1">
        <v>45132</v>
      </c>
      <c r="B207" t="s">
        <v>4</v>
      </c>
      <c r="C207" t="s">
        <v>12</v>
      </c>
      <c r="D207" s="2">
        <f>VLOOKUP(C207,Tabela14[],2,FALSE)</f>
        <v>0.9</v>
      </c>
      <c r="E207">
        <v>10</v>
      </c>
      <c r="F207" s="3">
        <f t="shared" si="10"/>
        <v>0</v>
      </c>
      <c r="G207" s="3">
        <f>G206+Tabela25[[#This Row],[wydatki]]</f>
        <v>12500</v>
      </c>
      <c r="H207" s="3">
        <f t="shared" si="11"/>
        <v>270</v>
      </c>
      <c r="I207" s="3">
        <f>I206+Tabela25[[#This Row],[dochody]]</f>
        <v>20010</v>
      </c>
      <c r="J207" s="4">
        <f t="shared" si="9"/>
        <v>7510</v>
      </c>
      <c r="K207">
        <f>YEAR(Tabela25[[#This Row],[data]])</f>
        <v>2023</v>
      </c>
      <c r="L207" s="10">
        <f>IF(Tabela25[[#This Row],[łączne dochody]]&gt;Tabela25[[#This Row],[łączne wydatki]],1,0)</f>
        <v>1</v>
      </c>
    </row>
    <row r="208" spans="1:12" x14ac:dyDescent="0.3">
      <c r="A208" s="1">
        <v>45133</v>
      </c>
      <c r="B208" t="s">
        <v>5</v>
      </c>
      <c r="C208" t="s">
        <v>12</v>
      </c>
      <c r="D208" s="2">
        <f>VLOOKUP(C208,Tabela14[],2,FALSE)</f>
        <v>0.9</v>
      </c>
      <c r="E208">
        <v>10</v>
      </c>
      <c r="F208" s="3">
        <f t="shared" si="10"/>
        <v>0</v>
      </c>
      <c r="G208" s="3">
        <f>G207+Tabela25[[#This Row],[wydatki]]</f>
        <v>12500</v>
      </c>
      <c r="H208" s="3">
        <f t="shared" si="11"/>
        <v>270</v>
      </c>
      <c r="I208" s="3">
        <f>I207+Tabela25[[#This Row],[dochody]]</f>
        <v>20280</v>
      </c>
      <c r="J208" s="4">
        <f t="shared" si="9"/>
        <v>7780</v>
      </c>
      <c r="K208">
        <f>YEAR(Tabela25[[#This Row],[data]])</f>
        <v>2023</v>
      </c>
      <c r="L208" s="10">
        <f>IF(Tabela25[[#This Row],[łączne dochody]]&gt;Tabela25[[#This Row],[łączne wydatki]],1,0)</f>
        <v>1</v>
      </c>
    </row>
    <row r="209" spans="1:12" x14ac:dyDescent="0.3">
      <c r="A209" s="1">
        <v>45134</v>
      </c>
      <c r="B209" t="s">
        <v>6</v>
      </c>
      <c r="C209" t="s">
        <v>12</v>
      </c>
      <c r="D209" s="2">
        <f>VLOOKUP(C209,Tabela14[],2,FALSE)</f>
        <v>0.9</v>
      </c>
      <c r="E209">
        <v>10</v>
      </c>
      <c r="F209" s="3">
        <f t="shared" si="10"/>
        <v>0</v>
      </c>
      <c r="G209" s="3">
        <f>G208+Tabela25[[#This Row],[wydatki]]</f>
        <v>12500</v>
      </c>
      <c r="H209" s="3">
        <f t="shared" si="11"/>
        <v>270</v>
      </c>
      <c r="I209" s="3">
        <f>I208+Tabela25[[#This Row],[dochody]]</f>
        <v>20550</v>
      </c>
      <c r="J209" s="4">
        <f t="shared" si="9"/>
        <v>8050</v>
      </c>
      <c r="K209">
        <f>YEAR(Tabela25[[#This Row],[data]])</f>
        <v>2023</v>
      </c>
      <c r="L209" s="10">
        <f>IF(Tabela25[[#This Row],[łączne dochody]]&gt;Tabela25[[#This Row],[łączne wydatki]],1,0)</f>
        <v>1</v>
      </c>
    </row>
    <row r="210" spans="1:12" x14ac:dyDescent="0.3">
      <c r="A210" s="1">
        <v>45135</v>
      </c>
      <c r="B210" t="s">
        <v>7</v>
      </c>
      <c r="C210" t="s">
        <v>12</v>
      </c>
      <c r="D210" s="2">
        <f>VLOOKUP(C210,Tabela14[],2,FALSE)</f>
        <v>0.9</v>
      </c>
      <c r="E210">
        <v>10</v>
      </c>
      <c r="F210" s="3">
        <f t="shared" si="10"/>
        <v>0</v>
      </c>
      <c r="G210" s="3">
        <f>G209+Tabela25[[#This Row],[wydatki]]</f>
        <v>12500</v>
      </c>
      <c r="H210" s="3">
        <f t="shared" si="11"/>
        <v>270</v>
      </c>
      <c r="I210" s="3">
        <f>I209+Tabela25[[#This Row],[dochody]]</f>
        <v>20820</v>
      </c>
      <c r="J210" s="4">
        <f t="shared" si="9"/>
        <v>8320</v>
      </c>
      <c r="K210">
        <f>YEAR(Tabela25[[#This Row],[data]])</f>
        <v>2023</v>
      </c>
      <c r="L210" s="10">
        <f>IF(Tabela25[[#This Row],[łączne dochody]]&gt;Tabela25[[#This Row],[łączne wydatki]],1,0)</f>
        <v>1</v>
      </c>
    </row>
    <row r="211" spans="1:12" x14ac:dyDescent="0.3">
      <c r="A211" s="1">
        <v>45136</v>
      </c>
      <c r="B211" t="s">
        <v>8</v>
      </c>
      <c r="C211" t="s">
        <v>12</v>
      </c>
      <c r="D211" s="2">
        <f>VLOOKUP(C211,Tabela14[],2,FALSE)</f>
        <v>0.9</v>
      </c>
      <c r="E211">
        <v>10</v>
      </c>
      <c r="F211" s="3">
        <f t="shared" si="10"/>
        <v>0</v>
      </c>
      <c r="G211" s="3">
        <f>G210+Tabela25[[#This Row],[wydatki]]</f>
        <v>12500</v>
      </c>
      <c r="H211" s="3">
        <f t="shared" si="11"/>
        <v>0</v>
      </c>
      <c r="I211" s="3">
        <f>I210+Tabela25[[#This Row],[dochody]]</f>
        <v>20820</v>
      </c>
      <c r="J211" s="4">
        <f t="shared" si="9"/>
        <v>8320</v>
      </c>
      <c r="K211">
        <f>YEAR(Tabela25[[#This Row],[data]])</f>
        <v>2023</v>
      </c>
      <c r="L211" s="10">
        <f>IF(Tabela25[[#This Row],[łączne dochody]]&gt;Tabela25[[#This Row],[łączne wydatki]],1,0)</f>
        <v>1</v>
      </c>
    </row>
    <row r="212" spans="1:12" x14ac:dyDescent="0.3">
      <c r="A212" s="1">
        <v>45137</v>
      </c>
      <c r="B212" t="s">
        <v>2</v>
      </c>
      <c r="C212" t="s">
        <v>12</v>
      </c>
      <c r="D212" s="2">
        <f>VLOOKUP(C212,Tabela14[],2,FALSE)</f>
        <v>0.9</v>
      </c>
      <c r="E212">
        <v>10</v>
      </c>
      <c r="F212" s="3">
        <f t="shared" si="10"/>
        <v>150</v>
      </c>
      <c r="G212" s="3">
        <f>G211+Tabela25[[#This Row],[wydatki]]</f>
        <v>12650</v>
      </c>
      <c r="H212" s="3">
        <f t="shared" si="11"/>
        <v>0</v>
      </c>
      <c r="I212" s="3">
        <f>I211+Tabela25[[#This Row],[dochody]]</f>
        <v>20820</v>
      </c>
      <c r="J212" s="4">
        <f t="shared" si="9"/>
        <v>8170</v>
      </c>
      <c r="K212">
        <f>YEAR(Tabela25[[#This Row],[data]])</f>
        <v>2023</v>
      </c>
      <c r="L212" s="10">
        <f>IF(Tabela25[[#This Row],[łączne dochody]]&gt;Tabela25[[#This Row],[łączne wydatki]],1,0)</f>
        <v>1</v>
      </c>
    </row>
    <row r="213" spans="1:12" x14ac:dyDescent="0.3">
      <c r="A213" s="1">
        <v>45138</v>
      </c>
      <c r="B213" t="s">
        <v>3</v>
      </c>
      <c r="C213" t="s">
        <v>12</v>
      </c>
      <c r="D213" s="2">
        <f>VLOOKUP(C213,Tabela14[],2,FALSE)</f>
        <v>0.9</v>
      </c>
      <c r="E213">
        <v>10</v>
      </c>
      <c r="F213" s="3">
        <f t="shared" si="10"/>
        <v>0</v>
      </c>
      <c r="G213" s="3">
        <f>G212+Tabela25[[#This Row],[wydatki]]</f>
        <v>12650</v>
      </c>
      <c r="H213" s="3">
        <f t="shared" si="11"/>
        <v>270</v>
      </c>
      <c r="I213" s="3">
        <f>I212+Tabela25[[#This Row],[dochody]]</f>
        <v>21090</v>
      </c>
      <c r="J213" s="4">
        <f t="shared" si="9"/>
        <v>8440</v>
      </c>
      <c r="K213">
        <f>YEAR(Tabela25[[#This Row],[data]])</f>
        <v>2023</v>
      </c>
      <c r="L213" s="10">
        <f>IF(Tabela25[[#This Row],[łączne dochody]]&gt;Tabela25[[#This Row],[łączne wydatki]],1,0)</f>
        <v>1</v>
      </c>
    </row>
    <row r="214" spans="1:12" x14ac:dyDescent="0.3">
      <c r="A214" s="1">
        <v>45139</v>
      </c>
      <c r="B214" t="s">
        <v>4</v>
      </c>
      <c r="C214" t="s">
        <v>12</v>
      </c>
      <c r="D214" s="2">
        <f>VLOOKUP(C214,Tabela14[],2,FALSE)</f>
        <v>0.9</v>
      </c>
      <c r="E214">
        <v>10</v>
      </c>
      <c r="F214" s="3">
        <f t="shared" si="10"/>
        <v>0</v>
      </c>
      <c r="G214" s="3">
        <f>G213+Tabela25[[#This Row],[wydatki]]</f>
        <v>12650</v>
      </c>
      <c r="H214" s="3">
        <f t="shared" si="11"/>
        <v>270</v>
      </c>
      <c r="I214" s="3">
        <f>I213+Tabela25[[#This Row],[dochody]]</f>
        <v>21360</v>
      </c>
      <c r="J214" s="4">
        <f t="shared" si="9"/>
        <v>8710</v>
      </c>
      <c r="K214">
        <f>YEAR(Tabela25[[#This Row],[data]])</f>
        <v>2023</v>
      </c>
      <c r="L214" s="10">
        <f>IF(Tabela25[[#This Row],[łączne dochody]]&gt;Tabela25[[#This Row],[łączne wydatki]],1,0)</f>
        <v>1</v>
      </c>
    </row>
    <row r="215" spans="1:12" x14ac:dyDescent="0.3">
      <c r="A215" s="1">
        <v>45140</v>
      </c>
      <c r="B215" t="s">
        <v>5</v>
      </c>
      <c r="C215" t="s">
        <v>12</v>
      </c>
      <c r="D215" s="2">
        <f>VLOOKUP(C215,Tabela14[],2,FALSE)</f>
        <v>0.9</v>
      </c>
      <c r="E215">
        <v>10</v>
      </c>
      <c r="F215" s="3">
        <f t="shared" si="10"/>
        <v>0</v>
      </c>
      <c r="G215" s="3">
        <f>G214+Tabela25[[#This Row],[wydatki]]</f>
        <v>12650</v>
      </c>
      <c r="H215" s="3">
        <f t="shared" si="11"/>
        <v>270</v>
      </c>
      <c r="I215" s="3">
        <f>I214+Tabela25[[#This Row],[dochody]]</f>
        <v>21630</v>
      </c>
      <c r="J215" s="4">
        <f t="shared" si="9"/>
        <v>8980</v>
      </c>
      <c r="K215">
        <f>YEAR(Tabela25[[#This Row],[data]])</f>
        <v>2023</v>
      </c>
      <c r="L215" s="10">
        <f>IF(Tabela25[[#This Row],[łączne dochody]]&gt;Tabela25[[#This Row],[łączne wydatki]],1,0)</f>
        <v>1</v>
      </c>
    </row>
    <row r="216" spans="1:12" x14ac:dyDescent="0.3">
      <c r="A216" s="1">
        <v>45141</v>
      </c>
      <c r="B216" t="s">
        <v>6</v>
      </c>
      <c r="C216" t="s">
        <v>12</v>
      </c>
      <c r="D216" s="2">
        <f>VLOOKUP(C216,Tabela14[],2,FALSE)</f>
        <v>0.9</v>
      </c>
      <c r="E216">
        <v>10</v>
      </c>
      <c r="F216" s="3">
        <f t="shared" si="10"/>
        <v>0</v>
      </c>
      <c r="G216" s="3">
        <f>G215+Tabela25[[#This Row],[wydatki]]</f>
        <v>12650</v>
      </c>
      <c r="H216" s="3">
        <f t="shared" si="11"/>
        <v>270</v>
      </c>
      <c r="I216" s="3">
        <f>I215+Tabela25[[#This Row],[dochody]]</f>
        <v>21900</v>
      </c>
      <c r="J216" s="4">
        <f t="shared" si="9"/>
        <v>9250</v>
      </c>
      <c r="K216">
        <f>YEAR(Tabela25[[#This Row],[data]])</f>
        <v>2023</v>
      </c>
      <c r="L216" s="10">
        <f>IF(Tabela25[[#This Row],[łączne dochody]]&gt;Tabela25[[#This Row],[łączne wydatki]],1,0)</f>
        <v>1</v>
      </c>
    </row>
    <row r="217" spans="1:12" x14ac:dyDescent="0.3">
      <c r="A217" s="1">
        <v>45142</v>
      </c>
      <c r="B217" t="s">
        <v>7</v>
      </c>
      <c r="C217" t="s">
        <v>12</v>
      </c>
      <c r="D217" s="2">
        <f>VLOOKUP(C217,Tabela14[],2,FALSE)</f>
        <v>0.9</v>
      </c>
      <c r="E217">
        <v>10</v>
      </c>
      <c r="F217" s="3">
        <f t="shared" si="10"/>
        <v>0</v>
      </c>
      <c r="G217" s="3">
        <f>G216+Tabela25[[#This Row],[wydatki]]</f>
        <v>12650</v>
      </c>
      <c r="H217" s="3">
        <f t="shared" si="11"/>
        <v>270</v>
      </c>
      <c r="I217" s="3">
        <f>I216+Tabela25[[#This Row],[dochody]]</f>
        <v>22170</v>
      </c>
      <c r="J217" s="4">
        <f t="shared" si="9"/>
        <v>9520</v>
      </c>
      <c r="K217">
        <f>YEAR(Tabela25[[#This Row],[data]])</f>
        <v>2023</v>
      </c>
      <c r="L217" s="10">
        <f>IF(Tabela25[[#This Row],[łączne dochody]]&gt;Tabela25[[#This Row],[łączne wydatki]],1,0)</f>
        <v>1</v>
      </c>
    </row>
    <row r="218" spans="1:12" x14ac:dyDescent="0.3">
      <c r="A218" s="1">
        <v>45143</v>
      </c>
      <c r="B218" t="s">
        <v>8</v>
      </c>
      <c r="C218" t="s">
        <v>12</v>
      </c>
      <c r="D218" s="2">
        <f>VLOOKUP(C218,Tabela14[],2,FALSE)</f>
        <v>0.9</v>
      </c>
      <c r="E218">
        <v>10</v>
      </c>
      <c r="F218" s="3">
        <f t="shared" si="10"/>
        <v>0</v>
      </c>
      <c r="G218" s="3">
        <f>G217+Tabela25[[#This Row],[wydatki]]</f>
        <v>12650</v>
      </c>
      <c r="H218" s="3">
        <f t="shared" si="11"/>
        <v>0</v>
      </c>
      <c r="I218" s="3">
        <f>I217+Tabela25[[#This Row],[dochody]]</f>
        <v>22170</v>
      </c>
      <c r="J218" s="4">
        <f t="shared" si="9"/>
        <v>9520</v>
      </c>
      <c r="K218">
        <f>YEAR(Tabela25[[#This Row],[data]])</f>
        <v>2023</v>
      </c>
      <c r="L218" s="10">
        <f>IF(Tabela25[[#This Row],[łączne dochody]]&gt;Tabela25[[#This Row],[łączne wydatki]],1,0)</f>
        <v>1</v>
      </c>
    </row>
    <row r="219" spans="1:12" x14ac:dyDescent="0.3">
      <c r="A219" s="1">
        <v>45144</v>
      </c>
      <c r="B219" t="s">
        <v>2</v>
      </c>
      <c r="C219" t="s">
        <v>12</v>
      </c>
      <c r="D219" s="2">
        <f>VLOOKUP(C219,Tabela14[],2,FALSE)</f>
        <v>0.9</v>
      </c>
      <c r="E219">
        <v>10</v>
      </c>
      <c r="F219" s="3">
        <f t="shared" si="10"/>
        <v>150</v>
      </c>
      <c r="G219" s="3">
        <f>G218+Tabela25[[#This Row],[wydatki]]</f>
        <v>12800</v>
      </c>
      <c r="H219" s="3">
        <f t="shared" si="11"/>
        <v>0</v>
      </c>
      <c r="I219" s="3">
        <f>I218+Tabela25[[#This Row],[dochody]]</f>
        <v>22170</v>
      </c>
      <c r="J219" s="4">
        <f t="shared" si="9"/>
        <v>9370</v>
      </c>
      <c r="K219">
        <f>YEAR(Tabela25[[#This Row],[data]])</f>
        <v>2023</v>
      </c>
      <c r="L219" s="10">
        <f>IF(Tabela25[[#This Row],[łączne dochody]]&gt;Tabela25[[#This Row],[łączne wydatki]],1,0)</f>
        <v>1</v>
      </c>
    </row>
    <row r="220" spans="1:12" x14ac:dyDescent="0.3">
      <c r="A220" s="1">
        <v>45145</v>
      </c>
      <c r="B220" t="s">
        <v>3</v>
      </c>
      <c r="C220" t="s">
        <v>12</v>
      </c>
      <c r="D220" s="2">
        <f>VLOOKUP(C220,Tabela14[],2,FALSE)</f>
        <v>0.9</v>
      </c>
      <c r="E220">
        <v>10</v>
      </c>
      <c r="F220" s="3">
        <f t="shared" si="10"/>
        <v>0</v>
      </c>
      <c r="G220" s="3">
        <f>G219+Tabela25[[#This Row],[wydatki]]</f>
        <v>12800</v>
      </c>
      <c r="H220" s="3">
        <f t="shared" si="11"/>
        <v>270</v>
      </c>
      <c r="I220" s="3">
        <f>I219+Tabela25[[#This Row],[dochody]]</f>
        <v>22440</v>
      </c>
      <c r="J220" s="4">
        <f t="shared" si="9"/>
        <v>9640</v>
      </c>
      <c r="K220">
        <f>YEAR(Tabela25[[#This Row],[data]])</f>
        <v>2023</v>
      </c>
      <c r="L220" s="10">
        <f>IF(Tabela25[[#This Row],[łączne dochody]]&gt;Tabela25[[#This Row],[łączne wydatki]],1,0)</f>
        <v>1</v>
      </c>
    </row>
    <row r="221" spans="1:12" x14ac:dyDescent="0.3">
      <c r="A221" s="1">
        <v>45146</v>
      </c>
      <c r="B221" t="s">
        <v>4</v>
      </c>
      <c r="C221" t="s">
        <v>12</v>
      </c>
      <c r="D221" s="2">
        <f>VLOOKUP(C221,Tabela14[],2,FALSE)</f>
        <v>0.9</v>
      </c>
      <c r="E221">
        <v>10</v>
      </c>
      <c r="F221" s="3">
        <f t="shared" si="10"/>
        <v>0</v>
      </c>
      <c r="G221" s="3">
        <f>G220+Tabela25[[#This Row],[wydatki]]</f>
        <v>12800</v>
      </c>
      <c r="H221" s="3">
        <f t="shared" si="11"/>
        <v>270</v>
      </c>
      <c r="I221" s="3">
        <f>I220+Tabela25[[#This Row],[dochody]]</f>
        <v>22710</v>
      </c>
      <c r="J221" s="4">
        <f t="shared" si="9"/>
        <v>9910</v>
      </c>
      <c r="K221">
        <f>YEAR(Tabela25[[#This Row],[data]])</f>
        <v>2023</v>
      </c>
      <c r="L221" s="10">
        <f>IF(Tabela25[[#This Row],[łączne dochody]]&gt;Tabela25[[#This Row],[łączne wydatki]],1,0)</f>
        <v>1</v>
      </c>
    </row>
    <row r="222" spans="1:12" x14ac:dyDescent="0.3">
      <c r="A222" s="1">
        <v>45147</v>
      </c>
      <c r="B222" t="s">
        <v>5</v>
      </c>
      <c r="C222" t="s">
        <v>12</v>
      </c>
      <c r="D222" s="2">
        <f>VLOOKUP(C222,Tabela14[],2,FALSE)</f>
        <v>0.9</v>
      </c>
      <c r="E222">
        <v>10</v>
      </c>
      <c r="F222" s="3">
        <f t="shared" si="10"/>
        <v>0</v>
      </c>
      <c r="G222" s="3">
        <f>G221+Tabela25[[#This Row],[wydatki]]</f>
        <v>12800</v>
      </c>
      <c r="H222" s="3">
        <f t="shared" si="11"/>
        <v>270</v>
      </c>
      <c r="I222" s="3">
        <f>I221+Tabela25[[#This Row],[dochody]]</f>
        <v>22980</v>
      </c>
      <c r="J222" s="4">
        <f t="shared" si="9"/>
        <v>10180</v>
      </c>
      <c r="K222">
        <f>YEAR(Tabela25[[#This Row],[data]])</f>
        <v>2023</v>
      </c>
      <c r="L222" s="10">
        <f>IF(Tabela25[[#This Row],[łączne dochody]]&gt;Tabela25[[#This Row],[łączne wydatki]],1,0)</f>
        <v>1</v>
      </c>
    </row>
    <row r="223" spans="1:12" x14ac:dyDescent="0.3">
      <c r="A223" s="1">
        <v>45148</v>
      </c>
      <c r="B223" t="s">
        <v>6</v>
      </c>
      <c r="C223" t="s">
        <v>12</v>
      </c>
      <c r="D223" s="2">
        <f>VLOOKUP(C223,Tabela14[],2,FALSE)</f>
        <v>0.9</v>
      </c>
      <c r="E223">
        <v>10</v>
      </c>
      <c r="F223" s="3">
        <f t="shared" si="10"/>
        <v>0</v>
      </c>
      <c r="G223" s="3">
        <f>G222+Tabela25[[#This Row],[wydatki]]</f>
        <v>12800</v>
      </c>
      <c r="H223" s="3">
        <f t="shared" si="11"/>
        <v>270</v>
      </c>
      <c r="I223" s="3">
        <f>I222+Tabela25[[#This Row],[dochody]]</f>
        <v>23250</v>
      </c>
      <c r="J223" s="4">
        <f t="shared" si="9"/>
        <v>10450</v>
      </c>
      <c r="K223">
        <f>YEAR(Tabela25[[#This Row],[data]])</f>
        <v>2023</v>
      </c>
      <c r="L223" s="10">
        <f>IF(Tabela25[[#This Row],[łączne dochody]]&gt;Tabela25[[#This Row],[łączne wydatki]],1,0)</f>
        <v>1</v>
      </c>
    </row>
    <row r="224" spans="1:12" x14ac:dyDescent="0.3">
      <c r="A224" s="1">
        <v>45149</v>
      </c>
      <c r="B224" t="s">
        <v>7</v>
      </c>
      <c r="C224" t="s">
        <v>12</v>
      </c>
      <c r="D224" s="2">
        <f>VLOOKUP(C224,Tabela14[],2,FALSE)</f>
        <v>0.9</v>
      </c>
      <c r="E224">
        <v>10</v>
      </c>
      <c r="F224" s="3">
        <f t="shared" si="10"/>
        <v>0</v>
      </c>
      <c r="G224" s="3">
        <f>G223+Tabela25[[#This Row],[wydatki]]</f>
        <v>12800</v>
      </c>
      <c r="H224" s="3">
        <f t="shared" si="11"/>
        <v>270</v>
      </c>
      <c r="I224" s="3">
        <f>I223+Tabela25[[#This Row],[dochody]]</f>
        <v>23520</v>
      </c>
      <c r="J224" s="4">
        <f t="shared" si="9"/>
        <v>10720</v>
      </c>
      <c r="K224">
        <f>YEAR(Tabela25[[#This Row],[data]])</f>
        <v>2023</v>
      </c>
      <c r="L224" s="10">
        <f>IF(Tabela25[[#This Row],[łączne dochody]]&gt;Tabela25[[#This Row],[łączne wydatki]],1,0)</f>
        <v>1</v>
      </c>
    </row>
    <row r="225" spans="1:12" x14ac:dyDescent="0.3">
      <c r="A225" s="1">
        <v>45150</v>
      </c>
      <c r="B225" t="s">
        <v>8</v>
      </c>
      <c r="C225" t="s">
        <v>12</v>
      </c>
      <c r="D225" s="2">
        <f>VLOOKUP(C225,Tabela14[],2,FALSE)</f>
        <v>0.9</v>
      </c>
      <c r="E225">
        <v>10</v>
      </c>
      <c r="F225" s="3">
        <f t="shared" si="10"/>
        <v>0</v>
      </c>
      <c r="G225" s="3">
        <f>G224+Tabela25[[#This Row],[wydatki]]</f>
        <v>12800</v>
      </c>
      <c r="H225" s="3">
        <f t="shared" si="11"/>
        <v>0</v>
      </c>
      <c r="I225" s="3">
        <f>I224+Tabela25[[#This Row],[dochody]]</f>
        <v>23520</v>
      </c>
      <c r="J225" s="4">
        <f t="shared" si="9"/>
        <v>10720</v>
      </c>
      <c r="K225">
        <f>YEAR(Tabela25[[#This Row],[data]])</f>
        <v>2023</v>
      </c>
      <c r="L225" s="10">
        <f>IF(Tabela25[[#This Row],[łączne dochody]]&gt;Tabela25[[#This Row],[łączne wydatki]],1,0)</f>
        <v>1</v>
      </c>
    </row>
    <row r="226" spans="1:12" x14ac:dyDescent="0.3">
      <c r="A226" s="1">
        <v>45151</v>
      </c>
      <c r="B226" t="s">
        <v>2</v>
      </c>
      <c r="C226" t="s">
        <v>12</v>
      </c>
      <c r="D226" s="2">
        <f>VLOOKUP(C226,Tabela14[],2,FALSE)</f>
        <v>0.9</v>
      </c>
      <c r="E226">
        <v>10</v>
      </c>
      <c r="F226" s="3">
        <f t="shared" si="10"/>
        <v>150</v>
      </c>
      <c r="G226" s="3">
        <f>G225+Tabela25[[#This Row],[wydatki]]</f>
        <v>12950</v>
      </c>
      <c r="H226" s="3">
        <f t="shared" si="11"/>
        <v>0</v>
      </c>
      <c r="I226" s="3">
        <f>I225+Tabela25[[#This Row],[dochody]]</f>
        <v>23520</v>
      </c>
      <c r="J226" s="4">
        <f t="shared" si="9"/>
        <v>10570</v>
      </c>
      <c r="K226">
        <f>YEAR(Tabela25[[#This Row],[data]])</f>
        <v>2023</v>
      </c>
      <c r="L226" s="10">
        <f>IF(Tabela25[[#This Row],[łączne dochody]]&gt;Tabela25[[#This Row],[łączne wydatki]],1,0)</f>
        <v>1</v>
      </c>
    </row>
    <row r="227" spans="1:12" x14ac:dyDescent="0.3">
      <c r="A227" s="1">
        <v>45152</v>
      </c>
      <c r="B227" t="s">
        <v>3</v>
      </c>
      <c r="C227" t="s">
        <v>12</v>
      </c>
      <c r="D227" s="2">
        <f>VLOOKUP(C227,Tabela14[],2,FALSE)</f>
        <v>0.9</v>
      </c>
      <c r="E227">
        <v>10</v>
      </c>
      <c r="F227" s="3">
        <f t="shared" si="10"/>
        <v>0</v>
      </c>
      <c r="G227" s="3">
        <f>G226+Tabela25[[#This Row],[wydatki]]</f>
        <v>12950</v>
      </c>
      <c r="H227" s="3">
        <f t="shared" si="11"/>
        <v>270</v>
      </c>
      <c r="I227" s="3">
        <f>I226+Tabela25[[#This Row],[dochody]]</f>
        <v>23790</v>
      </c>
      <c r="J227" s="4">
        <f t="shared" si="9"/>
        <v>10840</v>
      </c>
      <c r="K227">
        <f>YEAR(Tabela25[[#This Row],[data]])</f>
        <v>2023</v>
      </c>
      <c r="L227" s="10">
        <f>IF(Tabela25[[#This Row],[łączne dochody]]&gt;Tabela25[[#This Row],[łączne wydatki]],1,0)</f>
        <v>1</v>
      </c>
    </row>
    <row r="228" spans="1:12" x14ac:dyDescent="0.3">
      <c r="A228" s="1">
        <v>45153</v>
      </c>
      <c r="B228" t="s">
        <v>4</v>
      </c>
      <c r="C228" t="s">
        <v>12</v>
      </c>
      <c r="D228" s="2">
        <f>VLOOKUP(C228,Tabela14[],2,FALSE)</f>
        <v>0.9</v>
      </c>
      <c r="E228">
        <v>10</v>
      </c>
      <c r="F228" s="3">
        <f t="shared" si="10"/>
        <v>0</v>
      </c>
      <c r="G228" s="3">
        <f>G227+Tabela25[[#This Row],[wydatki]]</f>
        <v>12950</v>
      </c>
      <c r="H228" s="3">
        <f t="shared" si="11"/>
        <v>270</v>
      </c>
      <c r="I228" s="3">
        <f>I227+Tabela25[[#This Row],[dochody]]</f>
        <v>24060</v>
      </c>
      <c r="J228" s="4">
        <f t="shared" si="9"/>
        <v>11110</v>
      </c>
      <c r="K228">
        <f>YEAR(Tabela25[[#This Row],[data]])</f>
        <v>2023</v>
      </c>
      <c r="L228" s="10">
        <f>IF(Tabela25[[#This Row],[łączne dochody]]&gt;Tabela25[[#This Row],[łączne wydatki]],1,0)</f>
        <v>1</v>
      </c>
    </row>
    <row r="229" spans="1:12" x14ac:dyDescent="0.3">
      <c r="A229" s="1">
        <v>45154</v>
      </c>
      <c r="B229" t="s">
        <v>5</v>
      </c>
      <c r="C229" t="s">
        <v>12</v>
      </c>
      <c r="D229" s="2">
        <f>VLOOKUP(C229,Tabela14[],2,FALSE)</f>
        <v>0.9</v>
      </c>
      <c r="E229">
        <v>10</v>
      </c>
      <c r="F229" s="3">
        <f t="shared" si="10"/>
        <v>0</v>
      </c>
      <c r="G229" s="3">
        <f>G228+Tabela25[[#This Row],[wydatki]]</f>
        <v>12950</v>
      </c>
      <c r="H229" s="3">
        <f t="shared" si="11"/>
        <v>270</v>
      </c>
      <c r="I229" s="3">
        <f>I228+Tabela25[[#This Row],[dochody]]</f>
        <v>24330</v>
      </c>
      <c r="J229" s="4">
        <f t="shared" si="9"/>
        <v>11380</v>
      </c>
      <c r="K229">
        <f>YEAR(Tabela25[[#This Row],[data]])</f>
        <v>2023</v>
      </c>
      <c r="L229" s="10">
        <f>IF(Tabela25[[#This Row],[łączne dochody]]&gt;Tabela25[[#This Row],[łączne wydatki]],1,0)</f>
        <v>1</v>
      </c>
    </row>
    <row r="230" spans="1:12" x14ac:dyDescent="0.3">
      <c r="A230" s="1">
        <v>45155</v>
      </c>
      <c r="B230" t="s">
        <v>6</v>
      </c>
      <c r="C230" t="s">
        <v>12</v>
      </c>
      <c r="D230" s="2">
        <f>VLOOKUP(C230,Tabela14[],2,FALSE)</f>
        <v>0.9</v>
      </c>
      <c r="E230">
        <v>10</v>
      </c>
      <c r="F230" s="3">
        <f t="shared" si="10"/>
        <v>0</v>
      </c>
      <c r="G230" s="3">
        <f>G229+Tabela25[[#This Row],[wydatki]]</f>
        <v>12950</v>
      </c>
      <c r="H230" s="3">
        <f t="shared" si="11"/>
        <v>270</v>
      </c>
      <c r="I230" s="3">
        <f>I229+Tabela25[[#This Row],[dochody]]</f>
        <v>24600</v>
      </c>
      <c r="J230" s="4">
        <f t="shared" si="9"/>
        <v>11650</v>
      </c>
      <c r="K230">
        <f>YEAR(Tabela25[[#This Row],[data]])</f>
        <v>2023</v>
      </c>
      <c r="L230" s="10">
        <f>IF(Tabela25[[#This Row],[łączne dochody]]&gt;Tabela25[[#This Row],[łączne wydatki]],1,0)</f>
        <v>1</v>
      </c>
    </row>
    <row r="231" spans="1:12" x14ac:dyDescent="0.3">
      <c r="A231" s="1">
        <v>45156</v>
      </c>
      <c r="B231" t="s">
        <v>7</v>
      </c>
      <c r="C231" t="s">
        <v>12</v>
      </c>
      <c r="D231" s="2">
        <f>VLOOKUP(C231,Tabela14[],2,FALSE)</f>
        <v>0.9</v>
      </c>
      <c r="E231">
        <v>10</v>
      </c>
      <c r="F231" s="3">
        <f t="shared" si="10"/>
        <v>0</v>
      </c>
      <c r="G231" s="3">
        <f>G230+Tabela25[[#This Row],[wydatki]]</f>
        <v>12950</v>
      </c>
      <c r="H231" s="3">
        <f t="shared" si="11"/>
        <v>270</v>
      </c>
      <c r="I231" s="3">
        <f>I230+Tabela25[[#This Row],[dochody]]</f>
        <v>24870</v>
      </c>
      <c r="J231" s="4">
        <f t="shared" si="9"/>
        <v>11920</v>
      </c>
      <c r="K231">
        <f>YEAR(Tabela25[[#This Row],[data]])</f>
        <v>2023</v>
      </c>
      <c r="L231" s="10">
        <f>IF(Tabela25[[#This Row],[łączne dochody]]&gt;Tabela25[[#This Row],[łączne wydatki]],1,0)</f>
        <v>1</v>
      </c>
    </row>
    <row r="232" spans="1:12" x14ac:dyDescent="0.3">
      <c r="A232" s="1">
        <v>45157</v>
      </c>
      <c r="B232" t="s">
        <v>8</v>
      </c>
      <c r="C232" t="s">
        <v>12</v>
      </c>
      <c r="D232" s="2">
        <f>VLOOKUP(C232,Tabela14[],2,FALSE)</f>
        <v>0.9</v>
      </c>
      <c r="E232">
        <v>10</v>
      </c>
      <c r="F232" s="3">
        <f t="shared" si="10"/>
        <v>0</v>
      </c>
      <c r="G232" s="3">
        <f>G231+Tabela25[[#This Row],[wydatki]]</f>
        <v>12950</v>
      </c>
      <c r="H232" s="3">
        <f t="shared" si="11"/>
        <v>0</v>
      </c>
      <c r="I232" s="3">
        <f>I231+Tabela25[[#This Row],[dochody]]</f>
        <v>24870</v>
      </c>
      <c r="J232" s="4">
        <f t="shared" si="9"/>
        <v>11920</v>
      </c>
      <c r="K232">
        <f>YEAR(Tabela25[[#This Row],[data]])</f>
        <v>2023</v>
      </c>
      <c r="L232" s="10">
        <f>IF(Tabela25[[#This Row],[łączne dochody]]&gt;Tabela25[[#This Row],[łączne wydatki]],1,0)</f>
        <v>1</v>
      </c>
    </row>
    <row r="233" spans="1:12" x14ac:dyDescent="0.3">
      <c r="A233" s="1">
        <v>45158</v>
      </c>
      <c r="B233" t="s">
        <v>2</v>
      </c>
      <c r="C233" t="s">
        <v>12</v>
      </c>
      <c r="D233" s="2">
        <f>VLOOKUP(C233,Tabela14[],2,FALSE)</f>
        <v>0.9</v>
      </c>
      <c r="E233">
        <v>10</v>
      </c>
      <c r="F233" s="3">
        <f t="shared" si="10"/>
        <v>150</v>
      </c>
      <c r="G233" s="3">
        <f>G232+Tabela25[[#This Row],[wydatki]]</f>
        <v>13100</v>
      </c>
      <c r="H233" s="3">
        <f t="shared" si="11"/>
        <v>0</v>
      </c>
      <c r="I233" s="3">
        <f>I232+Tabela25[[#This Row],[dochody]]</f>
        <v>24870</v>
      </c>
      <c r="J233" s="4">
        <f t="shared" si="9"/>
        <v>11770</v>
      </c>
      <c r="K233">
        <f>YEAR(Tabela25[[#This Row],[data]])</f>
        <v>2023</v>
      </c>
      <c r="L233" s="10">
        <f>IF(Tabela25[[#This Row],[łączne dochody]]&gt;Tabela25[[#This Row],[łączne wydatki]],1,0)</f>
        <v>1</v>
      </c>
    </row>
    <row r="234" spans="1:12" x14ac:dyDescent="0.3">
      <c r="A234" s="1">
        <v>45159</v>
      </c>
      <c r="B234" t="s">
        <v>3</v>
      </c>
      <c r="C234" t="s">
        <v>12</v>
      </c>
      <c r="D234" s="2">
        <f>VLOOKUP(C234,Tabela14[],2,FALSE)</f>
        <v>0.9</v>
      </c>
      <c r="E234">
        <v>10</v>
      </c>
      <c r="F234" s="3">
        <f t="shared" si="10"/>
        <v>0</v>
      </c>
      <c r="G234" s="3">
        <f>G233+Tabela25[[#This Row],[wydatki]]</f>
        <v>13100</v>
      </c>
      <c r="H234" s="3">
        <f t="shared" si="11"/>
        <v>270</v>
      </c>
      <c r="I234" s="3">
        <f>I233+Tabela25[[#This Row],[dochody]]</f>
        <v>25140</v>
      </c>
      <c r="J234" s="4">
        <f t="shared" si="9"/>
        <v>12040</v>
      </c>
      <c r="K234">
        <f>YEAR(Tabela25[[#This Row],[data]])</f>
        <v>2023</v>
      </c>
      <c r="L234" s="10">
        <f>IF(Tabela25[[#This Row],[łączne dochody]]&gt;Tabela25[[#This Row],[łączne wydatki]],1,0)</f>
        <v>1</v>
      </c>
    </row>
    <row r="235" spans="1:12" x14ac:dyDescent="0.3">
      <c r="A235" s="1">
        <v>45160</v>
      </c>
      <c r="B235" t="s">
        <v>4</v>
      </c>
      <c r="C235" t="s">
        <v>12</v>
      </c>
      <c r="D235" s="2">
        <f>VLOOKUP(C235,Tabela14[],2,FALSE)</f>
        <v>0.9</v>
      </c>
      <c r="E235">
        <v>10</v>
      </c>
      <c r="F235" s="3">
        <f t="shared" si="10"/>
        <v>0</v>
      </c>
      <c r="G235" s="3">
        <f>G234+Tabela25[[#This Row],[wydatki]]</f>
        <v>13100</v>
      </c>
      <c r="H235" s="3">
        <f t="shared" si="11"/>
        <v>270</v>
      </c>
      <c r="I235" s="3">
        <f>I234+Tabela25[[#This Row],[dochody]]</f>
        <v>25410</v>
      </c>
      <c r="J235" s="4">
        <f t="shared" si="9"/>
        <v>12310</v>
      </c>
      <c r="K235">
        <f>YEAR(Tabela25[[#This Row],[data]])</f>
        <v>2023</v>
      </c>
      <c r="L235" s="10">
        <f>IF(Tabela25[[#This Row],[łączne dochody]]&gt;Tabela25[[#This Row],[łączne wydatki]],1,0)</f>
        <v>1</v>
      </c>
    </row>
    <row r="236" spans="1:12" x14ac:dyDescent="0.3">
      <c r="A236" s="1">
        <v>45161</v>
      </c>
      <c r="B236" t="s">
        <v>5</v>
      </c>
      <c r="C236" t="s">
        <v>12</v>
      </c>
      <c r="D236" s="2">
        <f>VLOOKUP(C236,Tabela14[],2,FALSE)</f>
        <v>0.9</v>
      </c>
      <c r="E236">
        <v>10</v>
      </c>
      <c r="F236" s="3">
        <f t="shared" si="10"/>
        <v>0</v>
      </c>
      <c r="G236" s="3">
        <f>G235+Tabela25[[#This Row],[wydatki]]</f>
        <v>13100</v>
      </c>
      <c r="H236" s="3">
        <f t="shared" si="11"/>
        <v>270</v>
      </c>
      <c r="I236" s="3">
        <f>I235+Tabela25[[#This Row],[dochody]]</f>
        <v>25680</v>
      </c>
      <c r="J236" s="4">
        <f t="shared" si="9"/>
        <v>12580</v>
      </c>
      <c r="K236">
        <f>YEAR(Tabela25[[#This Row],[data]])</f>
        <v>2023</v>
      </c>
      <c r="L236" s="10">
        <f>IF(Tabela25[[#This Row],[łączne dochody]]&gt;Tabela25[[#This Row],[łączne wydatki]],1,0)</f>
        <v>1</v>
      </c>
    </row>
    <row r="237" spans="1:12" x14ac:dyDescent="0.3">
      <c r="A237" s="1">
        <v>45162</v>
      </c>
      <c r="B237" t="s">
        <v>6</v>
      </c>
      <c r="C237" t="s">
        <v>12</v>
      </c>
      <c r="D237" s="2">
        <f>VLOOKUP(C237,Tabela14[],2,FALSE)</f>
        <v>0.9</v>
      </c>
      <c r="E237">
        <v>10</v>
      </c>
      <c r="F237" s="3">
        <f t="shared" si="10"/>
        <v>0</v>
      </c>
      <c r="G237" s="3">
        <f>G236+Tabela25[[#This Row],[wydatki]]</f>
        <v>13100</v>
      </c>
      <c r="H237" s="3">
        <f t="shared" si="11"/>
        <v>270</v>
      </c>
      <c r="I237" s="3">
        <f>I236+Tabela25[[#This Row],[dochody]]</f>
        <v>25950</v>
      </c>
      <c r="J237" s="4">
        <f t="shared" si="9"/>
        <v>12850</v>
      </c>
      <c r="K237">
        <f>YEAR(Tabela25[[#This Row],[data]])</f>
        <v>2023</v>
      </c>
      <c r="L237" s="10">
        <f>IF(Tabela25[[#This Row],[łączne dochody]]&gt;Tabela25[[#This Row],[łączne wydatki]],1,0)</f>
        <v>1</v>
      </c>
    </row>
    <row r="238" spans="1:12" x14ac:dyDescent="0.3">
      <c r="A238" s="1">
        <v>45163</v>
      </c>
      <c r="B238" t="s">
        <v>7</v>
      </c>
      <c r="C238" t="s">
        <v>12</v>
      </c>
      <c r="D238" s="2">
        <f>VLOOKUP(C238,Tabela14[],2,FALSE)</f>
        <v>0.9</v>
      </c>
      <c r="E238">
        <v>10</v>
      </c>
      <c r="F238" s="3">
        <f t="shared" si="10"/>
        <v>0</v>
      </c>
      <c r="G238" s="3">
        <f>G237+Tabela25[[#This Row],[wydatki]]</f>
        <v>13100</v>
      </c>
      <c r="H238" s="3">
        <f t="shared" si="11"/>
        <v>270</v>
      </c>
      <c r="I238" s="3">
        <f>I237+Tabela25[[#This Row],[dochody]]</f>
        <v>26220</v>
      </c>
      <c r="J238" s="4">
        <f t="shared" si="9"/>
        <v>13120</v>
      </c>
      <c r="K238">
        <f>YEAR(Tabela25[[#This Row],[data]])</f>
        <v>2023</v>
      </c>
      <c r="L238" s="10">
        <f>IF(Tabela25[[#This Row],[łączne dochody]]&gt;Tabela25[[#This Row],[łączne wydatki]],1,0)</f>
        <v>1</v>
      </c>
    </row>
    <row r="239" spans="1:12" x14ac:dyDescent="0.3">
      <c r="A239" s="1">
        <v>45164</v>
      </c>
      <c r="B239" t="s">
        <v>8</v>
      </c>
      <c r="C239" t="s">
        <v>12</v>
      </c>
      <c r="D239" s="2">
        <f>VLOOKUP(C239,Tabela14[],2,FALSE)</f>
        <v>0.9</v>
      </c>
      <c r="E239">
        <v>10</v>
      </c>
      <c r="F239" s="3">
        <f t="shared" si="10"/>
        <v>0</v>
      </c>
      <c r="G239" s="3">
        <f>G238+Tabela25[[#This Row],[wydatki]]</f>
        <v>13100</v>
      </c>
      <c r="H239" s="3">
        <f t="shared" si="11"/>
        <v>0</v>
      </c>
      <c r="I239" s="3">
        <f>I238+Tabela25[[#This Row],[dochody]]</f>
        <v>26220</v>
      </c>
      <c r="J239" s="4">
        <f t="shared" si="9"/>
        <v>13120</v>
      </c>
      <c r="K239">
        <f>YEAR(Tabela25[[#This Row],[data]])</f>
        <v>2023</v>
      </c>
      <c r="L239" s="10">
        <f>IF(Tabela25[[#This Row],[łączne dochody]]&gt;Tabela25[[#This Row],[łączne wydatki]],1,0)</f>
        <v>1</v>
      </c>
    </row>
    <row r="240" spans="1:12" x14ac:dyDescent="0.3">
      <c r="A240" s="1">
        <v>45165</v>
      </c>
      <c r="B240" t="s">
        <v>2</v>
      </c>
      <c r="C240" t="s">
        <v>12</v>
      </c>
      <c r="D240" s="2">
        <f>VLOOKUP(C240,Tabela14[],2,FALSE)</f>
        <v>0.9</v>
      </c>
      <c r="E240">
        <v>10</v>
      </c>
      <c r="F240" s="3">
        <f t="shared" si="10"/>
        <v>150</v>
      </c>
      <c r="G240" s="3">
        <f>G239+Tabela25[[#This Row],[wydatki]]</f>
        <v>13250</v>
      </c>
      <c r="H240" s="3">
        <f t="shared" si="11"/>
        <v>0</v>
      </c>
      <c r="I240" s="3">
        <f>I239+Tabela25[[#This Row],[dochody]]</f>
        <v>26220</v>
      </c>
      <c r="J240" s="4">
        <f t="shared" si="9"/>
        <v>12970</v>
      </c>
      <c r="K240">
        <f>YEAR(Tabela25[[#This Row],[data]])</f>
        <v>2023</v>
      </c>
      <c r="L240" s="10">
        <f>IF(Tabela25[[#This Row],[łączne dochody]]&gt;Tabela25[[#This Row],[łączne wydatki]],1,0)</f>
        <v>1</v>
      </c>
    </row>
    <row r="241" spans="1:12" x14ac:dyDescent="0.3">
      <c r="A241" s="1">
        <v>45166</v>
      </c>
      <c r="B241" t="s">
        <v>3</v>
      </c>
      <c r="C241" t="s">
        <v>12</v>
      </c>
      <c r="D241" s="2">
        <f>VLOOKUP(C241,Tabela14[],2,FALSE)</f>
        <v>0.9</v>
      </c>
      <c r="E241">
        <v>10</v>
      </c>
      <c r="F241" s="3">
        <f t="shared" si="10"/>
        <v>0</v>
      </c>
      <c r="G241" s="3">
        <f>G240+Tabela25[[#This Row],[wydatki]]</f>
        <v>13250</v>
      </c>
      <c r="H241" s="3">
        <f t="shared" si="11"/>
        <v>270</v>
      </c>
      <c r="I241" s="3">
        <f>I240+Tabela25[[#This Row],[dochody]]</f>
        <v>26490</v>
      </c>
      <c r="J241" s="4">
        <f t="shared" si="9"/>
        <v>13240</v>
      </c>
      <c r="K241">
        <f>YEAR(Tabela25[[#This Row],[data]])</f>
        <v>2023</v>
      </c>
      <c r="L241" s="10">
        <f>IF(Tabela25[[#This Row],[łączne dochody]]&gt;Tabela25[[#This Row],[łączne wydatki]],1,0)</f>
        <v>1</v>
      </c>
    </row>
    <row r="242" spans="1:12" x14ac:dyDescent="0.3">
      <c r="A242" s="1">
        <v>45167</v>
      </c>
      <c r="B242" t="s">
        <v>4</v>
      </c>
      <c r="C242" t="s">
        <v>12</v>
      </c>
      <c r="D242" s="2">
        <f>VLOOKUP(C242,Tabela14[],2,FALSE)</f>
        <v>0.9</v>
      </c>
      <c r="E242">
        <v>10</v>
      </c>
      <c r="F242" s="3">
        <f t="shared" si="10"/>
        <v>0</v>
      </c>
      <c r="G242" s="3">
        <f>G241+Tabela25[[#This Row],[wydatki]]</f>
        <v>13250</v>
      </c>
      <c r="H242" s="3">
        <f t="shared" si="11"/>
        <v>270</v>
      </c>
      <c r="I242" s="3">
        <f>I241+Tabela25[[#This Row],[dochody]]</f>
        <v>26760</v>
      </c>
      <c r="J242" s="4">
        <f t="shared" si="9"/>
        <v>13510</v>
      </c>
      <c r="K242">
        <f>YEAR(Tabela25[[#This Row],[data]])</f>
        <v>2023</v>
      </c>
      <c r="L242" s="10">
        <f>IF(Tabela25[[#This Row],[łączne dochody]]&gt;Tabela25[[#This Row],[łączne wydatki]],1,0)</f>
        <v>1</v>
      </c>
    </row>
    <row r="243" spans="1:12" x14ac:dyDescent="0.3">
      <c r="A243" s="1">
        <v>45168</v>
      </c>
      <c r="B243" t="s">
        <v>5</v>
      </c>
      <c r="C243" t="s">
        <v>12</v>
      </c>
      <c r="D243" s="2">
        <f>VLOOKUP(C243,Tabela14[],2,FALSE)</f>
        <v>0.9</v>
      </c>
      <c r="E243">
        <v>10</v>
      </c>
      <c r="F243" s="3">
        <f t="shared" si="10"/>
        <v>0</v>
      </c>
      <c r="G243" s="3">
        <f>G242+Tabela25[[#This Row],[wydatki]]</f>
        <v>13250</v>
      </c>
      <c r="H243" s="3">
        <f t="shared" si="11"/>
        <v>270</v>
      </c>
      <c r="I243" s="3">
        <f>I242+Tabela25[[#This Row],[dochody]]</f>
        <v>27030</v>
      </c>
      <c r="J243" s="4">
        <f t="shared" si="9"/>
        <v>13780</v>
      </c>
      <c r="K243">
        <f>YEAR(Tabela25[[#This Row],[data]])</f>
        <v>2023</v>
      </c>
      <c r="L243" s="10">
        <f>IF(Tabela25[[#This Row],[łączne dochody]]&gt;Tabela25[[#This Row],[łączne wydatki]],1,0)</f>
        <v>1</v>
      </c>
    </row>
    <row r="244" spans="1:12" x14ac:dyDescent="0.3">
      <c r="A244" s="1">
        <v>45169</v>
      </c>
      <c r="B244" t="s">
        <v>6</v>
      </c>
      <c r="C244" t="s">
        <v>12</v>
      </c>
      <c r="D244" s="2">
        <f>VLOOKUP(C244,Tabela14[],2,FALSE)</f>
        <v>0.9</v>
      </c>
      <c r="E244">
        <v>10</v>
      </c>
      <c r="F244" s="3">
        <f t="shared" si="10"/>
        <v>0</v>
      </c>
      <c r="G244" s="3">
        <f>G243+Tabela25[[#This Row],[wydatki]]</f>
        <v>13250</v>
      </c>
      <c r="H244" s="3">
        <f t="shared" si="11"/>
        <v>270</v>
      </c>
      <c r="I244" s="3">
        <f>I243+Tabela25[[#This Row],[dochody]]</f>
        <v>27300</v>
      </c>
      <c r="J244" s="4">
        <f t="shared" si="9"/>
        <v>14050</v>
      </c>
      <c r="K244">
        <f>YEAR(Tabela25[[#This Row],[data]])</f>
        <v>2023</v>
      </c>
      <c r="L244" s="10">
        <f>IF(Tabela25[[#This Row],[łączne dochody]]&gt;Tabela25[[#This Row],[łączne wydatki]],1,0)</f>
        <v>1</v>
      </c>
    </row>
    <row r="245" spans="1:12" x14ac:dyDescent="0.3">
      <c r="A245" s="1">
        <v>45170</v>
      </c>
      <c r="B245" t="s">
        <v>7</v>
      </c>
      <c r="C245" t="s">
        <v>12</v>
      </c>
      <c r="D245" s="2">
        <f>VLOOKUP(C245,Tabela14[],2,FALSE)</f>
        <v>0.9</v>
      </c>
      <c r="E245">
        <v>10</v>
      </c>
      <c r="F245" s="3">
        <f t="shared" si="10"/>
        <v>0</v>
      </c>
      <c r="G245" s="3">
        <f>G244+Tabela25[[#This Row],[wydatki]]</f>
        <v>13250</v>
      </c>
      <c r="H245" s="3">
        <f t="shared" si="11"/>
        <v>270</v>
      </c>
      <c r="I245" s="3">
        <f>I244+Tabela25[[#This Row],[dochody]]</f>
        <v>27570</v>
      </c>
      <c r="J245" s="4">
        <f t="shared" si="9"/>
        <v>14320</v>
      </c>
      <c r="K245">
        <f>YEAR(Tabela25[[#This Row],[data]])</f>
        <v>2023</v>
      </c>
      <c r="L245" s="10">
        <f>IF(Tabela25[[#This Row],[łączne dochody]]&gt;Tabela25[[#This Row],[łączne wydatki]],1,0)</f>
        <v>1</v>
      </c>
    </row>
    <row r="246" spans="1:12" x14ac:dyDescent="0.3">
      <c r="A246" s="1">
        <v>45171</v>
      </c>
      <c r="B246" t="s">
        <v>8</v>
      </c>
      <c r="C246" t="s">
        <v>12</v>
      </c>
      <c r="D246" s="2">
        <f>VLOOKUP(C246,Tabela14[],2,FALSE)</f>
        <v>0.9</v>
      </c>
      <c r="E246">
        <v>10</v>
      </c>
      <c r="F246" s="3">
        <f t="shared" si="10"/>
        <v>0</v>
      </c>
      <c r="G246" s="3">
        <f>G245+Tabela25[[#This Row],[wydatki]]</f>
        <v>13250</v>
      </c>
      <c r="H246" s="3">
        <f t="shared" si="11"/>
        <v>0</v>
      </c>
      <c r="I246" s="3">
        <f>I245+Tabela25[[#This Row],[dochody]]</f>
        <v>27570</v>
      </c>
      <c r="J246" s="4">
        <f t="shared" si="9"/>
        <v>14320</v>
      </c>
      <c r="K246">
        <f>YEAR(Tabela25[[#This Row],[data]])</f>
        <v>2023</v>
      </c>
      <c r="L246" s="10">
        <f>IF(Tabela25[[#This Row],[łączne dochody]]&gt;Tabela25[[#This Row],[łączne wydatki]],1,0)</f>
        <v>1</v>
      </c>
    </row>
    <row r="247" spans="1:12" x14ac:dyDescent="0.3">
      <c r="A247" s="1">
        <v>45172</v>
      </c>
      <c r="B247" t="s">
        <v>2</v>
      </c>
      <c r="C247" t="s">
        <v>12</v>
      </c>
      <c r="D247" s="2">
        <f>VLOOKUP(C247,Tabela14[],2,FALSE)</f>
        <v>0.9</v>
      </c>
      <c r="E247">
        <v>10</v>
      </c>
      <c r="F247" s="3">
        <f t="shared" si="10"/>
        <v>150</v>
      </c>
      <c r="G247" s="3">
        <f>G246+Tabela25[[#This Row],[wydatki]]</f>
        <v>13400</v>
      </c>
      <c r="H247" s="3">
        <f t="shared" si="11"/>
        <v>0</v>
      </c>
      <c r="I247" s="3">
        <f>I246+Tabela25[[#This Row],[dochody]]</f>
        <v>27570</v>
      </c>
      <c r="J247" s="4">
        <f t="shared" si="9"/>
        <v>14170</v>
      </c>
      <c r="K247">
        <f>YEAR(Tabela25[[#This Row],[data]])</f>
        <v>2023</v>
      </c>
      <c r="L247" s="10">
        <f>IF(Tabela25[[#This Row],[łączne dochody]]&gt;Tabela25[[#This Row],[łączne wydatki]],1,0)</f>
        <v>1</v>
      </c>
    </row>
    <row r="248" spans="1:12" x14ac:dyDescent="0.3">
      <c r="A248" s="1">
        <v>45173</v>
      </c>
      <c r="B248" t="s">
        <v>3</v>
      </c>
      <c r="C248" t="s">
        <v>12</v>
      </c>
      <c r="D248" s="2">
        <f>VLOOKUP(C248,Tabela14[],2,FALSE)</f>
        <v>0.9</v>
      </c>
      <c r="E248">
        <v>10</v>
      </c>
      <c r="F248" s="3">
        <f t="shared" si="10"/>
        <v>0</v>
      </c>
      <c r="G248" s="3">
        <f>G247+Tabela25[[#This Row],[wydatki]]</f>
        <v>13400</v>
      </c>
      <c r="H248" s="3">
        <f t="shared" si="11"/>
        <v>270</v>
      </c>
      <c r="I248" s="3">
        <f>I247+Tabela25[[#This Row],[dochody]]</f>
        <v>27840</v>
      </c>
      <c r="J248" s="4">
        <f t="shared" si="9"/>
        <v>14440</v>
      </c>
      <c r="K248">
        <f>YEAR(Tabela25[[#This Row],[data]])</f>
        <v>2023</v>
      </c>
      <c r="L248" s="10">
        <f>IF(Tabela25[[#This Row],[łączne dochody]]&gt;Tabela25[[#This Row],[łączne wydatki]],1,0)</f>
        <v>1</v>
      </c>
    </row>
    <row r="249" spans="1:12" x14ac:dyDescent="0.3">
      <c r="A249" s="1">
        <v>45174</v>
      </c>
      <c r="B249" t="s">
        <v>4</v>
      </c>
      <c r="C249" t="s">
        <v>12</v>
      </c>
      <c r="D249" s="2">
        <f>VLOOKUP(C249,Tabela14[],2,FALSE)</f>
        <v>0.9</v>
      </c>
      <c r="E249">
        <v>10</v>
      </c>
      <c r="F249" s="3">
        <f t="shared" si="10"/>
        <v>0</v>
      </c>
      <c r="G249" s="3">
        <f>G248+Tabela25[[#This Row],[wydatki]]</f>
        <v>13400</v>
      </c>
      <c r="H249" s="3">
        <f t="shared" si="11"/>
        <v>270</v>
      </c>
      <c r="I249" s="3">
        <f>I248+Tabela25[[#This Row],[dochody]]</f>
        <v>28110</v>
      </c>
      <c r="J249" s="4">
        <f t="shared" si="9"/>
        <v>14710</v>
      </c>
      <c r="K249">
        <f>YEAR(Tabela25[[#This Row],[data]])</f>
        <v>2023</v>
      </c>
      <c r="L249" s="10">
        <f>IF(Tabela25[[#This Row],[łączne dochody]]&gt;Tabela25[[#This Row],[łączne wydatki]],1,0)</f>
        <v>1</v>
      </c>
    </row>
    <row r="250" spans="1:12" x14ac:dyDescent="0.3">
      <c r="A250" s="1">
        <v>45175</v>
      </c>
      <c r="B250" t="s">
        <v>5</v>
      </c>
      <c r="C250" t="s">
        <v>12</v>
      </c>
      <c r="D250" s="2">
        <f>VLOOKUP(C250,Tabela14[],2,FALSE)</f>
        <v>0.9</v>
      </c>
      <c r="E250">
        <v>10</v>
      </c>
      <c r="F250" s="3">
        <f t="shared" si="10"/>
        <v>0</v>
      </c>
      <c r="G250" s="3">
        <f>G249+Tabela25[[#This Row],[wydatki]]</f>
        <v>13400</v>
      </c>
      <c r="H250" s="3">
        <f t="shared" si="11"/>
        <v>270</v>
      </c>
      <c r="I250" s="3">
        <f>I249+Tabela25[[#This Row],[dochody]]</f>
        <v>28380</v>
      </c>
      <c r="J250" s="4">
        <f t="shared" si="9"/>
        <v>14980</v>
      </c>
      <c r="K250">
        <f>YEAR(Tabela25[[#This Row],[data]])</f>
        <v>2023</v>
      </c>
      <c r="L250" s="10">
        <f>IF(Tabela25[[#This Row],[łączne dochody]]&gt;Tabela25[[#This Row],[łączne wydatki]],1,0)</f>
        <v>1</v>
      </c>
    </row>
    <row r="251" spans="1:12" x14ac:dyDescent="0.3">
      <c r="A251" s="1">
        <v>45176</v>
      </c>
      <c r="B251" t="s">
        <v>6</v>
      </c>
      <c r="C251" t="s">
        <v>12</v>
      </c>
      <c r="D251" s="2">
        <f>VLOOKUP(C251,Tabela14[],2,FALSE)</f>
        <v>0.9</v>
      </c>
      <c r="E251">
        <v>10</v>
      </c>
      <c r="F251" s="3">
        <f t="shared" si="10"/>
        <v>0</v>
      </c>
      <c r="G251" s="3">
        <f>G250+Tabela25[[#This Row],[wydatki]]</f>
        <v>13400</v>
      </c>
      <c r="H251" s="3">
        <f t="shared" si="11"/>
        <v>270</v>
      </c>
      <c r="I251" s="3">
        <f>I250+Tabela25[[#This Row],[dochody]]</f>
        <v>28650</v>
      </c>
      <c r="J251" s="4">
        <f t="shared" si="9"/>
        <v>15250</v>
      </c>
      <c r="K251">
        <f>YEAR(Tabela25[[#This Row],[data]])</f>
        <v>2023</v>
      </c>
      <c r="L251" s="10">
        <f>IF(Tabela25[[#This Row],[łączne dochody]]&gt;Tabela25[[#This Row],[łączne wydatki]],1,0)</f>
        <v>1</v>
      </c>
    </row>
    <row r="252" spans="1:12" x14ac:dyDescent="0.3">
      <c r="A252" s="1">
        <v>45177</v>
      </c>
      <c r="B252" t="s">
        <v>7</v>
      </c>
      <c r="C252" t="s">
        <v>12</v>
      </c>
      <c r="D252" s="2">
        <f>VLOOKUP(C252,Tabela14[],2,FALSE)</f>
        <v>0.9</v>
      </c>
      <c r="E252">
        <v>10</v>
      </c>
      <c r="F252" s="3">
        <f t="shared" si="10"/>
        <v>0</v>
      </c>
      <c r="G252" s="3">
        <f>G251+Tabela25[[#This Row],[wydatki]]</f>
        <v>13400</v>
      </c>
      <c r="H252" s="3">
        <f t="shared" si="11"/>
        <v>270</v>
      </c>
      <c r="I252" s="3">
        <f>I251+Tabela25[[#This Row],[dochody]]</f>
        <v>28920</v>
      </c>
      <c r="J252" s="4">
        <f t="shared" si="9"/>
        <v>15520</v>
      </c>
      <c r="K252">
        <f>YEAR(Tabela25[[#This Row],[data]])</f>
        <v>2023</v>
      </c>
      <c r="L252" s="10">
        <f>IF(Tabela25[[#This Row],[łączne dochody]]&gt;Tabela25[[#This Row],[łączne wydatki]],1,0)</f>
        <v>1</v>
      </c>
    </row>
    <row r="253" spans="1:12" x14ac:dyDescent="0.3">
      <c r="A253" s="1">
        <v>45178</v>
      </c>
      <c r="B253" t="s">
        <v>8</v>
      </c>
      <c r="C253" t="s">
        <v>12</v>
      </c>
      <c r="D253" s="2">
        <f>VLOOKUP(C253,Tabela14[],2,FALSE)</f>
        <v>0.9</v>
      </c>
      <c r="E253">
        <v>10</v>
      </c>
      <c r="F253" s="3">
        <f t="shared" si="10"/>
        <v>0</v>
      </c>
      <c r="G253" s="3">
        <f>G252+Tabela25[[#This Row],[wydatki]]</f>
        <v>13400</v>
      </c>
      <c r="H253" s="3">
        <f t="shared" si="11"/>
        <v>0</v>
      </c>
      <c r="I253" s="3">
        <f>I252+Tabela25[[#This Row],[dochody]]</f>
        <v>28920</v>
      </c>
      <c r="J253" s="4">
        <f t="shared" si="9"/>
        <v>15520</v>
      </c>
      <c r="K253">
        <f>YEAR(Tabela25[[#This Row],[data]])</f>
        <v>2023</v>
      </c>
      <c r="L253" s="10">
        <f>IF(Tabela25[[#This Row],[łączne dochody]]&gt;Tabela25[[#This Row],[łączne wydatki]],1,0)</f>
        <v>1</v>
      </c>
    </row>
    <row r="254" spans="1:12" x14ac:dyDescent="0.3">
      <c r="A254" s="1">
        <v>45179</v>
      </c>
      <c r="B254" t="s">
        <v>2</v>
      </c>
      <c r="C254" t="s">
        <v>12</v>
      </c>
      <c r="D254" s="2">
        <f>VLOOKUP(C254,Tabela14[],2,FALSE)</f>
        <v>0.9</v>
      </c>
      <c r="E254">
        <v>10</v>
      </c>
      <c r="F254" s="3">
        <f t="shared" si="10"/>
        <v>150</v>
      </c>
      <c r="G254" s="3">
        <f>G253+Tabela25[[#This Row],[wydatki]]</f>
        <v>13550</v>
      </c>
      <c r="H254" s="3">
        <f t="shared" si="11"/>
        <v>0</v>
      </c>
      <c r="I254" s="3">
        <f>I253+Tabela25[[#This Row],[dochody]]</f>
        <v>28920</v>
      </c>
      <c r="J254" s="4">
        <f t="shared" si="9"/>
        <v>15370</v>
      </c>
      <c r="K254">
        <f>YEAR(Tabela25[[#This Row],[data]])</f>
        <v>2023</v>
      </c>
      <c r="L254" s="10">
        <f>IF(Tabela25[[#This Row],[łączne dochody]]&gt;Tabela25[[#This Row],[łączne wydatki]],1,0)</f>
        <v>1</v>
      </c>
    </row>
    <row r="255" spans="1:12" x14ac:dyDescent="0.3">
      <c r="A255" s="1">
        <v>45180</v>
      </c>
      <c r="B255" t="s">
        <v>3</v>
      </c>
      <c r="C255" t="s">
        <v>12</v>
      </c>
      <c r="D255" s="2">
        <f>VLOOKUP(C255,Tabela14[],2,FALSE)</f>
        <v>0.9</v>
      </c>
      <c r="E255">
        <v>10</v>
      </c>
      <c r="F255" s="3">
        <f t="shared" si="10"/>
        <v>0</v>
      </c>
      <c r="G255" s="3">
        <f>G254+Tabela25[[#This Row],[wydatki]]</f>
        <v>13550</v>
      </c>
      <c r="H255" s="3">
        <f t="shared" si="11"/>
        <v>270</v>
      </c>
      <c r="I255" s="3">
        <f>I254+Tabela25[[#This Row],[dochody]]</f>
        <v>29190</v>
      </c>
      <c r="J255" s="4">
        <f t="shared" si="9"/>
        <v>15640</v>
      </c>
      <c r="K255">
        <f>YEAR(Tabela25[[#This Row],[data]])</f>
        <v>2023</v>
      </c>
      <c r="L255" s="10">
        <f>IF(Tabela25[[#This Row],[łączne dochody]]&gt;Tabela25[[#This Row],[łączne wydatki]],1,0)</f>
        <v>1</v>
      </c>
    </row>
    <row r="256" spans="1:12" x14ac:dyDescent="0.3">
      <c r="A256" s="1">
        <v>45181</v>
      </c>
      <c r="B256" t="s">
        <v>4</v>
      </c>
      <c r="C256" t="s">
        <v>12</v>
      </c>
      <c r="D256" s="2">
        <f>VLOOKUP(C256,Tabela14[],2,FALSE)</f>
        <v>0.9</v>
      </c>
      <c r="E256">
        <v>10</v>
      </c>
      <c r="F256" s="3">
        <f t="shared" si="10"/>
        <v>0</v>
      </c>
      <c r="G256" s="3">
        <f>G255+Tabela25[[#This Row],[wydatki]]</f>
        <v>13550</v>
      </c>
      <c r="H256" s="3">
        <f t="shared" si="11"/>
        <v>270</v>
      </c>
      <c r="I256" s="3">
        <f>I255+Tabela25[[#This Row],[dochody]]</f>
        <v>29460</v>
      </c>
      <c r="J256" s="4">
        <f t="shared" si="9"/>
        <v>15910</v>
      </c>
      <c r="K256">
        <f>YEAR(Tabela25[[#This Row],[data]])</f>
        <v>2023</v>
      </c>
      <c r="L256" s="10">
        <f>IF(Tabela25[[#This Row],[łączne dochody]]&gt;Tabela25[[#This Row],[łączne wydatki]],1,0)</f>
        <v>1</v>
      </c>
    </row>
    <row r="257" spans="1:12" x14ac:dyDescent="0.3">
      <c r="A257" s="1">
        <v>45182</v>
      </c>
      <c r="B257" t="s">
        <v>5</v>
      </c>
      <c r="C257" t="s">
        <v>12</v>
      </c>
      <c r="D257" s="2">
        <f>VLOOKUP(C257,Tabela14[],2,FALSE)</f>
        <v>0.9</v>
      </c>
      <c r="E257">
        <v>10</v>
      </c>
      <c r="F257" s="3">
        <f t="shared" si="10"/>
        <v>0</v>
      </c>
      <c r="G257" s="3">
        <f>G256+Tabela25[[#This Row],[wydatki]]</f>
        <v>13550</v>
      </c>
      <c r="H257" s="3">
        <f t="shared" si="11"/>
        <v>270</v>
      </c>
      <c r="I257" s="3">
        <f>I256+Tabela25[[#This Row],[dochody]]</f>
        <v>29730</v>
      </c>
      <c r="J257" s="4">
        <f t="shared" si="9"/>
        <v>16180</v>
      </c>
      <c r="K257">
        <f>YEAR(Tabela25[[#This Row],[data]])</f>
        <v>2023</v>
      </c>
      <c r="L257" s="10">
        <f>IF(Tabela25[[#This Row],[łączne dochody]]&gt;Tabela25[[#This Row],[łączne wydatki]],1,0)</f>
        <v>1</v>
      </c>
    </row>
    <row r="258" spans="1:12" x14ac:dyDescent="0.3">
      <c r="A258" s="1">
        <v>45183</v>
      </c>
      <c r="B258" t="s">
        <v>6</v>
      </c>
      <c r="C258" t="s">
        <v>12</v>
      </c>
      <c r="D258" s="2">
        <f>VLOOKUP(C258,Tabela14[],2,FALSE)</f>
        <v>0.9</v>
      </c>
      <c r="E258">
        <v>10</v>
      </c>
      <c r="F258" s="3">
        <f t="shared" si="10"/>
        <v>0</v>
      </c>
      <c r="G258" s="3">
        <f>G257+Tabela25[[#This Row],[wydatki]]</f>
        <v>13550</v>
      </c>
      <c r="H258" s="3">
        <f t="shared" si="11"/>
        <v>270</v>
      </c>
      <c r="I258" s="3">
        <f>I257+Tabela25[[#This Row],[dochody]]</f>
        <v>30000</v>
      </c>
      <c r="J258" s="4">
        <f t="shared" si="9"/>
        <v>16450</v>
      </c>
      <c r="K258">
        <f>YEAR(Tabela25[[#This Row],[data]])</f>
        <v>2023</v>
      </c>
      <c r="L258" s="10">
        <f>IF(Tabela25[[#This Row],[łączne dochody]]&gt;Tabela25[[#This Row],[łączne wydatki]],1,0)</f>
        <v>1</v>
      </c>
    </row>
    <row r="259" spans="1:12" x14ac:dyDescent="0.3">
      <c r="A259" s="1">
        <v>45184</v>
      </c>
      <c r="B259" t="s">
        <v>7</v>
      </c>
      <c r="C259" t="s">
        <v>12</v>
      </c>
      <c r="D259" s="2">
        <f>VLOOKUP(C259,Tabela14[],2,FALSE)</f>
        <v>0.9</v>
      </c>
      <c r="E259">
        <v>10</v>
      </c>
      <c r="F259" s="3">
        <f t="shared" si="10"/>
        <v>0</v>
      </c>
      <c r="G259" s="3">
        <f>G258+Tabela25[[#This Row],[wydatki]]</f>
        <v>13550</v>
      </c>
      <c r="H259" s="3">
        <f t="shared" si="11"/>
        <v>270</v>
      </c>
      <c r="I259" s="3">
        <f>I258+Tabela25[[#This Row],[dochody]]</f>
        <v>30270</v>
      </c>
      <c r="J259" s="4">
        <f t="shared" ref="J259:J322" si="12">H259-F259+J258</f>
        <v>16720</v>
      </c>
      <c r="K259">
        <f>YEAR(Tabela25[[#This Row],[data]])</f>
        <v>2023</v>
      </c>
      <c r="L259" s="10">
        <f>IF(Tabela25[[#This Row],[łączne dochody]]&gt;Tabela25[[#This Row],[łączne wydatki]],1,0)</f>
        <v>1</v>
      </c>
    </row>
    <row r="260" spans="1:12" x14ac:dyDescent="0.3">
      <c r="A260" s="1">
        <v>45185</v>
      </c>
      <c r="B260" t="s">
        <v>8</v>
      </c>
      <c r="C260" t="s">
        <v>12</v>
      </c>
      <c r="D260" s="2">
        <f>VLOOKUP(C260,Tabela14[],2,FALSE)</f>
        <v>0.9</v>
      </c>
      <c r="E260">
        <v>10</v>
      </c>
      <c r="F260" s="3">
        <f t="shared" ref="F260:F323" si="13">IF(B260="niedziela",15*E260,0)</f>
        <v>0</v>
      </c>
      <c r="G260" s="3">
        <f>G259+Tabela25[[#This Row],[wydatki]]</f>
        <v>13550</v>
      </c>
      <c r="H260" s="3">
        <f t="shared" ref="H260:H323" si="14">IF(AND(NOT(B260="sobota"),NOT(B260="niedziela")),ROUNDDOWN(E260*D260,0)*$Q$4,0)</f>
        <v>0</v>
      </c>
      <c r="I260" s="3">
        <f>I259+Tabela25[[#This Row],[dochody]]</f>
        <v>30270</v>
      </c>
      <c r="J260" s="4">
        <f t="shared" si="12"/>
        <v>16720</v>
      </c>
      <c r="K260">
        <f>YEAR(Tabela25[[#This Row],[data]])</f>
        <v>2023</v>
      </c>
      <c r="L260" s="10">
        <f>IF(Tabela25[[#This Row],[łączne dochody]]&gt;Tabela25[[#This Row],[łączne wydatki]],1,0)</f>
        <v>1</v>
      </c>
    </row>
    <row r="261" spans="1:12" x14ac:dyDescent="0.3">
      <c r="A261" s="1">
        <v>45186</v>
      </c>
      <c r="B261" t="s">
        <v>2</v>
      </c>
      <c r="C261" t="s">
        <v>12</v>
      </c>
      <c r="D261" s="2">
        <f>VLOOKUP(C261,Tabela14[],2,FALSE)</f>
        <v>0.9</v>
      </c>
      <c r="E261">
        <v>10</v>
      </c>
      <c r="F261" s="3">
        <f t="shared" si="13"/>
        <v>150</v>
      </c>
      <c r="G261" s="3">
        <f>G260+Tabela25[[#This Row],[wydatki]]</f>
        <v>13700</v>
      </c>
      <c r="H261" s="3">
        <f t="shared" si="14"/>
        <v>0</v>
      </c>
      <c r="I261" s="3">
        <f>I260+Tabela25[[#This Row],[dochody]]</f>
        <v>30270</v>
      </c>
      <c r="J261" s="4">
        <f t="shared" si="12"/>
        <v>16570</v>
      </c>
      <c r="K261">
        <f>YEAR(Tabela25[[#This Row],[data]])</f>
        <v>2023</v>
      </c>
      <c r="L261" s="10">
        <f>IF(Tabela25[[#This Row],[łączne dochody]]&gt;Tabela25[[#This Row],[łączne wydatki]],1,0)</f>
        <v>1</v>
      </c>
    </row>
    <row r="262" spans="1:12" x14ac:dyDescent="0.3">
      <c r="A262" s="1">
        <v>45187</v>
      </c>
      <c r="B262" t="s">
        <v>3</v>
      </c>
      <c r="C262" t="s">
        <v>12</v>
      </c>
      <c r="D262" s="2">
        <f>VLOOKUP(C262,Tabela14[],2,FALSE)</f>
        <v>0.9</v>
      </c>
      <c r="E262">
        <v>10</v>
      </c>
      <c r="F262" s="3">
        <f t="shared" si="13"/>
        <v>0</v>
      </c>
      <c r="G262" s="3">
        <f>G261+Tabela25[[#This Row],[wydatki]]</f>
        <v>13700</v>
      </c>
      <c r="H262" s="3">
        <f t="shared" si="14"/>
        <v>270</v>
      </c>
      <c r="I262" s="3">
        <f>I261+Tabela25[[#This Row],[dochody]]</f>
        <v>30540</v>
      </c>
      <c r="J262" s="4">
        <f t="shared" si="12"/>
        <v>16840</v>
      </c>
      <c r="K262">
        <f>YEAR(Tabela25[[#This Row],[data]])</f>
        <v>2023</v>
      </c>
      <c r="L262" s="10">
        <f>IF(Tabela25[[#This Row],[łączne dochody]]&gt;Tabela25[[#This Row],[łączne wydatki]],1,0)</f>
        <v>1</v>
      </c>
    </row>
    <row r="263" spans="1:12" x14ac:dyDescent="0.3">
      <c r="A263" s="1">
        <v>45188</v>
      </c>
      <c r="B263" t="s">
        <v>4</v>
      </c>
      <c r="C263" t="s">
        <v>12</v>
      </c>
      <c r="D263" s="2">
        <f>VLOOKUP(C263,Tabela14[],2,FALSE)</f>
        <v>0.9</v>
      </c>
      <c r="E263">
        <v>10</v>
      </c>
      <c r="F263" s="3">
        <f t="shared" si="13"/>
        <v>0</v>
      </c>
      <c r="G263" s="3">
        <f>G262+Tabela25[[#This Row],[wydatki]]</f>
        <v>13700</v>
      </c>
      <c r="H263" s="3">
        <f t="shared" si="14"/>
        <v>270</v>
      </c>
      <c r="I263" s="3">
        <f>I262+Tabela25[[#This Row],[dochody]]</f>
        <v>30810</v>
      </c>
      <c r="J263" s="4">
        <f t="shared" si="12"/>
        <v>17110</v>
      </c>
      <c r="K263">
        <f>YEAR(Tabela25[[#This Row],[data]])</f>
        <v>2023</v>
      </c>
      <c r="L263" s="10">
        <f>IF(Tabela25[[#This Row],[łączne dochody]]&gt;Tabela25[[#This Row],[łączne wydatki]],1,0)</f>
        <v>1</v>
      </c>
    </row>
    <row r="264" spans="1:12" x14ac:dyDescent="0.3">
      <c r="A264" s="1">
        <v>45189</v>
      </c>
      <c r="B264" t="s">
        <v>5</v>
      </c>
      <c r="C264" t="s">
        <v>12</v>
      </c>
      <c r="D264" s="2">
        <f>VLOOKUP(C264,Tabela14[],2,FALSE)</f>
        <v>0.9</v>
      </c>
      <c r="E264">
        <v>10</v>
      </c>
      <c r="F264" s="3">
        <f t="shared" si="13"/>
        <v>0</v>
      </c>
      <c r="G264" s="3">
        <f>G263+Tabela25[[#This Row],[wydatki]]</f>
        <v>13700</v>
      </c>
      <c r="H264" s="3">
        <f t="shared" si="14"/>
        <v>270</v>
      </c>
      <c r="I264" s="3">
        <f>I263+Tabela25[[#This Row],[dochody]]</f>
        <v>31080</v>
      </c>
      <c r="J264" s="4">
        <f t="shared" si="12"/>
        <v>17380</v>
      </c>
      <c r="K264">
        <f>YEAR(Tabela25[[#This Row],[data]])</f>
        <v>2023</v>
      </c>
      <c r="L264" s="10">
        <f>IF(Tabela25[[#This Row],[łączne dochody]]&gt;Tabela25[[#This Row],[łączne wydatki]],1,0)</f>
        <v>1</v>
      </c>
    </row>
    <row r="265" spans="1:12" x14ac:dyDescent="0.3">
      <c r="A265" s="1">
        <v>45190</v>
      </c>
      <c r="B265" t="s">
        <v>6</v>
      </c>
      <c r="C265" t="s">
        <v>12</v>
      </c>
      <c r="D265" s="2">
        <f>VLOOKUP(C265,Tabela14[],2,FALSE)</f>
        <v>0.9</v>
      </c>
      <c r="E265">
        <v>10</v>
      </c>
      <c r="F265" s="3">
        <f t="shared" si="13"/>
        <v>0</v>
      </c>
      <c r="G265" s="3">
        <f>G264+Tabela25[[#This Row],[wydatki]]</f>
        <v>13700</v>
      </c>
      <c r="H265" s="3">
        <f t="shared" si="14"/>
        <v>270</v>
      </c>
      <c r="I265" s="3">
        <f>I264+Tabela25[[#This Row],[dochody]]</f>
        <v>31350</v>
      </c>
      <c r="J265" s="4">
        <f t="shared" si="12"/>
        <v>17650</v>
      </c>
      <c r="K265">
        <f>YEAR(Tabela25[[#This Row],[data]])</f>
        <v>2023</v>
      </c>
      <c r="L265" s="10">
        <f>IF(Tabela25[[#This Row],[łączne dochody]]&gt;Tabela25[[#This Row],[łączne wydatki]],1,0)</f>
        <v>1</v>
      </c>
    </row>
    <row r="266" spans="1:12" x14ac:dyDescent="0.3">
      <c r="A266" s="1">
        <v>45191</v>
      </c>
      <c r="B266" t="s">
        <v>7</v>
      </c>
      <c r="C266" t="s">
        <v>12</v>
      </c>
      <c r="D266" s="2">
        <f>VLOOKUP(C266,Tabela14[],2,FALSE)</f>
        <v>0.9</v>
      </c>
      <c r="E266">
        <v>10</v>
      </c>
      <c r="F266" s="3">
        <f t="shared" si="13"/>
        <v>0</v>
      </c>
      <c r="G266" s="3">
        <f>G265+Tabela25[[#This Row],[wydatki]]</f>
        <v>13700</v>
      </c>
      <c r="H266" s="3">
        <f t="shared" si="14"/>
        <v>270</v>
      </c>
      <c r="I266" s="3">
        <f>I265+Tabela25[[#This Row],[dochody]]</f>
        <v>31620</v>
      </c>
      <c r="J266" s="4">
        <f t="shared" si="12"/>
        <v>17920</v>
      </c>
      <c r="K266">
        <f>YEAR(Tabela25[[#This Row],[data]])</f>
        <v>2023</v>
      </c>
      <c r="L266" s="10">
        <f>IF(Tabela25[[#This Row],[łączne dochody]]&gt;Tabela25[[#This Row],[łączne wydatki]],1,0)</f>
        <v>1</v>
      </c>
    </row>
    <row r="267" spans="1:12" x14ac:dyDescent="0.3">
      <c r="A267" s="1">
        <v>45192</v>
      </c>
      <c r="B267" t="s">
        <v>8</v>
      </c>
      <c r="C267" t="s">
        <v>13</v>
      </c>
      <c r="D267" s="2">
        <f>VLOOKUP(C267,Tabela14[],2,FALSE)</f>
        <v>0.4</v>
      </c>
      <c r="E267">
        <v>10</v>
      </c>
      <c r="F267" s="3">
        <f t="shared" si="13"/>
        <v>0</v>
      </c>
      <c r="G267" s="3">
        <f>G266+Tabela25[[#This Row],[wydatki]]</f>
        <v>13700</v>
      </c>
      <c r="H267" s="3">
        <f t="shared" si="14"/>
        <v>0</v>
      </c>
      <c r="I267" s="3">
        <f>I266+Tabela25[[#This Row],[dochody]]</f>
        <v>31620</v>
      </c>
      <c r="J267" s="4">
        <f t="shared" si="12"/>
        <v>17920</v>
      </c>
      <c r="K267">
        <f>YEAR(Tabela25[[#This Row],[data]])</f>
        <v>2023</v>
      </c>
      <c r="L267" s="10">
        <f>IF(Tabela25[[#This Row],[łączne dochody]]&gt;Tabela25[[#This Row],[łączne wydatki]],1,0)</f>
        <v>1</v>
      </c>
    </row>
    <row r="268" spans="1:12" x14ac:dyDescent="0.3">
      <c r="A268" s="1">
        <v>45193</v>
      </c>
      <c r="B268" t="s">
        <v>2</v>
      </c>
      <c r="C268" t="s">
        <v>13</v>
      </c>
      <c r="D268" s="2">
        <f>VLOOKUP(C268,Tabela14[],2,FALSE)</f>
        <v>0.4</v>
      </c>
      <c r="E268">
        <v>10</v>
      </c>
      <c r="F268" s="3">
        <f t="shared" si="13"/>
        <v>150</v>
      </c>
      <c r="G268" s="3">
        <f>G267+Tabela25[[#This Row],[wydatki]]</f>
        <v>13850</v>
      </c>
      <c r="H268" s="3">
        <f t="shared" si="14"/>
        <v>0</v>
      </c>
      <c r="I268" s="3">
        <f>I267+Tabela25[[#This Row],[dochody]]</f>
        <v>31620</v>
      </c>
      <c r="J268" s="4">
        <f t="shared" si="12"/>
        <v>17770</v>
      </c>
      <c r="K268">
        <f>YEAR(Tabela25[[#This Row],[data]])</f>
        <v>2023</v>
      </c>
      <c r="L268" s="10">
        <f>IF(Tabela25[[#This Row],[łączne dochody]]&gt;Tabela25[[#This Row],[łączne wydatki]],1,0)</f>
        <v>1</v>
      </c>
    </row>
    <row r="269" spans="1:12" x14ac:dyDescent="0.3">
      <c r="A269" s="1">
        <v>45194</v>
      </c>
      <c r="B269" t="s">
        <v>3</v>
      </c>
      <c r="C269" t="s">
        <v>13</v>
      </c>
      <c r="D269" s="2">
        <f>VLOOKUP(C269,Tabela14[],2,FALSE)</f>
        <v>0.4</v>
      </c>
      <c r="E269">
        <v>10</v>
      </c>
      <c r="F269" s="3">
        <f t="shared" si="13"/>
        <v>0</v>
      </c>
      <c r="G269" s="3">
        <f>G268+Tabela25[[#This Row],[wydatki]]</f>
        <v>13850</v>
      </c>
      <c r="H269" s="3">
        <f t="shared" si="14"/>
        <v>120</v>
      </c>
      <c r="I269" s="3">
        <f>I268+Tabela25[[#This Row],[dochody]]</f>
        <v>31740</v>
      </c>
      <c r="J269" s="4">
        <f t="shared" si="12"/>
        <v>17890</v>
      </c>
      <c r="K269">
        <f>YEAR(Tabela25[[#This Row],[data]])</f>
        <v>2023</v>
      </c>
      <c r="L269" s="10">
        <f>IF(Tabela25[[#This Row],[łączne dochody]]&gt;Tabela25[[#This Row],[łączne wydatki]],1,0)</f>
        <v>1</v>
      </c>
    </row>
    <row r="270" spans="1:12" x14ac:dyDescent="0.3">
      <c r="A270" s="1">
        <v>45195</v>
      </c>
      <c r="B270" t="s">
        <v>4</v>
      </c>
      <c r="C270" t="s">
        <v>13</v>
      </c>
      <c r="D270" s="2">
        <f>VLOOKUP(C270,Tabela14[],2,FALSE)</f>
        <v>0.4</v>
      </c>
      <c r="E270">
        <v>10</v>
      </c>
      <c r="F270" s="3">
        <f t="shared" si="13"/>
        <v>0</v>
      </c>
      <c r="G270" s="3">
        <f>G269+Tabela25[[#This Row],[wydatki]]</f>
        <v>13850</v>
      </c>
      <c r="H270" s="3">
        <f t="shared" si="14"/>
        <v>120</v>
      </c>
      <c r="I270" s="3">
        <f>I269+Tabela25[[#This Row],[dochody]]</f>
        <v>31860</v>
      </c>
      <c r="J270" s="4">
        <f t="shared" si="12"/>
        <v>18010</v>
      </c>
      <c r="K270">
        <f>YEAR(Tabela25[[#This Row],[data]])</f>
        <v>2023</v>
      </c>
      <c r="L270" s="10">
        <f>IF(Tabela25[[#This Row],[łączne dochody]]&gt;Tabela25[[#This Row],[łączne wydatki]],1,0)</f>
        <v>1</v>
      </c>
    </row>
    <row r="271" spans="1:12" x14ac:dyDescent="0.3">
      <c r="A271" s="1">
        <v>45196</v>
      </c>
      <c r="B271" t="s">
        <v>5</v>
      </c>
      <c r="C271" t="s">
        <v>13</v>
      </c>
      <c r="D271" s="2">
        <f>VLOOKUP(C271,Tabela14[],2,FALSE)</f>
        <v>0.4</v>
      </c>
      <c r="E271">
        <v>10</v>
      </c>
      <c r="F271" s="3">
        <f t="shared" si="13"/>
        <v>0</v>
      </c>
      <c r="G271" s="3">
        <f>G270+Tabela25[[#This Row],[wydatki]]</f>
        <v>13850</v>
      </c>
      <c r="H271" s="3">
        <f t="shared" si="14"/>
        <v>120</v>
      </c>
      <c r="I271" s="3">
        <f>I270+Tabela25[[#This Row],[dochody]]</f>
        <v>31980</v>
      </c>
      <c r="J271" s="4">
        <f t="shared" si="12"/>
        <v>18130</v>
      </c>
      <c r="K271">
        <f>YEAR(Tabela25[[#This Row],[data]])</f>
        <v>2023</v>
      </c>
      <c r="L271" s="10">
        <f>IF(Tabela25[[#This Row],[łączne dochody]]&gt;Tabela25[[#This Row],[łączne wydatki]],1,0)</f>
        <v>1</v>
      </c>
    </row>
    <row r="272" spans="1:12" x14ac:dyDescent="0.3">
      <c r="A272" s="1">
        <v>45197</v>
      </c>
      <c r="B272" t="s">
        <v>6</v>
      </c>
      <c r="C272" t="s">
        <v>13</v>
      </c>
      <c r="D272" s="2">
        <f>VLOOKUP(C272,Tabela14[],2,FALSE)</f>
        <v>0.4</v>
      </c>
      <c r="E272">
        <v>10</v>
      </c>
      <c r="F272" s="3">
        <f t="shared" si="13"/>
        <v>0</v>
      </c>
      <c r="G272" s="3">
        <f>G271+Tabela25[[#This Row],[wydatki]]</f>
        <v>13850</v>
      </c>
      <c r="H272" s="3">
        <f t="shared" si="14"/>
        <v>120</v>
      </c>
      <c r="I272" s="3">
        <f>I271+Tabela25[[#This Row],[dochody]]</f>
        <v>32100</v>
      </c>
      <c r="J272" s="4">
        <f t="shared" si="12"/>
        <v>18250</v>
      </c>
      <c r="K272">
        <f>YEAR(Tabela25[[#This Row],[data]])</f>
        <v>2023</v>
      </c>
      <c r="L272" s="10">
        <f>IF(Tabela25[[#This Row],[łączne dochody]]&gt;Tabela25[[#This Row],[łączne wydatki]],1,0)</f>
        <v>1</v>
      </c>
    </row>
    <row r="273" spans="1:12" x14ac:dyDescent="0.3">
      <c r="A273" s="1">
        <v>45198</v>
      </c>
      <c r="B273" t="s">
        <v>7</v>
      </c>
      <c r="C273" t="s">
        <v>13</v>
      </c>
      <c r="D273" s="2">
        <f>VLOOKUP(C273,Tabela14[],2,FALSE)</f>
        <v>0.4</v>
      </c>
      <c r="E273">
        <v>10</v>
      </c>
      <c r="F273" s="3">
        <f t="shared" si="13"/>
        <v>0</v>
      </c>
      <c r="G273" s="3">
        <f>G272+Tabela25[[#This Row],[wydatki]]</f>
        <v>13850</v>
      </c>
      <c r="H273" s="3">
        <f t="shared" si="14"/>
        <v>120</v>
      </c>
      <c r="I273" s="3">
        <f>I272+Tabela25[[#This Row],[dochody]]</f>
        <v>32220</v>
      </c>
      <c r="J273" s="4">
        <f t="shared" si="12"/>
        <v>18370</v>
      </c>
      <c r="K273">
        <f>YEAR(Tabela25[[#This Row],[data]])</f>
        <v>2023</v>
      </c>
      <c r="L273" s="10">
        <f>IF(Tabela25[[#This Row],[łączne dochody]]&gt;Tabela25[[#This Row],[łączne wydatki]],1,0)</f>
        <v>1</v>
      </c>
    </row>
    <row r="274" spans="1:12" x14ac:dyDescent="0.3">
      <c r="A274" s="1">
        <v>45199</v>
      </c>
      <c r="B274" t="s">
        <v>8</v>
      </c>
      <c r="C274" t="s">
        <v>13</v>
      </c>
      <c r="D274" s="2">
        <f>VLOOKUP(C274,Tabela14[],2,FALSE)</f>
        <v>0.4</v>
      </c>
      <c r="E274">
        <v>10</v>
      </c>
      <c r="F274" s="3">
        <f t="shared" si="13"/>
        <v>0</v>
      </c>
      <c r="G274" s="3">
        <f>G273+Tabela25[[#This Row],[wydatki]]</f>
        <v>13850</v>
      </c>
      <c r="H274" s="3">
        <f t="shared" si="14"/>
        <v>0</v>
      </c>
      <c r="I274" s="3">
        <f>I273+Tabela25[[#This Row],[dochody]]</f>
        <v>32220</v>
      </c>
      <c r="J274" s="4">
        <f t="shared" si="12"/>
        <v>18370</v>
      </c>
      <c r="K274">
        <f>YEAR(Tabela25[[#This Row],[data]])</f>
        <v>2023</v>
      </c>
      <c r="L274" s="10">
        <f>IF(Tabela25[[#This Row],[łączne dochody]]&gt;Tabela25[[#This Row],[łączne wydatki]],1,0)</f>
        <v>1</v>
      </c>
    </row>
    <row r="275" spans="1:12" x14ac:dyDescent="0.3">
      <c r="A275" s="1">
        <v>45200</v>
      </c>
      <c r="B275" t="s">
        <v>2</v>
      </c>
      <c r="C275" t="s">
        <v>13</v>
      </c>
      <c r="D275" s="2">
        <f>VLOOKUP(C275,Tabela14[],2,FALSE)</f>
        <v>0.4</v>
      </c>
      <c r="E275">
        <v>10</v>
      </c>
      <c r="F275" s="3">
        <f t="shared" si="13"/>
        <v>150</v>
      </c>
      <c r="G275" s="3">
        <f>G274+Tabela25[[#This Row],[wydatki]]</f>
        <v>14000</v>
      </c>
      <c r="H275" s="3">
        <f t="shared" si="14"/>
        <v>0</v>
      </c>
      <c r="I275" s="3">
        <f>I274+Tabela25[[#This Row],[dochody]]</f>
        <v>32220</v>
      </c>
      <c r="J275" s="4">
        <f t="shared" si="12"/>
        <v>18220</v>
      </c>
      <c r="K275">
        <f>YEAR(Tabela25[[#This Row],[data]])</f>
        <v>2023</v>
      </c>
      <c r="L275" s="10">
        <f>IF(Tabela25[[#This Row],[łączne dochody]]&gt;Tabela25[[#This Row],[łączne wydatki]],1,0)</f>
        <v>1</v>
      </c>
    </row>
    <row r="276" spans="1:12" x14ac:dyDescent="0.3">
      <c r="A276" s="1">
        <v>45201</v>
      </c>
      <c r="B276" t="s">
        <v>3</v>
      </c>
      <c r="C276" t="s">
        <v>13</v>
      </c>
      <c r="D276" s="2">
        <f>VLOOKUP(C276,Tabela14[],2,FALSE)</f>
        <v>0.4</v>
      </c>
      <c r="E276">
        <v>10</v>
      </c>
      <c r="F276" s="3">
        <f t="shared" si="13"/>
        <v>0</v>
      </c>
      <c r="G276" s="3">
        <f>G275+Tabela25[[#This Row],[wydatki]]</f>
        <v>14000</v>
      </c>
      <c r="H276" s="3">
        <f t="shared" si="14"/>
        <v>120</v>
      </c>
      <c r="I276" s="3">
        <f>I275+Tabela25[[#This Row],[dochody]]</f>
        <v>32340</v>
      </c>
      <c r="J276" s="4">
        <f t="shared" si="12"/>
        <v>18340</v>
      </c>
      <c r="K276">
        <f>YEAR(Tabela25[[#This Row],[data]])</f>
        <v>2023</v>
      </c>
      <c r="L276" s="10">
        <f>IF(Tabela25[[#This Row],[łączne dochody]]&gt;Tabela25[[#This Row],[łączne wydatki]],1,0)</f>
        <v>1</v>
      </c>
    </row>
    <row r="277" spans="1:12" x14ac:dyDescent="0.3">
      <c r="A277" s="1">
        <v>45202</v>
      </c>
      <c r="B277" t="s">
        <v>4</v>
      </c>
      <c r="C277" t="s">
        <v>13</v>
      </c>
      <c r="D277" s="2">
        <f>VLOOKUP(C277,Tabela14[],2,FALSE)</f>
        <v>0.4</v>
      </c>
      <c r="E277">
        <v>10</v>
      </c>
      <c r="F277" s="3">
        <f t="shared" si="13"/>
        <v>0</v>
      </c>
      <c r="G277" s="3">
        <f>G276+Tabela25[[#This Row],[wydatki]]</f>
        <v>14000</v>
      </c>
      <c r="H277" s="3">
        <f t="shared" si="14"/>
        <v>120</v>
      </c>
      <c r="I277" s="3">
        <f>I276+Tabela25[[#This Row],[dochody]]</f>
        <v>32460</v>
      </c>
      <c r="J277" s="4">
        <f t="shared" si="12"/>
        <v>18460</v>
      </c>
      <c r="K277">
        <f>YEAR(Tabela25[[#This Row],[data]])</f>
        <v>2023</v>
      </c>
      <c r="L277" s="10">
        <f>IF(Tabela25[[#This Row],[łączne dochody]]&gt;Tabela25[[#This Row],[łączne wydatki]],1,0)</f>
        <v>1</v>
      </c>
    </row>
    <row r="278" spans="1:12" x14ac:dyDescent="0.3">
      <c r="A278" s="1">
        <v>45203</v>
      </c>
      <c r="B278" t="s">
        <v>5</v>
      </c>
      <c r="C278" t="s">
        <v>13</v>
      </c>
      <c r="D278" s="2">
        <f>VLOOKUP(C278,Tabela14[],2,FALSE)</f>
        <v>0.4</v>
      </c>
      <c r="E278">
        <v>10</v>
      </c>
      <c r="F278" s="3">
        <f t="shared" si="13"/>
        <v>0</v>
      </c>
      <c r="G278" s="3">
        <f>G277+Tabela25[[#This Row],[wydatki]]</f>
        <v>14000</v>
      </c>
      <c r="H278" s="3">
        <f t="shared" si="14"/>
        <v>120</v>
      </c>
      <c r="I278" s="3">
        <f>I277+Tabela25[[#This Row],[dochody]]</f>
        <v>32580</v>
      </c>
      <c r="J278" s="4">
        <f t="shared" si="12"/>
        <v>18580</v>
      </c>
      <c r="K278">
        <f>YEAR(Tabela25[[#This Row],[data]])</f>
        <v>2023</v>
      </c>
      <c r="L278" s="10">
        <f>IF(Tabela25[[#This Row],[łączne dochody]]&gt;Tabela25[[#This Row],[łączne wydatki]],1,0)</f>
        <v>1</v>
      </c>
    </row>
    <row r="279" spans="1:12" x14ac:dyDescent="0.3">
      <c r="A279" s="1">
        <v>45204</v>
      </c>
      <c r="B279" t="s">
        <v>6</v>
      </c>
      <c r="C279" t="s">
        <v>13</v>
      </c>
      <c r="D279" s="2">
        <f>VLOOKUP(C279,Tabela14[],2,FALSE)</f>
        <v>0.4</v>
      </c>
      <c r="E279">
        <v>10</v>
      </c>
      <c r="F279" s="3">
        <f t="shared" si="13"/>
        <v>0</v>
      </c>
      <c r="G279" s="3">
        <f>G278+Tabela25[[#This Row],[wydatki]]</f>
        <v>14000</v>
      </c>
      <c r="H279" s="3">
        <f t="shared" si="14"/>
        <v>120</v>
      </c>
      <c r="I279" s="3">
        <f>I278+Tabela25[[#This Row],[dochody]]</f>
        <v>32700</v>
      </c>
      <c r="J279" s="4">
        <f t="shared" si="12"/>
        <v>18700</v>
      </c>
      <c r="K279">
        <f>YEAR(Tabela25[[#This Row],[data]])</f>
        <v>2023</v>
      </c>
      <c r="L279" s="10">
        <f>IF(Tabela25[[#This Row],[łączne dochody]]&gt;Tabela25[[#This Row],[łączne wydatki]],1,0)</f>
        <v>1</v>
      </c>
    </row>
    <row r="280" spans="1:12" x14ac:dyDescent="0.3">
      <c r="A280" s="1">
        <v>45205</v>
      </c>
      <c r="B280" t="s">
        <v>7</v>
      </c>
      <c r="C280" t="s">
        <v>13</v>
      </c>
      <c r="D280" s="2">
        <f>VLOOKUP(C280,Tabela14[],2,FALSE)</f>
        <v>0.4</v>
      </c>
      <c r="E280">
        <v>10</v>
      </c>
      <c r="F280" s="3">
        <f t="shared" si="13"/>
        <v>0</v>
      </c>
      <c r="G280" s="3">
        <f>G279+Tabela25[[#This Row],[wydatki]]</f>
        <v>14000</v>
      </c>
      <c r="H280" s="3">
        <f t="shared" si="14"/>
        <v>120</v>
      </c>
      <c r="I280" s="3">
        <f>I279+Tabela25[[#This Row],[dochody]]</f>
        <v>32820</v>
      </c>
      <c r="J280" s="4">
        <f t="shared" si="12"/>
        <v>18820</v>
      </c>
      <c r="K280">
        <f>YEAR(Tabela25[[#This Row],[data]])</f>
        <v>2023</v>
      </c>
      <c r="L280" s="10">
        <f>IF(Tabela25[[#This Row],[łączne dochody]]&gt;Tabela25[[#This Row],[łączne wydatki]],1,0)</f>
        <v>1</v>
      </c>
    </row>
    <row r="281" spans="1:12" x14ac:dyDescent="0.3">
      <c r="A281" s="1">
        <v>45206</v>
      </c>
      <c r="B281" t="s">
        <v>8</v>
      </c>
      <c r="C281" t="s">
        <v>13</v>
      </c>
      <c r="D281" s="2">
        <f>VLOOKUP(C281,Tabela14[],2,FALSE)</f>
        <v>0.4</v>
      </c>
      <c r="E281">
        <v>10</v>
      </c>
      <c r="F281" s="3">
        <f t="shared" si="13"/>
        <v>0</v>
      </c>
      <c r="G281" s="3">
        <f>G280+Tabela25[[#This Row],[wydatki]]</f>
        <v>14000</v>
      </c>
      <c r="H281" s="3">
        <f t="shared" si="14"/>
        <v>0</v>
      </c>
      <c r="I281" s="3">
        <f>I280+Tabela25[[#This Row],[dochody]]</f>
        <v>32820</v>
      </c>
      <c r="J281" s="4">
        <f t="shared" si="12"/>
        <v>18820</v>
      </c>
      <c r="K281">
        <f>YEAR(Tabela25[[#This Row],[data]])</f>
        <v>2023</v>
      </c>
      <c r="L281" s="10">
        <f>IF(Tabela25[[#This Row],[łączne dochody]]&gt;Tabela25[[#This Row],[łączne wydatki]],1,0)</f>
        <v>1</v>
      </c>
    </row>
    <row r="282" spans="1:12" x14ac:dyDescent="0.3">
      <c r="A282" s="1">
        <v>45207</v>
      </c>
      <c r="B282" t="s">
        <v>2</v>
      </c>
      <c r="C282" t="s">
        <v>13</v>
      </c>
      <c r="D282" s="2">
        <f>VLOOKUP(C282,Tabela14[],2,FALSE)</f>
        <v>0.4</v>
      </c>
      <c r="E282">
        <v>10</v>
      </c>
      <c r="F282" s="3">
        <f t="shared" si="13"/>
        <v>150</v>
      </c>
      <c r="G282" s="3">
        <f>G281+Tabela25[[#This Row],[wydatki]]</f>
        <v>14150</v>
      </c>
      <c r="H282" s="3">
        <f t="shared" si="14"/>
        <v>0</v>
      </c>
      <c r="I282" s="3">
        <f>I281+Tabela25[[#This Row],[dochody]]</f>
        <v>32820</v>
      </c>
      <c r="J282" s="4">
        <f t="shared" si="12"/>
        <v>18670</v>
      </c>
      <c r="K282">
        <f>YEAR(Tabela25[[#This Row],[data]])</f>
        <v>2023</v>
      </c>
      <c r="L282" s="10">
        <f>IF(Tabela25[[#This Row],[łączne dochody]]&gt;Tabela25[[#This Row],[łączne wydatki]],1,0)</f>
        <v>1</v>
      </c>
    </row>
    <row r="283" spans="1:12" x14ac:dyDescent="0.3">
      <c r="A283" s="1">
        <v>45208</v>
      </c>
      <c r="B283" t="s">
        <v>3</v>
      </c>
      <c r="C283" t="s">
        <v>13</v>
      </c>
      <c r="D283" s="2">
        <f>VLOOKUP(C283,Tabela14[],2,FALSE)</f>
        <v>0.4</v>
      </c>
      <c r="E283">
        <v>10</v>
      </c>
      <c r="F283" s="3">
        <f t="shared" si="13"/>
        <v>0</v>
      </c>
      <c r="G283" s="3">
        <f>G282+Tabela25[[#This Row],[wydatki]]</f>
        <v>14150</v>
      </c>
      <c r="H283" s="3">
        <f t="shared" si="14"/>
        <v>120</v>
      </c>
      <c r="I283" s="3">
        <f>I282+Tabela25[[#This Row],[dochody]]</f>
        <v>32940</v>
      </c>
      <c r="J283" s="4">
        <f t="shared" si="12"/>
        <v>18790</v>
      </c>
      <c r="K283">
        <f>YEAR(Tabela25[[#This Row],[data]])</f>
        <v>2023</v>
      </c>
      <c r="L283" s="10">
        <f>IF(Tabela25[[#This Row],[łączne dochody]]&gt;Tabela25[[#This Row],[łączne wydatki]],1,0)</f>
        <v>1</v>
      </c>
    </row>
    <row r="284" spans="1:12" x14ac:dyDescent="0.3">
      <c r="A284" s="1">
        <v>45209</v>
      </c>
      <c r="B284" t="s">
        <v>4</v>
      </c>
      <c r="C284" t="s">
        <v>13</v>
      </c>
      <c r="D284" s="2">
        <f>VLOOKUP(C284,Tabela14[],2,FALSE)</f>
        <v>0.4</v>
      </c>
      <c r="E284">
        <v>10</v>
      </c>
      <c r="F284" s="3">
        <f t="shared" si="13"/>
        <v>0</v>
      </c>
      <c r="G284" s="3">
        <f>G283+Tabela25[[#This Row],[wydatki]]</f>
        <v>14150</v>
      </c>
      <c r="H284" s="3">
        <f t="shared" si="14"/>
        <v>120</v>
      </c>
      <c r="I284" s="3">
        <f>I283+Tabela25[[#This Row],[dochody]]</f>
        <v>33060</v>
      </c>
      <c r="J284" s="4">
        <f t="shared" si="12"/>
        <v>18910</v>
      </c>
      <c r="K284">
        <f>YEAR(Tabela25[[#This Row],[data]])</f>
        <v>2023</v>
      </c>
      <c r="L284" s="10">
        <f>IF(Tabela25[[#This Row],[łączne dochody]]&gt;Tabela25[[#This Row],[łączne wydatki]],1,0)</f>
        <v>1</v>
      </c>
    </row>
    <row r="285" spans="1:12" x14ac:dyDescent="0.3">
      <c r="A285" s="1">
        <v>45210</v>
      </c>
      <c r="B285" t="s">
        <v>5</v>
      </c>
      <c r="C285" t="s">
        <v>13</v>
      </c>
      <c r="D285" s="2">
        <f>VLOOKUP(C285,Tabela14[],2,FALSE)</f>
        <v>0.4</v>
      </c>
      <c r="E285">
        <v>10</v>
      </c>
      <c r="F285" s="3">
        <f t="shared" si="13"/>
        <v>0</v>
      </c>
      <c r="G285" s="3">
        <f>G284+Tabela25[[#This Row],[wydatki]]</f>
        <v>14150</v>
      </c>
      <c r="H285" s="3">
        <f t="shared" si="14"/>
        <v>120</v>
      </c>
      <c r="I285" s="3">
        <f>I284+Tabela25[[#This Row],[dochody]]</f>
        <v>33180</v>
      </c>
      <c r="J285" s="4">
        <f t="shared" si="12"/>
        <v>19030</v>
      </c>
      <c r="K285">
        <f>YEAR(Tabela25[[#This Row],[data]])</f>
        <v>2023</v>
      </c>
      <c r="L285" s="10">
        <f>IF(Tabela25[[#This Row],[łączne dochody]]&gt;Tabela25[[#This Row],[łączne wydatki]],1,0)</f>
        <v>1</v>
      </c>
    </row>
    <row r="286" spans="1:12" x14ac:dyDescent="0.3">
      <c r="A286" s="1">
        <v>45211</v>
      </c>
      <c r="B286" t="s">
        <v>6</v>
      </c>
      <c r="C286" t="s">
        <v>13</v>
      </c>
      <c r="D286" s="2">
        <f>VLOOKUP(C286,Tabela14[],2,FALSE)</f>
        <v>0.4</v>
      </c>
      <c r="E286">
        <v>10</v>
      </c>
      <c r="F286" s="3">
        <f t="shared" si="13"/>
        <v>0</v>
      </c>
      <c r="G286" s="3">
        <f>G285+Tabela25[[#This Row],[wydatki]]</f>
        <v>14150</v>
      </c>
      <c r="H286" s="3">
        <f t="shared" si="14"/>
        <v>120</v>
      </c>
      <c r="I286" s="3">
        <f>I285+Tabela25[[#This Row],[dochody]]</f>
        <v>33300</v>
      </c>
      <c r="J286" s="4">
        <f t="shared" si="12"/>
        <v>19150</v>
      </c>
      <c r="K286">
        <f>YEAR(Tabela25[[#This Row],[data]])</f>
        <v>2023</v>
      </c>
      <c r="L286" s="10">
        <f>IF(Tabela25[[#This Row],[łączne dochody]]&gt;Tabela25[[#This Row],[łączne wydatki]],1,0)</f>
        <v>1</v>
      </c>
    </row>
    <row r="287" spans="1:12" x14ac:dyDescent="0.3">
      <c r="A287" s="1">
        <v>45212</v>
      </c>
      <c r="B287" t="s">
        <v>7</v>
      </c>
      <c r="C287" t="s">
        <v>13</v>
      </c>
      <c r="D287" s="2">
        <f>VLOOKUP(C287,Tabela14[],2,FALSE)</f>
        <v>0.4</v>
      </c>
      <c r="E287">
        <v>10</v>
      </c>
      <c r="F287" s="3">
        <f t="shared" si="13"/>
        <v>0</v>
      </c>
      <c r="G287" s="3">
        <f>G286+Tabela25[[#This Row],[wydatki]]</f>
        <v>14150</v>
      </c>
      <c r="H287" s="3">
        <f t="shared" si="14"/>
        <v>120</v>
      </c>
      <c r="I287" s="3">
        <f>I286+Tabela25[[#This Row],[dochody]]</f>
        <v>33420</v>
      </c>
      <c r="J287" s="4">
        <f t="shared" si="12"/>
        <v>19270</v>
      </c>
      <c r="K287">
        <f>YEAR(Tabela25[[#This Row],[data]])</f>
        <v>2023</v>
      </c>
      <c r="L287" s="10">
        <f>IF(Tabela25[[#This Row],[łączne dochody]]&gt;Tabela25[[#This Row],[łączne wydatki]],1,0)</f>
        <v>1</v>
      </c>
    </row>
    <row r="288" spans="1:12" x14ac:dyDescent="0.3">
      <c r="A288" s="1">
        <v>45213</v>
      </c>
      <c r="B288" t="s">
        <v>8</v>
      </c>
      <c r="C288" t="s">
        <v>13</v>
      </c>
      <c r="D288" s="2">
        <f>VLOOKUP(C288,Tabela14[],2,FALSE)</f>
        <v>0.4</v>
      </c>
      <c r="E288">
        <v>10</v>
      </c>
      <c r="F288" s="3">
        <f t="shared" si="13"/>
        <v>0</v>
      </c>
      <c r="G288" s="3">
        <f>G287+Tabela25[[#This Row],[wydatki]]</f>
        <v>14150</v>
      </c>
      <c r="H288" s="3">
        <f t="shared" si="14"/>
        <v>0</v>
      </c>
      <c r="I288" s="3">
        <f>I287+Tabela25[[#This Row],[dochody]]</f>
        <v>33420</v>
      </c>
      <c r="J288" s="4">
        <f t="shared" si="12"/>
        <v>19270</v>
      </c>
      <c r="K288">
        <f>YEAR(Tabela25[[#This Row],[data]])</f>
        <v>2023</v>
      </c>
      <c r="L288" s="10">
        <f>IF(Tabela25[[#This Row],[łączne dochody]]&gt;Tabela25[[#This Row],[łączne wydatki]],1,0)</f>
        <v>1</v>
      </c>
    </row>
    <row r="289" spans="1:12" x14ac:dyDescent="0.3">
      <c r="A289" s="1">
        <v>45214</v>
      </c>
      <c r="B289" t="s">
        <v>2</v>
      </c>
      <c r="C289" t="s">
        <v>13</v>
      </c>
      <c r="D289" s="2">
        <f>VLOOKUP(C289,Tabela14[],2,FALSE)</f>
        <v>0.4</v>
      </c>
      <c r="E289">
        <v>10</v>
      </c>
      <c r="F289" s="3">
        <f t="shared" si="13"/>
        <v>150</v>
      </c>
      <c r="G289" s="3">
        <f>G288+Tabela25[[#This Row],[wydatki]]</f>
        <v>14300</v>
      </c>
      <c r="H289" s="3">
        <f t="shared" si="14"/>
        <v>0</v>
      </c>
      <c r="I289" s="3">
        <f>I288+Tabela25[[#This Row],[dochody]]</f>
        <v>33420</v>
      </c>
      <c r="J289" s="4">
        <f t="shared" si="12"/>
        <v>19120</v>
      </c>
      <c r="K289">
        <f>YEAR(Tabela25[[#This Row],[data]])</f>
        <v>2023</v>
      </c>
      <c r="L289" s="10">
        <f>IF(Tabela25[[#This Row],[łączne dochody]]&gt;Tabela25[[#This Row],[łączne wydatki]],1,0)</f>
        <v>1</v>
      </c>
    </row>
    <row r="290" spans="1:12" x14ac:dyDescent="0.3">
      <c r="A290" s="1">
        <v>45215</v>
      </c>
      <c r="B290" t="s">
        <v>3</v>
      </c>
      <c r="C290" t="s">
        <v>13</v>
      </c>
      <c r="D290" s="2">
        <f>VLOOKUP(C290,Tabela14[],2,FALSE)</f>
        <v>0.4</v>
      </c>
      <c r="E290">
        <v>10</v>
      </c>
      <c r="F290" s="3">
        <f t="shared" si="13"/>
        <v>0</v>
      </c>
      <c r="G290" s="3">
        <f>G289+Tabela25[[#This Row],[wydatki]]</f>
        <v>14300</v>
      </c>
      <c r="H290" s="3">
        <f t="shared" si="14"/>
        <v>120</v>
      </c>
      <c r="I290" s="3">
        <f>I289+Tabela25[[#This Row],[dochody]]</f>
        <v>33540</v>
      </c>
      <c r="J290" s="4">
        <f t="shared" si="12"/>
        <v>19240</v>
      </c>
      <c r="K290">
        <f>YEAR(Tabela25[[#This Row],[data]])</f>
        <v>2023</v>
      </c>
      <c r="L290" s="10">
        <f>IF(Tabela25[[#This Row],[łączne dochody]]&gt;Tabela25[[#This Row],[łączne wydatki]],1,0)</f>
        <v>1</v>
      </c>
    </row>
    <row r="291" spans="1:12" x14ac:dyDescent="0.3">
      <c r="A291" s="1">
        <v>45216</v>
      </c>
      <c r="B291" t="s">
        <v>4</v>
      </c>
      <c r="C291" t="s">
        <v>13</v>
      </c>
      <c r="D291" s="2">
        <f>VLOOKUP(C291,Tabela14[],2,FALSE)</f>
        <v>0.4</v>
      </c>
      <c r="E291">
        <v>10</v>
      </c>
      <c r="F291" s="3">
        <f t="shared" si="13"/>
        <v>0</v>
      </c>
      <c r="G291" s="3">
        <f>G290+Tabela25[[#This Row],[wydatki]]</f>
        <v>14300</v>
      </c>
      <c r="H291" s="3">
        <f t="shared" si="14"/>
        <v>120</v>
      </c>
      <c r="I291" s="3">
        <f>I290+Tabela25[[#This Row],[dochody]]</f>
        <v>33660</v>
      </c>
      <c r="J291" s="4">
        <f t="shared" si="12"/>
        <v>19360</v>
      </c>
      <c r="K291">
        <f>YEAR(Tabela25[[#This Row],[data]])</f>
        <v>2023</v>
      </c>
      <c r="L291" s="10">
        <f>IF(Tabela25[[#This Row],[łączne dochody]]&gt;Tabela25[[#This Row],[łączne wydatki]],1,0)</f>
        <v>1</v>
      </c>
    </row>
    <row r="292" spans="1:12" x14ac:dyDescent="0.3">
      <c r="A292" s="1">
        <v>45217</v>
      </c>
      <c r="B292" t="s">
        <v>5</v>
      </c>
      <c r="C292" t="s">
        <v>13</v>
      </c>
      <c r="D292" s="2">
        <f>VLOOKUP(C292,Tabela14[],2,FALSE)</f>
        <v>0.4</v>
      </c>
      <c r="E292">
        <v>10</v>
      </c>
      <c r="F292" s="3">
        <f t="shared" si="13"/>
        <v>0</v>
      </c>
      <c r="G292" s="3">
        <f>G291+Tabela25[[#This Row],[wydatki]]</f>
        <v>14300</v>
      </c>
      <c r="H292" s="3">
        <f t="shared" si="14"/>
        <v>120</v>
      </c>
      <c r="I292" s="3">
        <f>I291+Tabela25[[#This Row],[dochody]]</f>
        <v>33780</v>
      </c>
      <c r="J292" s="4">
        <f t="shared" si="12"/>
        <v>19480</v>
      </c>
      <c r="K292">
        <f>YEAR(Tabela25[[#This Row],[data]])</f>
        <v>2023</v>
      </c>
      <c r="L292" s="10">
        <f>IF(Tabela25[[#This Row],[łączne dochody]]&gt;Tabela25[[#This Row],[łączne wydatki]],1,0)</f>
        <v>1</v>
      </c>
    </row>
    <row r="293" spans="1:12" x14ac:dyDescent="0.3">
      <c r="A293" s="1">
        <v>45218</v>
      </c>
      <c r="B293" t="s">
        <v>6</v>
      </c>
      <c r="C293" t="s">
        <v>13</v>
      </c>
      <c r="D293" s="2">
        <f>VLOOKUP(C293,Tabela14[],2,FALSE)</f>
        <v>0.4</v>
      </c>
      <c r="E293">
        <v>10</v>
      </c>
      <c r="F293" s="3">
        <f t="shared" si="13"/>
        <v>0</v>
      </c>
      <c r="G293" s="3">
        <f>G292+Tabela25[[#This Row],[wydatki]]</f>
        <v>14300</v>
      </c>
      <c r="H293" s="3">
        <f t="shared" si="14"/>
        <v>120</v>
      </c>
      <c r="I293" s="3">
        <f>I292+Tabela25[[#This Row],[dochody]]</f>
        <v>33900</v>
      </c>
      <c r="J293" s="4">
        <f t="shared" si="12"/>
        <v>19600</v>
      </c>
      <c r="K293">
        <f>YEAR(Tabela25[[#This Row],[data]])</f>
        <v>2023</v>
      </c>
      <c r="L293" s="10">
        <f>IF(Tabela25[[#This Row],[łączne dochody]]&gt;Tabela25[[#This Row],[łączne wydatki]],1,0)</f>
        <v>1</v>
      </c>
    </row>
    <row r="294" spans="1:12" x14ac:dyDescent="0.3">
      <c r="A294" s="1">
        <v>45219</v>
      </c>
      <c r="B294" t="s">
        <v>7</v>
      </c>
      <c r="C294" t="s">
        <v>13</v>
      </c>
      <c r="D294" s="2">
        <f>VLOOKUP(C294,Tabela14[],2,FALSE)</f>
        <v>0.4</v>
      </c>
      <c r="E294">
        <v>10</v>
      </c>
      <c r="F294" s="3">
        <f t="shared" si="13"/>
        <v>0</v>
      </c>
      <c r="G294" s="3">
        <f>G293+Tabela25[[#This Row],[wydatki]]</f>
        <v>14300</v>
      </c>
      <c r="H294" s="3">
        <f t="shared" si="14"/>
        <v>120</v>
      </c>
      <c r="I294" s="3">
        <f>I293+Tabela25[[#This Row],[dochody]]</f>
        <v>34020</v>
      </c>
      <c r="J294" s="4">
        <f t="shared" si="12"/>
        <v>19720</v>
      </c>
      <c r="K294">
        <f>YEAR(Tabela25[[#This Row],[data]])</f>
        <v>2023</v>
      </c>
      <c r="L294" s="10">
        <f>IF(Tabela25[[#This Row],[łączne dochody]]&gt;Tabela25[[#This Row],[łączne wydatki]],1,0)</f>
        <v>1</v>
      </c>
    </row>
    <row r="295" spans="1:12" x14ac:dyDescent="0.3">
      <c r="A295" s="1">
        <v>45220</v>
      </c>
      <c r="B295" t="s">
        <v>8</v>
      </c>
      <c r="C295" t="s">
        <v>13</v>
      </c>
      <c r="D295" s="2">
        <f>VLOOKUP(C295,Tabela14[],2,FALSE)</f>
        <v>0.4</v>
      </c>
      <c r="E295">
        <v>10</v>
      </c>
      <c r="F295" s="3">
        <f t="shared" si="13"/>
        <v>0</v>
      </c>
      <c r="G295" s="3">
        <f>G294+Tabela25[[#This Row],[wydatki]]</f>
        <v>14300</v>
      </c>
      <c r="H295" s="3">
        <f t="shared" si="14"/>
        <v>0</v>
      </c>
      <c r="I295" s="3">
        <f>I294+Tabela25[[#This Row],[dochody]]</f>
        <v>34020</v>
      </c>
      <c r="J295" s="4">
        <f t="shared" si="12"/>
        <v>19720</v>
      </c>
      <c r="K295">
        <f>YEAR(Tabela25[[#This Row],[data]])</f>
        <v>2023</v>
      </c>
      <c r="L295" s="10">
        <f>IF(Tabela25[[#This Row],[łączne dochody]]&gt;Tabela25[[#This Row],[łączne wydatki]],1,0)</f>
        <v>1</v>
      </c>
    </row>
    <row r="296" spans="1:12" x14ac:dyDescent="0.3">
      <c r="A296" s="1">
        <v>45221</v>
      </c>
      <c r="B296" t="s">
        <v>2</v>
      </c>
      <c r="C296" t="s">
        <v>13</v>
      </c>
      <c r="D296" s="2">
        <f>VLOOKUP(C296,Tabela14[],2,FALSE)</f>
        <v>0.4</v>
      </c>
      <c r="E296">
        <v>10</v>
      </c>
      <c r="F296" s="3">
        <f t="shared" si="13"/>
        <v>150</v>
      </c>
      <c r="G296" s="3">
        <f>G295+Tabela25[[#This Row],[wydatki]]</f>
        <v>14450</v>
      </c>
      <c r="H296" s="3">
        <f t="shared" si="14"/>
        <v>0</v>
      </c>
      <c r="I296" s="3">
        <f>I295+Tabela25[[#This Row],[dochody]]</f>
        <v>34020</v>
      </c>
      <c r="J296" s="4">
        <f t="shared" si="12"/>
        <v>19570</v>
      </c>
      <c r="K296">
        <f>YEAR(Tabela25[[#This Row],[data]])</f>
        <v>2023</v>
      </c>
      <c r="L296" s="10">
        <f>IF(Tabela25[[#This Row],[łączne dochody]]&gt;Tabela25[[#This Row],[łączne wydatki]],1,0)</f>
        <v>1</v>
      </c>
    </row>
    <row r="297" spans="1:12" x14ac:dyDescent="0.3">
      <c r="A297" s="1">
        <v>45222</v>
      </c>
      <c r="B297" t="s">
        <v>3</v>
      </c>
      <c r="C297" t="s">
        <v>13</v>
      </c>
      <c r="D297" s="2">
        <f>VLOOKUP(C297,Tabela14[],2,FALSE)</f>
        <v>0.4</v>
      </c>
      <c r="E297">
        <v>10</v>
      </c>
      <c r="F297" s="3">
        <f t="shared" si="13"/>
        <v>0</v>
      </c>
      <c r="G297" s="3">
        <f>G296+Tabela25[[#This Row],[wydatki]]</f>
        <v>14450</v>
      </c>
      <c r="H297" s="3">
        <f t="shared" si="14"/>
        <v>120</v>
      </c>
      <c r="I297" s="3">
        <f>I296+Tabela25[[#This Row],[dochody]]</f>
        <v>34140</v>
      </c>
      <c r="J297" s="4">
        <f t="shared" si="12"/>
        <v>19690</v>
      </c>
      <c r="K297">
        <f>YEAR(Tabela25[[#This Row],[data]])</f>
        <v>2023</v>
      </c>
      <c r="L297" s="10">
        <f>IF(Tabela25[[#This Row],[łączne dochody]]&gt;Tabela25[[#This Row],[łączne wydatki]],1,0)</f>
        <v>1</v>
      </c>
    </row>
    <row r="298" spans="1:12" x14ac:dyDescent="0.3">
      <c r="A298" s="1">
        <v>45223</v>
      </c>
      <c r="B298" t="s">
        <v>4</v>
      </c>
      <c r="C298" t="s">
        <v>13</v>
      </c>
      <c r="D298" s="2">
        <f>VLOOKUP(C298,Tabela14[],2,FALSE)</f>
        <v>0.4</v>
      </c>
      <c r="E298">
        <v>10</v>
      </c>
      <c r="F298" s="3">
        <f t="shared" si="13"/>
        <v>0</v>
      </c>
      <c r="G298" s="3">
        <f>G297+Tabela25[[#This Row],[wydatki]]</f>
        <v>14450</v>
      </c>
      <c r="H298" s="3">
        <f t="shared" si="14"/>
        <v>120</v>
      </c>
      <c r="I298" s="3">
        <f>I297+Tabela25[[#This Row],[dochody]]</f>
        <v>34260</v>
      </c>
      <c r="J298" s="4">
        <f t="shared" si="12"/>
        <v>19810</v>
      </c>
      <c r="K298">
        <f>YEAR(Tabela25[[#This Row],[data]])</f>
        <v>2023</v>
      </c>
      <c r="L298" s="10">
        <f>IF(Tabela25[[#This Row],[łączne dochody]]&gt;Tabela25[[#This Row],[łączne wydatki]],1,0)</f>
        <v>1</v>
      </c>
    </row>
    <row r="299" spans="1:12" x14ac:dyDescent="0.3">
      <c r="A299" s="1">
        <v>45224</v>
      </c>
      <c r="B299" t="s">
        <v>5</v>
      </c>
      <c r="C299" t="s">
        <v>13</v>
      </c>
      <c r="D299" s="2">
        <f>VLOOKUP(C299,Tabela14[],2,FALSE)</f>
        <v>0.4</v>
      </c>
      <c r="E299">
        <v>10</v>
      </c>
      <c r="F299" s="3">
        <f t="shared" si="13"/>
        <v>0</v>
      </c>
      <c r="G299" s="3">
        <f>G298+Tabela25[[#This Row],[wydatki]]</f>
        <v>14450</v>
      </c>
      <c r="H299" s="3">
        <f t="shared" si="14"/>
        <v>120</v>
      </c>
      <c r="I299" s="3">
        <f>I298+Tabela25[[#This Row],[dochody]]</f>
        <v>34380</v>
      </c>
      <c r="J299" s="4">
        <f t="shared" si="12"/>
        <v>19930</v>
      </c>
      <c r="K299">
        <f>YEAR(Tabela25[[#This Row],[data]])</f>
        <v>2023</v>
      </c>
      <c r="L299" s="10">
        <f>IF(Tabela25[[#This Row],[łączne dochody]]&gt;Tabela25[[#This Row],[łączne wydatki]],1,0)</f>
        <v>1</v>
      </c>
    </row>
    <row r="300" spans="1:12" x14ac:dyDescent="0.3">
      <c r="A300" s="1">
        <v>45225</v>
      </c>
      <c r="B300" t="s">
        <v>6</v>
      </c>
      <c r="C300" t="s">
        <v>13</v>
      </c>
      <c r="D300" s="2">
        <f>VLOOKUP(C300,Tabela14[],2,FALSE)</f>
        <v>0.4</v>
      </c>
      <c r="E300">
        <v>10</v>
      </c>
      <c r="F300" s="3">
        <f t="shared" si="13"/>
        <v>0</v>
      </c>
      <c r="G300" s="3">
        <f>G299+Tabela25[[#This Row],[wydatki]]</f>
        <v>14450</v>
      </c>
      <c r="H300" s="3">
        <f t="shared" si="14"/>
        <v>120</v>
      </c>
      <c r="I300" s="3">
        <f>I299+Tabela25[[#This Row],[dochody]]</f>
        <v>34500</v>
      </c>
      <c r="J300" s="4">
        <f t="shared" si="12"/>
        <v>20050</v>
      </c>
      <c r="K300">
        <f>YEAR(Tabela25[[#This Row],[data]])</f>
        <v>2023</v>
      </c>
      <c r="L300" s="10">
        <f>IF(Tabela25[[#This Row],[łączne dochody]]&gt;Tabela25[[#This Row],[łączne wydatki]],1,0)</f>
        <v>1</v>
      </c>
    </row>
    <row r="301" spans="1:12" x14ac:dyDescent="0.3">
      <c r="A301" s="1">
        <v>45226</v>
      </c>
      <c r="B301" t="s">
        <v>7</v>
      </c>
      <c r="C301" t="s">
        <v>13</v>
      </c>
      <c r="D301" s="2">
        <f>VLOOKUP(C301,Tabela14[],2,FALSE)</f>
        <v>0.4</v>
      </c>
      <c r="E301">
        <v>10</v>
      </c>
      <c r="F301" s="3">
        <f t="shared" si="13"/>
        <v>0</v>
      </c>
      <c r="G301" s="3">
        <f>G300+Tabela25[[#This Row],[wydatki]]</f>
        <v>14450</v>
      </c>
      <c r="H301" s="3">
        <f t="shared" si="14"/>
        <v>120</v>
      </c>
      <c r="I301" s="3">
        <f>I300+Tabela25[[#This Row],[dochody]]</f>
        <v>34620</v>
      </c>
      <c r="J301" s="4">
        <f t="shared" si="12"/>
        <v>20170</v>
      </c>
      <c r="K301">
        <f>YEAR(Tabela25[[#This Row],[data]])</f>
        <v>2023</v>
      </c>
      <c r="L301" s="10">
        <f>IF(Tabela25[[#This Row],[łączne dochody]]&gt;Tabela25[[#This Row],[łączne wydatki]],1,0)</f>
        <v>1</v>
      </c>
    </row>
    <row r="302" spans="1:12" x14ac:dyDescent="0.3">
      <c r="A302" s="1">
        <v>45227</v>
      </c>
      <c r="B302" t="s">
        <v>8</v>
      </c>
      <c r="C302" t="s">
        <v>13</v>
      </c>
      <c r="D302" s="2">
        <f>VLOOKUP(C302,Tabela14[],2,FALSE)</f>
        <v>0.4</v>
      </c>
      <c r="E302">
        <v>10</v>
      </c>
      <c r="F302" s="3">
        <f t="shared" si="13"/>
        <v>0</v>
      </c>
      <c r="G302" s="3">
        <f>G301+Tabela25[[#This Row],[wydatki]]</f>
        <v>14450</v>
      </c>
      <c r="H302" s="3">
        <f t="shared" si="14"/>
        <v>0</v>
      </c>
      <c r="I302" s="3">
        <f>I301+Tabela25[[#This Row],[dochody]]</f>
        <v>34620</v>
      </c>
      <c r="J302" s="4">
        <f t="shared" si="12"/>
        <v>20170</v>
      </c>
      <c r="K302">
        <f>YEAR(Tabela25[[#This Row],[data]])</f>
        <v>2023</v>
      </c>
      <c r="L302" s="10">
        <f>IF(Tabela25[[#This Row],[łączne dochody]]&gt;Tabela25[[#This Row],[łączne wydatki]],1,0)</f>
        <v>1</v>
      </c>
    </row>
    <row r="303" spans="1:12" x14ac:dyDescent="0.3">
      <c r="A303" s="1">
        <v>45228</v>
      </c>
      <c r="B303" t="s">
        <v>2</v>
      </c>
      <c r="C303" t="s">
        <v>13</v>
      </c>
      <c r="D303" s="2">
        <f>VLOOKUP(C303,Tabela14[],2,FALSE)</f>
        <v>0.4</v>
      </c>
      <c r="E303">
        <v>10</v>
      </c>
      <c r="F303" s="3">
        <f t="shared" si="13"/>
        <v>150</v>
      </c>
      <c r="G303" s="3">
        <f>G302+Tabela25[[#This Row],[wydatki]]</f>
        <v>14600</v>
      </c>
      <c r="H303" s="3">
        <f t="shared" si="14"/>
        <v>0</v>
      </c>
      <c r="I303" s="3">
        <f>I302+Tabela25[[#This Row],[dochody]]</f>
        <v>34620</v>
      </c>
      <c r="J303" s="4">
        <f t="shared" si="12"/>
        <v>20020</v>
      </c>
      <c r="K303">
        <f>YEAR(Tabela25[[#This Row],[data]])</f>
        <v>2023</v>
      </c>
      <c r="L303" s="10">
        <f>IF(Tabela25[[#This Row],[łączne dochody]]&gt;Tabela25[[#This Row],[łączne wydatki]],1,0)</f>
        <v>1</v>
      </c>
    </row>
    <row r="304" spans="1:12" x14ac:dyDescent="0.3">
      <c r="A304" s="1">
        <v>45229</v>
      </c>
      <c r="B304" t="s">
        <v>3</v>
      </c>
      <c r="C304" t="s">
        <v>13</v>
      </c>
      <c r="D304" s="2">
        <f>VLOOKUP(C304,Tabela14[],2,FALSE)</f>
        <v>0.4</v>
      </c>
      <c r="E304">
        <v>10</v>
      </c>
      <c r="F304" s="3">
        <f t="shared" si="13"/>
        <v>0</v>
      </c>
      <c r="G304" s="3">
        <f>G303+Tabela25[[#This Row],[wydatki]]</f>
        <v>14600</v>
      </c>
      <c r="H304" s="3">
        <f t="shared" si="14"/>
        <v>120</v>
      </c>
      <c r="I304" s="3">
        <f>I303+Tabela25[[#This Row],[dochody]]</f>
        <v>34740</v>
      </c>
      <c r="J304" s="4">
        <f t="shared" si="12"/>
        <v>20140</v>
      </c>
      <c r="K304">
        <f>YEAR(Tabela25[[#This Row],[data]])</f>
        <v>2023</v>
      </c>
      <c r="L304" s="10">
        <f>IF(Tabela25[[#This Row],[łączne dochody]]&gt;Tabela25[[#This Row],[łączne wydatki]],1,0)</f>
        <v>1</v>
      </c>
    </row>
    <row r="305" spans="1:12" x14ac:dyDescent="0.3">
      <c r="A305" s="1">
        <v>45230</v>
      </c>
      <c r="B305" t="s">
        <v>4</v>
      </c>
      <c r="C305" t="s">
        <v>13</v>
      </c>
      <c r="D305" s="2">
        <f>VLOOKUP(C305,Tabela14[],2,FALSE)</f>
        <v>0.4</v>
      </c>
      <c r="E305">
        <v>10</v>
      </c>
      <c r="F305" s="3">
        <f t="shared" si="13"/>
        <v>0</v>
      </c>
      <c r="G305" s="3">
        <f>G304+Tabela25[[#This Row],[wydatki]]</f>
        <v>14600</v>
      </c>
      <c r="H305" s="3">
        <f t="shared" si="14"/>
        <v>120</v>
      </c>
      <c r="I305" s="3">
        <f>I304+Tabela25[[#This Row],[dochody]]</f>
        <v>34860</v>
      </c>
      <c r="J305" s="4">
        <f t="shared" si="12"/>
        <v>20260</v>
      </c>
      <c r="K305">
        <f>YEAR(Tabela25[[#This Row],[data]])</f>
        <v>2023</v>
      </c>
      <c r="L305" s="10">
        <f>IF(Tabela25[[#This Row],[łączne dochody]]&gt;Tabela25[[#This Row],[łączne wydatki]],1,0)</f>
        <v>1</v>
      </c>
    </row>
    <row r="306" spans="1:12" x14ac:dyDescent="0.3">
      <c r="A306" s="1">
        <v>45231</v>
      </c>
      <c r="B306" t="s">
        <v>5</v>
      </c>
      <c r="C306" t="s">
        <v>13</v>
      </c>
      <c r="D306" s="2">
        <f>VLOOKUP(C306,Tabela14[],2,FALSE)</f>
        <v>0.4</v>
      </c>
      <c r="E306">
        <v>10</v>
      </c>
      <c r="F306" s="3">
        <f t="shared" si="13"/>
        <v>0</v>
      </c>
      <c r="G306" s="3">
        <f>G305+Tabela25[[#This Row],[wydatki]]</f>
        <v>14600</v>
      </c>
      <c r="H306" s="3">
        <f t="shared" si="14"/>
        <v>120</v>
      </c>
      <c r="I306" s="3">
        <f>I305+Tabela25[[#This Row],[dochody]]</f>
        <v>34980</v>
      </c>
      <c r="J306" s="4">
        <f t="shared" si="12"/>
        <v>20380</v>
      </c>
      <c r="K306">
        <f>YEAR(Tabela25[[#This Row],[data]])</f>
        <v>2023</v>
      </c>
      <c r="L306" s="10">
        <f>IF(Tabela25[[#This Row],[łączne dochody]]&gt;Tabela25[[#This Row],[łączne wydatki]],1,0)</f>
        <v>1</v>
      </c>
    </row>
    <row r="307" spans="1:12" x14ac:dyDescent="0.3">
      <c r="A307" s="1">
        <v>45232</v>
      </c>
      <c r="B307" t="s">
        <v>6</v>
      </c>
      <c r="C307" t="s">
        <v>13</v>
      </c>
      <c r="D307" s="2">
        <f>VLOOKUP(C307,Tabela14[],2,FALSE)</f>
        <v>0.4</v>
      </c>
      <c r="E307">
        <v>10</v>
      </c>
      <c r="F307" s="3">
        <f t="shared" si="13"/>
        <v>0</v>
      </c>
      <c r="G307" s="3">
        <f>G306+Tabela25[[#This Row],[wydatki]]</f>
        <v>14600</v>
      </c>
      <c r="H307" s="3">
        <f t="shared" si="14"/>
        <v>120</v>
      </c>
      <c r="I307" s="3">
        <f>I306+Tabela25[[#This Row],[dochody]]</f>
        <v>35100</v>
      </c>
      <c r="J307" s="4">
        <f t="shared" si="12"/>
        <v>20500</v>
      </c>
      <c r="K307">
        <f>YEAR(Tabela25[[#This Row],[data]])</f>
        <v>2023</v>
      </c>
      <c r="L307" s="10">
        <f>IF(Tabela25[[#This Row],[łączne dochody]]&gt;Tabela25[[#This Row],[łączne wydatki]],1,0)</f>
        <v>1</v>
      </c>
    </row>
    <row r="308" spans="1:12" x14ac:dyDescent="0.3">
      <c r="A308" s="1">
        <v>45233</v>
      </c>
      <c r="B308" t="s">
        <v>7</v>
      </c>
      <c r="C308" t="s">
        <v>13</v>
      </c>
      <c r="D308" s="2">
        <f>VLOOKUP(C308,Tabela14[],2,FALSE)</f>
        <v>0.4</v>
      </c>
      <c r="E308">
        <v>10</v>
      </c>
      <c r="F308" s="3">
        <f t="shared" si="13"/>
        <v>0</v>
      </c>
      <c r="G308" s="3">
        <f>G307+Tabela25[[#This Row],[wydatki]]</f>
        <v>14600</v>
      </c>
      <c r="H308" s="3">
        <f t="shared" si="14"/>
        <v>120</v>
      </c>
      <c r="I308" s="3">
        <f>I307+Tabela25[[#This Row],[dochody]]</f>
        <v>35220</v>
      </c>
      <c r="J308" s="4">
        <f t="shared" si="12"/>
        <v>20620</v>
      </c>
      <c r="K308">
        <f>YEAR(Tabela25[[#This Row],[data]])</f>
        <v>2023</v>
      </c>
      <c r="L308" s="10">
        <f>IF(Tabela25[[#This Row],[łączne dochody]]&gt;Tabela25[[#This Row],[łączne wydatki]],1,0)</f>
        <v>1</v>
      </c>
    </row>
    <row r="309" spans="1:12" x14ac:dyDescent="0.3">
      <c r="A309" s="1">
        <v>45234</v>
      </c>
      <c r="B309" t="s">
        <v>8</v>
      </c>
      <c r="C309" t="s">
        <v>13</v>
      </c>
      <c r="D309" s="2">
        <f>VLOOKUP(C309,Tabela14[],2,FALSE)</f>
        <v>0.4</v>
      </c>
      <c r="E309">
        <v>10</v>
      </c>
      <c r="F309" s="3">
        <f t="shared" si="13"/>
        <v>0</v>
      </c>
      <c r="G309" s="3">
        <f>G308+Tabela25[[#This Row],[wydatki]]</f>
        <v>14600</v>
      </c>
      <c r="H309" s="3">
        <f t="shared" si="14"/>
        <v>0</v>
      </c>
      <c r="I309" s="3">
        <f>I308+Tabela25[[#This Row],[dochody]]</f>
        <v>35220</v>
      </c>
      <c r="J309" s="4">
        <f t="shared" si="12"/>
        <v>20620</v>
      </c>
      <c r="K309">
        <f>YEAR(Tabela25[[#This Row],[data]])</f>
        <v>2023</v>
      </c>
      <c r="L309" s="10">
        <f>IF(Tabela25[[#This Row],[łączne dochody]]&gt;Tabela25[[#This Row],[łączne wydatki]],1,0)</f>
        <v>1</v>
      </c>
    </row>
    <row r="310" spans="1:12" x14ac:dyDescent="0.3">
      <c r="A310" s="1">
        <v>45235</v>
      </c>
      <c r="B310" t="s">
        <v>2</v>
      </c>
      <c r="C310" t="s">
        <v>13</v>
      </c>
      <c r="D310" s="2">
        <f>VLOOKUP(C310,Tabela14[],2,FALSE)</f>
        <v>0.4</v>
      </c>
      <c r="E310">
        <v>10</v>
      </c>
      <c r="F310" s="3">
        <f t="shared" si="13"/>
        <v>150</v>
      </c>
      <c r="G310" s="3">
        <f>G309+Tabela25[[#This Row],[wydatki]]</f>
        <v>14750</v>
      </c>
      <c r="H310" s="3">
        <f t="shared" si="14"/>
        <v>0</v>
      </c>
      <c r="I310" s="3">
        <f>I309+Tabela25[[#This Row],[dochody]]</f>
        <v>35220</v>
      </c>
      <c r="J310" s="4">
        <f t="shared" si="12"/>
        <v>20470</v>
      </c>
      <c r="K310">
        <f>YEAR(Tabela25[[#This Row],[data]])</f>
        <v>2023</v>
      </c>
      <c r="L310" s="10">
        <f>IF(Tabela25[[#This Row],[łączne dochody]]&gt;Tabela25[[#This Row],[łączne wydatki]],1,0)</f>
        <v>1</v>
      </c>
    </row>
    <row r="311" spans="1:12" x14ac:dyDescent="0.3">
      <c r="A311" s="1">
        <v>45236</v>
      </c>
      <c r="B311" t="s">
        <v>3</v>
      </c>
      <c r="C311" t="s">
        <v>13</v>
      </c>
      <c r="D311" s="2">
        <f>VLOOKUP(C311,Tabela14[],2,FALSE)</f>
        <v>0.4</v>
      </c>
      <c r="E311">
        <v>10</v>
      </c>
      <c r="F311" s="3">
        <f t="shared" si="13"/>
        <v>0</v>
      </c>
      <c r="G311" s="3">
        <f>G310+Tabela25[[#This Row],[wydatki]]</f>
        <v>14750</v>
      </c>
      <c r="H311" s="3">
        <f t="shared" si="14"/>
        <v>120</v>
      </c>
      <c r="I311" s="3">
        <f>I310+Tabela25[[#This Row],[dochody]]</f>
        <v>35340</v>
      </c>
      <c r="J311" s="4">
        <f t="shared" si="12"/>
        <v>20590</v>
      </c>
      <c r="K311">
        <f>YEAR(Tabela25[[#This Row],[data]])</f>
        <v>2023</v>
      </c>
      <c r="L311" s="10">
        <f>IF(Tabela25[[#This Row],[łączne dochody]]&gt;Tabela25[[#This Row],[łączne wydatki]],1,0)</f>
        <v>1</v>
      </c>
    </row>
    <row r="312" spans="1:12" x14ac:dyDescent="0.3">
      <c r="A312" s="1">
        <v>45237</v>
      </c>
      <c r="B312" t="s">
        <v>4</v>
      </c>
      <c r="C312" t="s">
        <v>13</v>
      </c>
      <c r="D312" s="2">
        <f>VLOOKUP(C312,Tabela14[],2,FALSE)</f>
        <v>0.4</v>
      </c>
      <c r="E312">
        <v>10</v>
      </c>
      <c r="F312" s="3">
        <f t="shared" si="13"/>
        <v>0</v>
      </c>
      <c r="G312" s="3">
        <f>G311+Tabela25[[#This Row],[wydatki]]</f>
        <v>14750</v>
      </c>
      <c r="H312" s="3">
        <f t="shared" si="14"/>
        <v>120</v>
      </c>
      <c r="I312" s="3">
        <f>I311+Tabela25[[#This Row],[dochody]]</f>
        <v>35460</v>
      </c>
      <c r="J312" s="4">
        <f t="shared" si="12"/>
        <v>20710</v>
      </c>
      <c r="K312">
        <f>YEAR(Tabela25[[#This Row],[data]])</f>
        <v>2023</v>
      </c>
      <c r="L312" s="10">
        <f>IF(Tabela25[[#This Row],[łączne dochody]]&gt;Tabela25[[#This Row],[łączne wydatki]],1,0)</f>
        <v>1</v>
      </c>
    </row>
    <row r="313" spans="1:12" x14ac:dyDescent="0.3">
      <c r="A313" s="1">
        <v>45238</v>
      </c>
      <c r="B313" t="s">
        <v>5</v>
      </c>
      <c r="C313" t="s">
        <v>13</v>
      </c>
      <c r="D313" s="2">
        <f>VLOOKUP(C313,Tabela14[],2,FALSE)</f>
        <v>0.4</v>
      </c>
      <c r="E313">
        <v>10</v>
      </c>
      <c r="F313" s="3">
        <f t="shared" si="13"/>
        <v>0</v>
      </c>
      <c r="G313" s="3">
        <f>G312+Tabela25[[#This Row],[wydatki]]</f>
        <v>14750</v>
      </c>
      <c r="H313" s="3">
        <f t="shared" si="14"/>
        <v>120</v>
      </c>
      <c r="I313" s="3">
        <f>I312+Tabela25[[#This Row],[dochody]]</f>
        <v>35580</v>
      </c>
      <c r="J313" s="4">
        <f t="shared" si="12"/>
        <v>20830</v>
      </c>
      <c r="K313">
        <f>YEAR(Tabela25[[#This Row],[data]])</f>
        <v>2023</v>
      </c>
      <c r="L313" s="10">
        <f>IF(Tabela25[[#This Row],[łączne dochody]]&gt;Tabela25[[#This Row],[łączne wydatki]],1,0)</f>
        <v>1</v>
      </c>
    </row>
    <row r="314" spans="1:12" x14ac:dyDescent="0.3">
      <c r="A314" s="1">
        <v>45239</v>
      </c>
      <c r="B314" t="s">
        <v>6</v>
      </c>
      <c r="C314" t="s">
        <v>13</v>
      </c>
      <c r="D314" s="2">
        <f>VLOOKUP(C314,Tabela14[],2,FALSE)</f>
        <v>0.4</v>
      </c>
      <c r="E314">
        <v>10</v>
      </c>
      <c r="F314" s="3">
        <f t="shared" si="13"/>
        <v>0</v>
      </c>
      <c r="G314" s="3">
        <f>G313+Tabela25[[#This Row],[wydatki]]</f>
        <v>14750</v>
      </c>
      <c r="H314" s="3">
        <f t="shared" si="14"/>
        <v>120</v>
      </c>
      <c r="I314" s="3">
        <f>I313+Tabela25[[#This Row],[dochody]]</f>
        <v>35700</v>
      </c>
      <c r="J314" s="4">
        <f t="shared" si="12"/>
        <v>20950</v>
      </c>
      <c r="K314">
        <f>YEAR(Tabela25[[#This Row],[data]])</f>
        <v>2023</v>
      </c>
      <c r="L314" s="10">
        <f>IF(Tabela25[[#This Row],[łączne dochody]]&gt;Tabela25[[#This Row],[łączne wydatki]],1,0)</f>
        <v>1</v>
      </c>
    </row>
    <row r="315" spans="1:12" x14ac:dyDescent="0.3">
      <c r="A315" s="1">
        <v>45240</v>
      </c>
      <c r="B315" t="s">
        <v>7</v>
      </c>
      <c r="C315" t="s">
        <v>13</v>
      </c>
      <c r="D315" s="2">
        <f>VLOOKUP(C315,Tabela14[],2,FALSE)</f>
        <v>0.4</v>
      </c>
      <c r="E315">
        <v>10</v>
      </c>
      <c r="F315" s="3">
        <f t="shared" si="13"/>
        <v>0</v>
      </c>
      <c r="G315" s="3">
        <f>G314+Tabela25[[#This Row],[wydatki]]</f>
        <v>14750</v>
      </c>
      <c r="H315" s="3">
        <f t="shared" si="14"/>
        <v>120</v>
      </c>
      <c r="I315" s="3">
        <f>I314+Tabela25[[#This Row],[dochody]]</f>
        <v>35820</v>
      </c>
      <c r="J315" s="4">
        <f t="shared" si="12"/>
        <v>21070</v>
      </c>
      <c r="K315">
        <f>YEAR(Tabela25[[#This Row],[data]])</f>
        <v>2023</v>
      </c>
      <c r="L315" s="10">
        <f>IF(Tabela25[[#This Row],[łączne dochody]]&gt;Tabela25[[#This Row],[łączne wydatki]],1,0)</f>
        <v>1</v>
      </c>
    </row>
    <row r="316" spans="1:12" x14ac:dyDescent="0.3">
      <c r="A316" s="1">
        <v>45241</v>
      </c>
      <c r="B316" t="s">
        <v>8</v>
      </c>
      <c r="C316" t="s">
        <v>13</v>
      </c>
      <c r="D316" s="2">
        <f>VLOOKUP(C316,Tabela14[],2,FALSE)</f>
        <v>0.4</v>
      </c>
      <c r="E316">
        <v>10</v>
      </c>
      <c r="F316" s="3">
        <f t="shared" si="13"/>
        <v>0</v>
      </c>
      <c r="G316" s="3">
        <f>G315+Tabela25[[#This Row],[wydatki]]</f>
        <v>14750</v>
      </c>
      <c r="H316" s="3">
        <f t="shared" si="14"/>
        <v>0</v>
      </c>
      <c r="I316" s="3">
        <f>I315+Tabela25[[#This Row],[dochody]]</f>
        <v>35820</v>
      </c>
      <c r="J316" s="4">
        <f t="shared" si="12"/>
        <v>21070</v>
      </c>
      <c r="K316">
        <f>YEAR(Tabela25[[#This Row],[data]])</f>
        <v>2023</v>
      </c>
      <c r="L316" s="10">
        <f>IF(Tabela25[[#This Row],[łączne dochody]]&gt;Tabela25[[#This Row],[łączne wydatki]],1,0)</f>
        <v>1</v>
      </c>
    </row>
    <row r="317" spans="1:12" x14ac:dyDescent="0.3">
      <c r="A317" s="1">
        <v>45242</v>
      </c>
      <c r="B317" t="s">
        <v>2</v>
      </c>
      <c r="C317" t="s">
        <v>13</v>
      </c>
      <c r="D317" s="2">
        <f>VLOOKUP(C317,Tabela14[],2,FALSE)</f>
        <v>0.4</v>
      </c>
      <c r="E317">
        <v>10</v>
      </c>
      <c r="F317" s="3">
        <f t="shared" si="13"/>
        <v>150</v>
      </c>
      <c r="G317" s="3">
        <f>G316+Tabela25[[#This Row],[wydatki]]</f>
        <v>14900</v>
      </c>
      <c r="H317" s="3">
        <f t="shared" si="14"/>
        <v>0</v>
      </c>
      <c r="I317" s="3">
        <f>I316+Tabela25[[#This Row],[dochody]]</f>
        <v>35820</v>
      </c>
      <c r="J317" s="4">
        <f t="shared" si="12"/>
        <v>20920</v>
      </c>
      <c r="K317">
        <f>YEAR(Tabela25[[#This Row],[data]])</f>
        <v>2023</v>
      </c>
      <c r="L317" s="10">
        <f>IF(Tabela25[[#This Row],[łączne dochody]]&gt;Tabela25[[#This Row],[łączne wydatki]],1,0)</f>
        <v>1</v>
      </c>
    </row>
    <row r="318" spans="1:12" x14ac:dyDescent="0.3">
      <c r="A318" s="1">
        <v>45243</v>
      </c>
      <c r="B318" t="s">
        <v>3</v>
      </c>
      <c r="C318" t="s">
        <v>13</v>
      </c>
      <c r="D318" s="2">
        <f>VLOOKUP(C318,Tabela14[],2,FALSE)</f>
        <v>0.4</v>
      </c>
      <c r="E318">
        <v>10</v>
      </c>
      <c r="F318" s="3">
        <f t="shared" si="13"/>
        <v>0</v>
      </c>
      <c r="G318" s="3">
        <f>G317+Tabela25[[#This Row],[wydatki]]</f>
        <v>14900</v>
      </c>
      <c r="H318" s="3">
        <f t="shared" si="14"/>
        <v>120</v>
      </c>
      <c r="I318" s="3">
        <f>I317+Tabela25[[#This Row],[dochody]]</f>
        <v>35940</v>
      </c>
      <c r="J318" s="4">
        <f t="shared" si="12"/>
        <v>21040</v>
      </c>
      <c r="K318">
        <f>YEAR(Tabela25[[#This Row],[data]])</f>
        <v>2023</v>
      </c>
      <c r="L318" s="10">
        <f>IF(Tabela25[[#This Row],[łączne dochody]]&gt;Tabela25[[#This Row],[łączne wydatki]],1,0)</f>
        <v>1</v>
      </c>
    </row>
    <row r="319" spans="1:12" x14ac:dyDescent="0.3">
      <c r="A319" s="1">
        <v>45244</v>
      </c>
      <c r="B319" t="s">
        <v>4</v>
      </c>
      <c r="C319" t="s">
        <v>13</v>
      </c>
      <c r="D319" s="2">
        <f>VLOOKUP(C319,Tabela14[],2,FALSE)</f>
        <v>0.4</v>
      </c>
      <c r="E319">
        <v>10</v>
      </c>
      <c r="F319" s="3">
        <f t="shared" si="13"/>
        <v>0</v>
      </c>
      <c r="G319" s="3">
        <f>G318+Tabela25[[#This Row],[wydatki]]</f>
        <v>14900</v>
      </c>
      <c r="H319" s="3">
        <f t="shared" si="14"/>
        <v>120</v>
      </c>
      <c r="I319" s="3">
        <f>I318+Tabela25[[#This Row],[dochody]]</f>
        <v>36060</v>
      </c>
      <c r="J319" s="4">
        <f t="shared" si="12"/>
        <v>21160</v>
      </c>
      <c r="K319">
        <f>YEAR(Tabela25[[#This Row],[data]])</f>
        <v>2023</v>
      </c>
      <c r="L319" s="10">
        <f>IF(Tabela25[[#This Row],[łączne dochody]]&gt;Tabela25[[#This Row],[łączne wydatki]],1,0)</f>
        <v>1</v>
      </c>
    </row>
    <row r="320" spans="1:12" x14ac:dyDescent="0.3">
      <c r="A320" s="1">
        <v>45245</v>
      </c>
      <c r="B320" t="s">
        <v>5</v>
      </c>
      <c r="C320" t="s">
        <v>13</v>
      </c>
      <c r="D320" s="2">
        <f>VLOOKUP(C320,Tabela14[],2,FALSE)</f>
        <v>0.4</v>
      </c>
      <c r="E320">
        <v>10</v>
      </c>
      <c r="F320" s="3">
        <f t="shared" si="13"/>
        <v>0</v>
      </c>
      <c r="G320" s="3">
        <f>G319+Tabela25[[#This Row],[wydatki]]</f>
        <v>14900</v>
      </c>
      <c r="H320" s="3">
        <f t="shared" si="14"/>
        <v>120</v>
      </c>
      <c r="I320" s="3">
        <f>I319+Tabela25[[#This Row],[dochody]]</f>
        <v>36180</v>
      </c>
      <c r="J320" s="4">
        <f t="shared" si="12"/>
        <v>21280</v>
      </c>
      <c r="K320">
        <f>YEAR(Tabela25[[#This Row],[data]])</f>
        <v>2023</v>
      </c>
      <c r="L320" s="10">
        <f>IF(Tabela25[[#This Row],[łączne dochody]]&gt;Tabela25[[#This Row],[łączne wydatki]],1,0)</f>
        <v>1</v>
      </c>
    </row>
    <row r="321" spans="1:12" x14ac:dyDescent="0.3">
      <c r="A321" s="1">
        <v>45246</v>
      </c>
      <c r="B321" t="s">
        <v>6</v>
      </c>
      <c r="C321" t="s">
        <v>13</v>
      </c>
      <c r="D321" s="2">
        <f>VLOOKUP(C321,Tabela14[],2,FALSE)</f>
        <v>0.4</v>
      </c>
      <c r="E321">
        <v>10</v>
      </c>
      <c r="F321" s="3">
        <f t="shared" si="13"/>
        <v>0</v>
      </c>
      <c r="G321" s="3">
        <f>G320+Tabela25[[#This Row],[wydatki]]</f>
        <v>14900</v>
      </c>
      <c r="H321" s="3">
        <f t="shared" si="14"/>
        <v>120</v>
      </c>
      <c r="I321" s="3">
        <f>I320+Tabela25[[#This Row],[dochody]]</f>
        <v>36300</v>
      </c>
      <c r="J321" s="4">
        <f t="shared" si="12"/>
        <v>21400</v>
      </c>
      <c r="K321">
        <f>YEAR(Tabela25[[#This Row],[data]])</f>
        <v>2023</v>
      </c>
      <c r="L321" s="10">
        <f>IF(Tabela25[[#This Row],[łączne dochody]]&gt;Tabela25[[#This Row],[łączne wydatki]],1,0)</f>
        <v>1</v>
      </c>
    </row>
    <row r="322" spans="1:12" x14ac:dyDescent="0.3">
      <c r="A322" s="1">
        <v>45247</v>
      </c>
      <c r="B322" t="s">
        <v>7</v>
      </c>
      <c r="C322" t="s">
        <v>13</v>
      </c>
      <c r="D322" s="2">
        <f>VLOOKUP(C322,Tabela14[],2,FALSE)</f>
        <v>0.4</v>
      </c>
      <c r="E322">
        <v>10</v>
      </c>
      <c r="F322" s="3">
        <f t="shared" si="13"/>
        <v>0</v>
      </c>
      <c r="G322" s="3">
        <f>G321+Tabela25[[#This Row],[wydatki]]</f>
        <v>14900</v>
      </c>
      <c r="H322" s="3">
        <f t="shared" si="14"/>
        <v>120</v>
      </c>
      <c r="I322" s="3">
        <f>I321+Tabela25[[#This Row],[dochody]]</f>
        <v>36420</v>
      </c>
      <c r="J322" s="4">
        <f t="shared" si="12"/>
        <v>21520</v>
      </c>
      <c r="K322">
        <f>YEAR(Tabela25[[#This Row],[data]])</f>
        <v>2023</v>
      </c>
      <c r="L322" s="10">
        <f>IF(Tabela25[[#This Row],[łączne dochody]]&gt;Tabela25[[#This Row],[łączne wydatki]],1,0)</f>
        <v>1</v>
      </c>
    </row>
    <row r="323" spans="1:12" x14ac:dyDescent="0.3">
      <c r="A323" s="1">
        <v>45248</v>
      </c>
      <c r="B323" t="s">
        <v>8</v>
      </c>
      <c r="C323" t="s">
        <v>13</v>
      </c>
      <c r="D323" s="2">
        <f>VLOOKUP(C323,Tabela14[],2,FALSE)</f>
        <v>0.4</v>
      </c>
      <c r="E323">
        <v>10</v>
      </c>
      <c r="F323" s="3">
        <f t="shared" si="13"/>
        <v>0</v>
      </c>
      <c r="G323" s="3">
        <f>G322+Tabela25[[#This Row],[wydatki]]</f>
        <v>14900</v>
      </c>
      <c r="H323" s="3">
        <f t="shared" si="14"/>
        <v>0</v>
      </c>
      <c r="I323" s="3">
        <f>I322+Tabela25[[#This Row],[dochody]]</f>
        <v>36420</v>
      </c>
      <c r="J323" s="4">
        <f t="shared" ref="J323:J366" si="15">H323-F323+J322</f>
        <v>21520</v>
      </c>
      <c r="K323">
        <f>YEAR(Tabela25[[#This Row],[data]])</f>
        <v>2023</v>
      </c>
      <c r="L323" s="10">
        <f>IF(Tabela25[[#This Row],[łączne dochody]]&gt;Tabela25[[#This Row],[łączne wydatki]],1,0)</f>
        <v>1</v>
      </c>
    </row>
    <row r="324" spans="1:12" x14ac:dyDescent="0.3">
      <c r="A324" s="1">
        <v>45249</v>
      </c>
      <c r="B324" t="s">
        <v>2</v>
      </c>
      <c r="C324" t="s">
        <v>13</v>
      </c>
      <c r="D324" s="2">
        <f>VLOOKUP(C324,Tabela14[],2,FALSE)</f>
        <v>0.4</v>
      </c>
      <c r="E324">
        <v>10</v>
      </c>
      <c r="F324" s="3">
        <f t="shared" ref="F324:F366" si="16">IF(B324="niedziela",15*E324,0)</f>
        <v>150</v>
      </c>
      <c r="G324" s="3">
        <f>G323+Tabela25[[#This Row],[wydatki]]</f>
        <v>15050</v>
      </c>
      <c r="H324" s="3">
        <f t="shared" ref="H324:H366" si="17">IF(AND(NOT(B324="sobota"),NOT(B324="niedziela")),ROUNDDOWN(E324*D324,0)*$Q$4,0)</f>
        <v>0</v>
      </c>
      <c r="I324" s="3">
        <f>I323+Tabela25[[#This Row],[dochody]]</f>
        <v>36420</v>
      </c>
      <c r="J324" s="4">
        <f t="shared" si="15"/>
        <v>21370</v>
      </c>
      <c r="K324">
        <f>YEAR(Tabela25[[#This Row],[data]])</f>
        <v>2023</v>
      </c>
      <c r="L324" s="10">
        <f>IF(Tabela25[[#This Row],[łączne dochody]]&gt;Tabela25[[#This Row],[łączne wydatki]],1,0)</f>
        <v>1</v>
      </c>
    </row>
    <row r="325" spans="1:12" x14ac:dyDescent="0.3">
      <c r="A325" s="1">
        <v>45250</v>
      </c>
      <c r="B325" t="s">
        <v>3</v>
      </c>
      <c r="C325" t="s">
        <v>13</v>
      </c>
      <c r="D325" s="2">
        <f>VLOOKUP(C325,Tabela14[],2,FALSE)</f>
        <v>0.4</v>
      </c>
      <c r="E325">
        <v>10</v>
      </c>
      <c r="F325" s="3">
        <f t="shared" si="16"/>
        <v>0</v>
      </c>
      <c r="G325" s="3">
        <f>G324+Tabela25[[#This Row],[wydatki]]</f>
        <v>15050</v>
      </c>
      <c r="H325" s="3">
        <f t="shared" si="17"/>
        <v>120</v>
      </c>
      <c r="I325" s="3">
        <f>I324+Tabela25[[#This Row],[dochody]]</f>
        <v>36540</v>
      </c>
      <c r="J325" s="4">
        <f t="shared" si="15"/>
        <v>21490</v>
      </c>
      <c r="K325">
        <f>YEAR(Tabela25[[#This Row],[data]])</f>
        <v>2023</v>
      </c>
      <c r="L325" s="10">
        <f>IF(Tabela25[[#This Row],[łączne dochody]]&gt;Tabela25[[#This Row],[łączne wydatki]],1,0)</f>
        <v>1</v>
      </c>
    </row>
    <row r="326" spans="1:12" x14ac:dyDescent="0.3">
      <c r="A326" s="1">
        <v>45251</v>
      </c>
      <c r="B326" t="s">
        <v>4</v>
      </c>
      <c r="C326" t="s">
        <v>13</v>
      </c>
      <c r="D326" s="2">
        <f>VLOOKUP(C326,Tabela14[],2,FALSE)</f>
        <v>0.4</v>
      </c>
      <c r="E326">
        <v>10</v>
      </c>
      <c r="F326" s="3">
        <f t="shared" si="16"/>
        <v>0</v>
      </c>
      <c r="G326" s="3">
        <f>G325+Tabela25[[#This Row],[wydatki]]</f>
        <v>15050</v>
      </c>
      <c r="H326" s="3">
        <f t="shared" si="17"/>
        <v>120</v>
      </c>
      <c r="I326" s="3">
        <f>I325+Tabela25[[#This Row],[dochody]]</f>
        <v>36660</v>
      </c>
      <c r="J326" s="4">
        <f t="shared" si="15"/>
        <v>21610</v>
      </c>
      <c r="K326">
        <f>YEAR(Tabela25[[#This Row],[data]])</f>
        <v>2023</v>
      </c>
      <c r="L326" s="10">
        <f>IF(Tabela25[[#This Row],[łączne dochody]]&gt;Tabela25[[#This Row],[łączne wydatki]],1,0)</f>
        <v>1</v>
      </c>
    </row>
    <row r="327" spans="1:12" x14ac:dyDescent="0.3">
      <c r="A327" s="1">
        <v>45252</v>
      </c>
      <c r="B327" t="s">
        <v>5</v>
      </c>
      <c r="C327" t="s">
        <v>13</v>
      </c>
      <c r="D327" s="2">
        <f>VLOOKUP(C327,Tabela14[],2,FALSE)</f>
        <v>0.4</v>
      </c>
      <c r="E327">
        <v>10</v>
      </c>
      <c r="F327" s="3">
        <f t="shared" si="16"/>
        <v>0</v>
      </c>
      <c r="G327" s="3">
        <f>G326+Tabela25[[#This Row],[wydatki]]</f>
        <v>15050</v>
      </c>
      <c r="H327" s="3">
        <f t="shared" si="17"/>
        <v>120</v>
      </c>
      <c r="I327" s="3">
        <f>I326+Tabela25[[#This Row],[dochody]]</f>
        <v>36780</v>
      </c>
      <c r="J327" s="4">
        <f t="shared" si="15"/>
        <v>21730</v>
      </c>
      <c r="K327">
        <f>YEAR(Tabela25[[#This Row],[data]])</f>
        <v>2023</v>
      </c>
      <c r="L327" s="10">
        <f>IF(Tabela25[[#This Row],[łączne dochody]]&gt;Tabela25[[#This Row],[łączne wydatki]],1,0)</f>
        <v>1</v>
      </c>
    </row>
    <row r="328" spans="1:12" x14ac:dyDescent="0.3">
      <c r="A328" s="1">
        <v>45253</v>
      </c>
      <c r="B328" t="s">
        <v>6</v>
      </c>
      <c r="C328" t="s">
        <v>13</v>
      </c>
      <c r="D328" s="2">
        <f>VLOOKUP(C328,Tabela14[],2,FALSE)</f>
        <v>0.4</v>
      </c>
      <c r="E328">
        <v>10</v>
      </c>
      <c r="F328" s="3">
        <f t="shared" si="16"/>
        <v>0</v>
      </c>
      <c r="G328" s="3">
        <f>G327+Tabela25[[#This Row],[wydatki]]</f>
        <v>15050</v>
      </c>
      <c r="H328" s="3">
        <f t="shared" si="17"/>
        <v>120</v>
      </c>
      <c r="I328" s="3">
        <f>I327+Tabela25[[#This Row],[dochody]]</f>
        <v>36900</v>
      </c>
      <c r="J328" s="4">
        <f t="shared" si="15"/>
        <v>21850</v>
      </c>
      <c r="K328">
        <f>YEAR(Tabela25[[#This Row],[data]])</f>
        <v>2023</v>
      </c>
      <c r="L328" s="10">
        <f>IF(Tabela25[[#This Row],[łączne dochody]]&gt;Tabela25[[#This Row],[łączne wydatki]],1,0)</f>
        <v>1</v>
      </c>
    </row>
    <row r="329" spans="1:12" x14ac:dyDescent="0.3">
      <c r="A329" s="1">
        <v>45254</v>
      </c>
      <c r="B329" t="s">
        <v>7</v>
      </c>
      <c r="C329" t="s">
        <v>13</v>
      </c>
      <c r="D329" s="2">
        <f>VLOOKUP(C329,Tabela14[],2,FALSE)</f>
        <v>0.4</v>
      </c>
      <c r="E329">
        <v>10</v>
      </c>
      <c r="F329" s="3">
        <f t="shared" si="16"/>
        <v>0</v>
      </c>
      <c r="G329" s="3">
        <f>G328+Tabela25[[#This Row],[wydatki]]</f>
        <v>15050</v>
      </c>
      <c r="H329" s="3">
        <f t="shared" si="17"/>
        <v>120</v>
      </c>
      <c r="I329" s="3">
        <f>I328+Tabela25[[#This Row],[dochody]]</f>
        <v>37020</v>
      </c>
      <c r="J329" s="4">
        <f t="shared" si="15"/>
        <v>21970</v>
      </c>
      <c r="K329">
        <f>YEAR(Tabela25[[#This Row],[data]])</f>
        <v>2023</v>
      </c>
      <c r="L329" s="10">
        <f>IF(Tabela25[[#This Row],[łączne dochody]]&gt;Tabela25[[#This Row],[łączne wydatki]],1,0)</f>
        <v>1</v>
      </c>
    </row>
    <row r="330" spans="1:12" x14ac:dyDescent="0.3">
      <c r="A330" s="1">
        <v>45255</v>
      </c>
      <c r="B330" t="s">
        <v>8</v>
      </c>
      <c r="C330" t="s">
        <v>13</v>
      </c>
      <c r="D330" s="2">
        <f>VLOOKUP(C330,Tabela14[],2,FALSE)</f>
        <v>0.4</v>
      </c>
      <c r="E330">
        <v>10</v>
      </c>
      <c r="F330" s="3">
        <f t="shared" si="16"/>
        <v>0</v>
      </c>
      <c r="G330" s="3">
        <f>G329+Tabela25[[#This Row],[wydatki]]</f>
        <v>15050</v>
      </c>
      <c r="H330" s="3">
        <f t="shared" si="17"/>
        <v>0</v>
      </c>
      <c r="I330" s="3">
        <f>I329+Tabela25[[#This Row],[dochody]]</f>
        <v>37020</v>
      </c>
      <c r="J330" s="4">
        <f t="shared" si="15"/>
        <v>21970</v>
      </c>
      <c r="K330">
        <f>YEAR(Tabela25[[#This Row],[data]])</f>
        <v>2023</v>
      </c>
      <c r="L330" s="10">
        <f>IF(Tabela25[[#This Row],[łączne dochody]]&gt;Tabela25[[#This Row],[łączne wydatki]],1,0)</f>
        <v>1</v>
      </c>
    </row>
    <row r="331" spans="1:12" x14ac:dyDescent="0.3">
      <c r="A331" s="1">
        <v>45256</v>
      </c>
      <c r="B331" t="s">
        <v>2</v>
      </c>
      <c r="C331" t="s">
        <v>13</v>
      </c>
      <c r="D331" s="2">
        <f>VLOOKUP(C331,Tabela14[],2,FALSE)</f>
        <v>0.4</v>
      </c>
      <c r="E331">
        <v>10</v>
      </c>
      <c r="F331" s="3">
        <f t="shared" si="16"/>
        <v>150</v>
      </c>
      <c r="G331" s="3">
        <f>G330+Tabela25[[#This Row],[wydatki]]</f>
        <v>15200</v>
      </c>
      <c r="H331" s="3">
        <f t="shared" si="17"/>
        <v>0</v>
      </c>
      <c r="I331" s="3">
        <f>I330+Tabela25[[#This Row],[dochody]]</f>
        <v>37020</v>
      </c>
      <c r="J331" s="4">
        <f t="shared" si="15"/>
        <v>21820</v>
      </c>
      <c r="K331">
        <f>YEAR(Tabela25[[#This Row],[data]])</f>
        <v>2023</v>
      </c>
      <c r="L331" s="10">
        <f>IF(Tabela25[[#This Row],[łączne dochody]]&gt;Tabela25[[#This Row],[łączne wydatki]],1,0)</f>
        <v>1</v>
      </c>
    </row>
    <row r="332" spans="1:12" x14ac:dyDescent="0.3">
      <c r="A332" s="1">
        <v>45257</v>
      </c>
      <c r="B332" t="s">
        <v>3</v>
      </c>
      <c r="C332" t="s">
        <v>13</v>
      </c>
      <c r="D332" s="2">
        <f>VLOOKUP(C332,Tabela14[],2,FALSE)</f>
        <v>0.4</v>
      </c>
      <c r="E332">
        <v>10</v>
      </c>
      <c r="F332" s="3">
        <f t="shared" si="16"/>
        <v>0</v>
      </c>
      <c r="G332" s="3">
        <f>G331+Tabela25[[#This Row],[wydatki]]</f>
        <v>15200</v>
      </c>
      <c r="H332" s="3">
        <f t="shared" si="17"/>
        <v>120</v>
      </c>
      <c r="I332" s="3">
        <f>I331+Tabela25[[#This Row],[dochody]]</f>
        <v>37140</v>
      </c>
      <c r="J332" s="4">
        <f t="shared" si="15"/>
        <v>21940</v>
      </c>
      <c r="K332">
        <f>YEAR(Tabela25[[#This Row],[data]])</f>
        <v>2023</v>
      </c>
      <c r="L332" s="10">
        <f>IF(Tabela25[[#This Row],[łączne dochody]]&gt;Tabela25[[#This Row],[łączne wydatki]],1,0)</f>
        <v>1</v>
      </c>
    </row>
    <row r="333" spans="1:12" x14ac:dyDescent="0.3">
      <c r="A333" s="1">
        <v>45258</v>
      </c>
      <c r="B333" t="s">
        <v>4</v>
      </c>
      <c r="C333" t="s">
        <v>13</v>
      </c>
      <c r="D333" s="2">
        <f>VLOOKUP(C333,Tabela14[],2,FALSE)</f>
        <v>0.4</v>
      </c>
      <c r="E333">
        <v>10</v>
      </c>
      <c r="F333" s="3">
        <f t="shared" si="16"/>
        <v>0</v>
      </c>
      <c r="G333" s="3">
        <f>G332+Tabela25[[#This Row],[wydatki]]</f>
        <v>15200</v>
      </c>
      <c r="H333" s="3">
        <f t="shared" si="17"/>
        <v>120</v>
      </c>
      <c r="I333" s="3">
        <f>I332+Tabela25[[#This Row],[dochody]]</f>
        <v>37260</v>
      </c>
      <c r="J333" s="4">
        <f t="shared" si="15"/>
        <v>22060</v>
      </c>
      <c r="K333">
        <f>YEAR(Tabela25[[#This Row],[data]])</f>
        <v>2023</v>
      </c>
      <c r="L333" s="10">
        <f>IF(Tabela25[[#This Row],[łączne dochody]]&gt;Tabela25[[#This Row],[łączne wydatki]],1,0)</f>
        <v>1</v>
      </c>
    </row>
    <row r="334" spans="1:12" x14ac:dyDescent="0.3">
      <c r="A334" s="1">
        <v>45259</v>
      </c>
      <c r="B334" t="s">
        <v>5</v>
      </c>
      <c r="C334" t="s">
        <v>13</v>
      </c>
      <c r="D334" s="2">
        <f>VLOOKUP(C334,Tabela14[],2,FALSE)</f>
        <v>0.4</v>
      </c>
      <c r="E334">
        <v>10</v>
      </c>
      <c r="F334" s="3">
        <f t="shared" si="16"/>
        <v>0</v>
      </c>
      <c r="G334" s="3">
        <f>G333+Tabela25[[#This Row],[wydatki]]</f>
        <v>15200</v>
      </c>
      <c r="H334" s="3">
        <f t="shared" si="17"/>
        <v>120</v>
      </c>
      <c r="I334" s="3">
        <f>I333+Tabela25[[#This Row],[dochody]]</f>
        <v>37380</v>
      </c>
      <c r="J334" s="4">
        <f t="shared" si="15"/>
        <v>22180</v>
      </c>
      <c r="K334">
        <f>YEAR(Tabela25[[#This Row],[data]])</f>
        <v>2023</v>
      </c>
      <c r="L334" s="10">
        <f>IF(Tabela25[[#This Row],[łączne dochody]]&gt;Tabela25[[#This Row],[łączne wydatki]],1,0)</f>
        <v>1</v>
      </c>
    </row>
    <row r="335" spans="1:12" x14ac:dyDescent="0.3">
      <c r="A335" s="1">
        <v>45260</v>
      </c>
      <c r="B335" t="s">
        <v>6</v>
      </c>
      <c r="C335" t="s">
        <v>13</v>
      </c>
      <c r="D335" s="2">
        <f>VLOOKUP(C335,Tabela14[],2,FALSE)</f>
        <v>0.4</v>
      </c>
      <c r="E335">
        <v>10</v>
      </c>
      <c r="F335" s="3">
        <f t="shared" si="16"/>
        <v>0</v>
      </c>
      <c r="G335" s="3">
        <f>G334+Tabela25[[#This Row],[wydatki]]</f>
        <v>15200</v>
      </c>
      <c r="H335" s="3">
        <f t="shared" si="17"/>
        <v>120</v>
      </c>
      <c r="I335" s="3">
        <f>I334+Tabela25[[#This Row],[dochody]]</f>
        <v>37500</v>
      </c>
      <c r="J335" s="4">
        <f t="shared" si="15"/>
        <v>22300</v>
      </c>
      <c r="K335">
        <f>YEAR(Tabela25[[#This Row],[data]])</f>
        <v>2023</v>
      </c>
      <c r="L335" s="10">
        <f>IF(Tabela25[[#This Row],[łączne dochody]]&gt;Tabela25[[#This Row],[łączne wydatki]],1,0)</f>
        <v>1</v>
      </c>
    </row>
    <row r="336" spans="1:12" x14ac:dyDescent="0.3">
      <c r="A336" s="1">
        <v>45261</v>
      </c>
      <c r="B336" t="s">
        <v>7</v>
      </c>
      <c r="C336" t="s">
        <v>13</v>
      </c>
      <c r="D336" s="2">
        <f>VLOOKUP(C336,Tabela14[],2,FALSE)</f>
        <v>0.4</v>
      </c>
      <c r="E336">
        <v>10</v>
      </c>
      <c r="F336" s="3">
        <f t="shared" si="16"/>
        <v>0</v>
      </c>
      <c r="G336" s="3">
        <f>G335+Tabela25[[#This Row],[wydatki]]</f>
        <v>15200</v>
      </c>
      <c r="H336" s="3">
        <f t="shared" si="17"/>
        <v>120</v>
      </c>
      <c r="I336" s="3">
        <f>I335+Tabela25[[#This Row],[dochody]]</f>
        <v>37620</v>
      </c>
      <c r="J336" s="4">
        <f t="shared" si="15"/>
        <v>22420</v>
      </c>
      <c r="K336">
        <f>YEAR(Tabela25[[#This Row],[data]])</f>
        <v>2023</v>
      </c>
      <c r="L336" s="10">
        <f>IF(Tabela25[[#This Row],[łączne dochody]]&gt;Tabela25[[#This Row],[łączne wydatki]],1,0)</f>
        <v>1</v>
      </c>
    </row>
    <row r="337" spans="1:12" x14ac:dyDescent="0.3">
      <c r="A337" s="1">
        <v>45262</v>
      </c>
      <c r="B337" t="s">
        <v>8</v>
      </c>
      <c r="C337" t="s">
        <v>13</v>
      </c>
      <c r="D337" s="2">
        <f>VLOOKUP(C337,Tabela14[],2,FALSE)</f>
        <v>0.4</v>
      </c>
      <c r="E337">
        <v>10</v>
      </c>
      <c r="F337" s="3">
        <f t="shared" si="16"/>
        <v>0</v>
      </c>
      <c r="G337" s="3">
        <f>G336+Tabela25[[#This Row],[wydatki]]</f>
        <v>15200</v>
      </c>
      <c r="H337" s="3">
        <f t="shared" si="17"/>
        <v>0</v>
      </c>
      <c r="I337" s="3">
        <f>I336+Tabela25[[#This Row],[dochody]]</f>
        <v>37620</v>
      </c>
      <c r="J337" s="4">
        <f t="shared" si="15"/>
        <v>22420</v>
      </c>
      <c r="K337">
        <f>YEAR(Tabela25[[#This Row],[data]])</f>
        <v>2023</v>
      </c>
      <c r="L337" s="10">
        <f>IF(Tabela25[[#This Row],[łączne dochody]]&gt;Tabela25[[#This Row],[łączne wydatki]],1,0)</f>
        <v>1</v>
      </c>
    </row>
    <row r="338" spans="1:12" x14ac:dyDescent="0.3">
      <c r="A338" s="1">
        <v>45263</v>
      </c>
      <c r="B338" t="s">
        <v>2</v>
      </c>
      <c r="C338" t="s">
        <v>13</v>
      </c>
      <c r="D338" s="2">
        <f>VLOOKUP(C338,Tabela14[],2,FALSE)</f>
        <v>0.4</v>
      </c>
      <c r="E338">
        <v>10</v>
      </c>
      <c r="F338" s="3">
        <f t="shared" si="16"/>
        <v>150</v>
      </c>
      <c r="G338" s="3">
        <f>G337+Tabela25[[#This Row],[wydatki]]</f>
        <v>15350</v>
      </c>
      <c r="H338" s="3">
        <f t="shared" si="17"/>
        <v>0</v>
      </c>
      <c r="I338" s="3">
        <f>I337+Tabela25[[#This Row],[dochody]]</f>
        <v>37620</v>
      </c>
      <c r="J338" s="4">
        <f t="shared" si="15"/>
        <v>22270</v>
      </c>
      <c r="K338">
        <f>YEAR(Tabela25[[#This Row],[data]])</f>
        <v>2023</v>
      </c>
      <c r="L338" s="10">
        <f>IF(Tabela25[[#This Row],[łączne dochody]]&gt;Tabela25[[#This Row],[łączne wydatki]],1,0)</f>
        <v>1</v>
      </c>
    </row>
    <row r="339" spans="1:12" x14ac:dyDescent="0.3">
      <c r="A339" s="1">
        <v>45264</v>
      </c>
      <c r="B339" t="s">
        <v>3</v>
      </c>
      <c r="C339" t="s">
        <v>13</v>
      </c>
      <c r="D339" s="2">
        <f>VLOOKUP(C339,Tabela14[],2,FALSE)</f>
        <v>0.4</v>
      </c>
      <c r="E339">
        <v>10</v>
      </c>
      <c r="F339" s="3">
        <f t="shared" si="16"/>
        <v>0</v>
      </c>
      <c r="G339" s="3">
        <f>G338+Tabela25[[#This Row],[wydatki]]</f>
        <v>15350</v>
      </c>
      <c r="H339" s="3">
        <f t="shared" si="17"/>
        <v>120</v>
      </c>
      <c r="I339" s="3">
        <f>I338+Tabela25[[#This Row],[dochody]]</f>
        <v>37740</v>
      </c>
      <c r="J339" s="4">
        <f t="shared" si="15"/>
        <v>22390</v>
      </c>
      <c r="K339">
        <f>YEAR(Tabela25[[#This Row],[data]])</f>
        <v>2023</v>
      </c>
      <c r="L339" s="10">
        <f>IF(Tabela25[[#This Row],[łączne dochody]]&gt;Tabela25[[#This Row],[łączne wydatki]],1,0)</f>
        <v>1</v>
      </c>
    </row>
    <row r="340" spans="1:12" x14ac:dyDescent="0.3">
      <c r="A340" s="1">
        <v>45265</v>
      </c>
      <c r="B340" t="s">
        <v>4</v>
      </c>
      <c r="C340" t="s">
        <v>13</v>
      </c>
      <c r="D340" s="2">
        <f>VLOOKUP(C340,Tabela14[],2,FALSE)</f>
        <v>0.4</v>
      </c>
      <c r="E340">
        <v>10</v>
      </c>
      <c r="F340" s="3">
        <f t="shared" si="16"/>
        <v>0</v>
      </c>
      <c r="G340" s="3">
        <f>G339+Tabela25[[#This Row],[wydatki]]</f>
        <v>15350</v>
      </c>
      <c r="H340" s="3">
        <f t="shared" si="17"/>
        <v>120</v>
      </c>
      <c r="I340" s="3">
        <f>I339+Tabela25[[#This Row],[dochody]]</f>
        <v>37860</v>
      </c>
      <c r="J340" s="4">
        <f t="shared" si="15"/>
        <v>22510</v>
      </c>
      <c r="K340">
        <f>YEAR(Tabela25[[#This Row],[data]])</f>
        <v>2023</v>
      </c>
      <c r="L340" s="10">
        <f>IF(Tabela25[[#This Row],[łączne dochody]]&gt;Tabela25[[#This Row],[łączne wydatki]],1,0)</f>
        <v>1</v>
      </c>
    </row>
    <row r="341" spans="1:12" x14ac:dyDescent="0.3">
      <c r="A341" s="1">
        <v>45266</v>
      </c>
      <c r="B341" t="s">
        <v>5</v>
      </c>
      <c r="C341" t="s">
        <v>13</v>
      </c>
      <c r="D341" s="2">
        <f>VLOOKUP(C341,Tabela14[],2,FALSE)</f>
        <v>0.4</v>
      </c>
      <c r="E341">
        <v>10</v>
      </c>
      <c r="F341" s="3">
        <f t="shared" si="16"/>
        <v>0</v>
      </c>
      <c r="G341" s="3">
        <f>G340+Tabela25[[#This Row],[wydatki]]</f>
        <v>15350</v>
      </c>
      <c r="H341" s="3">
        <f t="shared" si="17"/>
        <v>120</v>
      </c>
      <c r="I341" s="3">
        <f>I340+Tabela25[[#This Row],[dochody]]</f>
        <v>37980</v>
      </c>
      <c r="J341" s="4">
        <f t="shared" si="15"/>
        <v>22630</v>
      </c>
      <c r="K341">
        <f>YEAR(Tabela25[[#This Row],[data]])</f>
        <v>2023</v>
      </c>
      <c r="L341" s="10">
        <f>IF(Tabela25[[#This Row],[łączne dochody]]&gt;Tabela25[[#This Row],[łączne wydatki]],1,0)</f>
        <v>1</v>
      </c>
    </row>
    <row r="342" spans="1:12" x14ac:dyDescent="0.3">
      <c r="A342" s="1">
        <v>45267</v>
      </c>
      <c r="B342" t="s">
        <v>6</v>
      </c>
      <c r="C342" t="s">
        <v>13</v>
      </c>
      <c r="D342" s="2">
        <f>VLOOKUP(C342,Tabela14[],2,FALSE)</f>
        <v>0.4</v>
      </c>
      <c r="E342">
        <v>10</v>
      </c>
      <c r="F342" s="3">
        <f t="shared" si="16"/>
        <v>0</v>
      </c>
      <c r="G342" s="3">
        <f>G341+Tabela25[[#This Row],[wydatki]]</f>
        <v>15350</v>
      </c>
      <c r="H342" s="3">
        <f t="shared" si="17"/>
        <v>120</v>
      </c>
      <c r="I342" s="3">
        <f>I341+Tabela25[[#This Row],[dochody]]</f>
        <v>38100</v>
      </c>
      <c r="J342" s="4">
        <f t="shared" si="15"/>
        <v>22750</v>
      </c>
      <c r="K342">
        <f>YEAR(Tabela25[[#This Row],[data]])</f>
        <v>2023</v>
      </c>
      <c r="L342" s="10">
        <f>IF(Tabela25[[#This Row],[łączne dochody]]&gt;Tabela25[[#This Row],[łączne wydatki]],1,0)</f>
        <v>1</v>
      </c>
    </row>
    <row r="343" spans="1:12" x14ac:dyDescent="0.3">
      <c r="A343" s="1">
        <v>45268</v>
      </c>
      <c r="B343" t="s">
        <v>7</v>
      </c>
      <c r="C343" t="s">
        <v>13</v>
      </c>
      <c r="D343" s="2">
        <f>VLOOKUP(C343,Tabela14[],2,FALSE)</f>
        <v>0.4</v>
      </c>
      <c r="E343">
        <v>10</v>
      </c>
      <c r="F343" s="3">
        <f t="shared" si="16"/>
        <v>0</v>
      </c>
      <c r="G343" s="3">
        <f>G342+Tabela25[[#This Row],[wydatki]]</f>
        <v>15350</v>
      </c>
      <c r="H343" s="3">
        <f t="shared" si="17"/>
        <v>120</v>
      </c>
      <c r="I343" s="3">
        <f>I342+Tabela25[[#This Row],[dochody]]</f>
        <v>38220</v>
      </c>
      <c r="J343" s="4">
        <f t="shared" si="15"/>
        <v>22870</v>
      </c>
      <c r="K343">
        <f>YEAR(Tabela25[[#This Row],[data]])</f>
        <v>2023</v>
      </c>
      <c r="L343" s="10">
        <f>IF(Tabela25[[#This Row],[łączne dochody]]&gt;Tabela25[[#This Row],[łączne wydatki]],1,0)</f>
        <v>1</v>
      </c>
    </row>
    <row r="344" spans="1:12" x14ac:dyDescent="0.3">
      <c r="A344" s="1">
        <v>45269</v>
      </c>
      <c r="B344" t="s">
        <v>8</v>
      </c>
      <c r="C344" t="s">
        <v>13</v>
      </c>
      <c r="D344" s="2">
        <f>VLOOKUP(C344,Tabela14[],2,FALSE)</f>
        <v>0.4</v>
      </c>
      <c r="E344">
        <v>10</v>
      </c>
      <c r="F344" s="3">
        <f t="shared" si="16"/>
        <v>0</v>
      </c>
      <c r="G344" s="3">
        <f>G343+Tabela25[[#This Row],[wydatki]]</f>
        <v>15350</v>
      </c>
      <c r="H344" s="3">
        <f t="shared" si="17"/>
        <v>0</v>
      </c>
      <c r="I344" s="3">
        <f>I343+Tabela25[[#This Row],[dochody]]</f>
        <v>38220</v>
      </c>
      <c r="J344" s="4">
        <f t="shared" si="15"/>
        <v>22870</v>
      </c>
      <c r="K344">
        <f>YEAR(Tabela25[[#This Row],[data]])</f>
        <v>2023</v>
      </c>
      <c r="L344" s="10">
        <f>IF(Tabela25[[#This Row],[łączne dochody]]&gt;Tabela25[[#This Row],[łączne wydatki]],1,0)</f>
        <v>1</v>
      </c>
    </row>
    <row r="345" spans="1:12" x14ac:dyDescent="0.3">
      <c r="A345" s="1">
        <v>45270</v>
      </c>
      <c r="B345" t="s">
        <v>2</v>
      </c>
      <c r="C345" t="s">
        <v>13</v>
      </c>
      <c r="D345" s="2">
        <f>VLOOKUP(C345,Tabela14[],2,FALSE)</f>
        <v>0.4</v>
      </c>
      <c r="E345">
        <v>10</v>
      </c>
      <c r="F345" s="3">
        <f t="shared" si="16"/>
        <v>150</v>
      </c>
      <c r="G345" s="3">
        <f>G344+Tabela25[[#This Row],[wydatki]]</f>
        <v>15500</v>
      </c>
      <c r="H345" s="3">
        <f t="shared" si="17"/>
        <v>0</v>
      </c>
      <c r="I345" s="3">
        <f>I344+Tabela25[[#This Row],[dochody]]</f>
        <v>38220</v>
      </c>
      <c r="J345" s="4">
        <f t="shared" si="15"/>
        <v>22720</v>
      </c>
      <c r="K345">
        <f>YEAR(Tabela25[[#This Row],[data]])</f>
        <v>2023</v>
      </c>
      <c r="L345" s="10">
        <f>IF(Tabela25[[#This Row],[łączne dochody]]&gt;Tabela25[[#This Row],[łączne wydatki]],1,0)</f>
        <v>1</v>
      </c>
    </row>
    <row r="346" spans="1:12" x14ac:dyDescent="0.3">
      <c r="A346" s="1">
        <v>45271</v>
      </c>
      <c r="B346" t="s">
        <v>3</v>
      </c>
      <c r="C346" t="s">
        <v>13</v>
      </c>
      <c r="D346" s="2">
        <f>VLOOKUP(C346,Tabela14[],2,FALSE)</f>
        <v>0.4</v>
      </c>
      <c r="E346">
        <v>10</v>
      </c>
      <c r="F346" s="3">
        <f t="shared" si="16"/>
        <v>0</v>
      </c>
      <c r="G346" s="3">
        <f>G345+Tabela25[[#This Row],[wydatki]]</f>
        <v>15500</v>
      </c>
      <c r="H346" s="3">
        <f t="shared" si="17"/>
        <v>120</v>
      </c>
      <c r="I346" s="3">
        <f>I345+Tabela25[[#This Row],[dochody]]</f>
        <v>38340</v>
      </c>
      <c r="J346" s="4">
        <f t="shared" si="15"/>
        <v>22840</v>
      </c>
      <c r="K346">
        <f>YEAR(Tabela25[[#This Row],[data]])</f>
        <v>2023</v>
      </c>
      <c r="L346" s="10">
        <f>IF(Tabela25[[#This Row],[łączne dochody]]&gt;Tabela25[[#This Row],[łączne wydatki]],1,0)</f>
        <v>1</v>
      </c>
    </row>
    <row r="347" spans="1:12" x14ac:dyDescent="0.3">
      <c r="A347" s="1">
        <v>45272</v>
      </c>
      <c r="B347" t="s">
        <v>4</v>
      </c>
      <c r="C347" t="s">
        <v>13</v>
      </c>
      <c r="D347" s="2">
        <f>VLOOKUP(C347,Tabela14[],2,FALSE)</f>
        <v>0.4</v>
      </c>
      <c r="E347">
        <v>10</v>
      </c>
      <c r="F347" s="3">
        <f t="shared" si="16"/>
        <v>0</v>
      </c>
      <c r="G347" s="3">
        <f>G346+Tabela25[[#This Row],[wydatki]]</f>
        <v>15500</v>
      </c>
      <c r="H347" s="3">
        <f t="shared" si="17"/>
        <v>120</v>
      </c>
      <c r="I347" s="3">
        <f>I346+Tabela25[[#This Row],[dochody]]</f>
        <v>38460</v>
      </c>
      <c r="J347" s="4">
        <f t="shared" si="15"/>
        <v>22960</v>
      </c>
      <c r="K347">
        <f>YEAR(Tabela25[[#This Row],[data]])</f>
        <v>2023</v>
      </c>
      <c r="L347" s="10">
        <f>IF(Tabela25[[#This Row],[łączne dochody]]&gt;Tabela25[[#This Row],[łączne wydatki]],1,0)</f>
        <v>1</v>
      </c>
    </row>
    <row r="348" spans="1:12" x14ac:dyDescent="0.3">
      <c r="A348" s="1">
        <v>45273</v>
      </c>
      <c r="B348" t="s">
        <v>5</v>
      </c>
      <c r="C348" t="s">
        <v>13</v>
      </c>
      <c r="D348" s="2">
        <f>VLOOKUP(C348,Tabela14[],2,FALSE)</f>
        <v>0.4</v>
      </c>
      <c r="E348">
        <v>10</v>
      </c>
      <c r="F348" s="3">
        <f t="shared" si="16"/>
        <v>0</v>
      </c>
      <c r="G348" s="3">
        <f>G347+Tabela25[[#This Row],[wydatki]]</f>
        <v>15500</v>
      </c>
      <c r="H348" s="3">
        <f t="shared" si="17"/>
        <v>120</v>
      </c>
      <c r="I348" s="3">
        <f>I347+Tabela25[[#This Row],[dochody]]</f>
        <v>38580</v>
      </c>
      <c r="J348" s="4">
        <f t="shared" si="15"/>
        <v>23080</v>
      </c>
      <c r="K348">
        <f>YEAR(Tabela25[[#This Row],[data]])</f>
        <v>2023</v>
      </c>
      <c r="L348" s="10">
        <f>IF(Tabela25[[#This Row],[łączne dochody]]&gt;Tabela25[[#This Row],[łączne wydatki]],1,0)</f>
        <v>1</v>
      </c>
    </row>
    <row r="349" spans="1:12" x14ac:dyDescent="0.3">
      <c r="A349" s="1">
        <v>45274</v>
      </c>
      <c r="B349" t="s">
        <v>6</v>
      </c>
      <c r="C349" t="s">
        <v>13</v>
      </c>
      <c r="D349" s="2">
        <f>VLOOKUP(C349,Tabela14[],2,FALSE)</f>
        <v>0.4</v>
      </c>
      <c r="E349">
        <v>10</v>
      </c>
      <c r="F349" s="3">
        <f t="shared" si="16"/>
        <v>0</v>
      </c>
      <c r="G349" s="3">
        <f>G348+Tabela25[[#This Row],[wydatki]]</f>
        <v>15500</v>
      </c>
      <c r="H349" s="3">
        <f t="shared" si="17"/>
        <v>120</v>
      </c>
      <c r="I349" s="3">
        <f>I348+Tabela25[[#This Row],[dochody]]</f>
        <v>38700</v>
      </c>
      <c r="J349" s="4">
        <f t="shared" si="15"/>
        <v>23200</v>
      </c>
      <c r="K349">
        <f>YEAR(Tabela25[[#This Row],[data]])</f>
        <v>2023</v>
      </c>
      <c r="L349" s="10">
        <f>IF(Tabela25[[#This Row],[łączne dochody]]&gt;Tabela25[[#This Row],[łączne wydatki]],1,0)</f>
        <v>1</v>
      </c>
    </row>
    <row r="350" spans="1:12" x14ac:dyDescent="0.3">
      <c r="A350" s="1">
        <v>45275</v>
      </c>
      <c r="B350" t="s">
        <v>7</v>
      </c>
      <c r="C350" t="s">
        <v>13</v>
      </c>
      <c r="D350" s="2">
        <f>VLOOKUP(C350,Tabela14[],2,FALSE)</f>
        <v>0.4</v>
      </c>
      <c r="E350">
        <v>10</v>
      </c>
      <c r="F350" s="3">
        <f t="shared" si="16"/>
        <v>0</v>
      </c>
      <c r="G350" s="3">
        <f>G349+Tabela25[[#This Row],[wydatki]]</f>
        <v>15500</v>
      </c>
      <c r="H350" s="3">
        <f t="shared" si="17"/>
        <v>120</v>
      </c>
      <c r="I350" s="3">
        <f>I349+Tabela25[[#This Row],[dochody]]</f>
        <v>38820</v>
      </c>
      <c r="J350" s="4">
        <f t="shared" si="15"/>
        <v>23320</v>
      </c>
      <c r="K350">
        <f>YEAR(Tabela25[[#This Row],[data]])</f>
        <v>2023</v>
      </c>
      <c r="L350" s="10">
        <f>IF(Tabela25[[#This Row],[łączne dochody]]&gt;Tabela25[[#This Row],[łączne wydatki]],1,0)</f>
        <v>1</v>
      </c>
    </row>
    <row r="351" spans="1:12" x14ac:dyDescent="0.3">
      <c r="A351" s="1">
        <v>45276</v>
      </c>
      <c r="B351" t="s">
        <v>8</v>
      </c>
      <c r="C351" t="s">
        <v>13</v>
      </c>
      <c r="D351" s="2">
        <f>VLOOKUP(C351,Tabela14[],2,FALSE)</f>
        <v>0.4</v>
      </c>
      <c r="E351">
        <v>10</v>
      </c>
      <c r="F351" s="3">
        <f t="shared" si="16"/>
        <v>0</v>
      </c>
      <c r="G351" s="3">
        <f>G350+Tabela25[[#This Row],[wydatki]]</f>
        <v>15500</v>
      </c>
      <c r="H351" s="3">
        <f t="shared" si="17"/>
        <v>0</v>
      </c>
      <c r="I351" s="3">
        <f>I350+Tabela25[[#This Row],[dochody]]</f>
        <v>38820</v>
      </c>
      <c r="J351" s="4">
        <f t="shared" si="15"/>
        <v>23320</v>
      </c>
      <c r="K351">
        <f>YEAR(Tabela25[[#This Row],[data]])</f>
        <v>2023</v>
      </c>
      <c r="L351" s="10">
        <f>IF(Tabela25[[#This Row],[łączne dochody]]&gt;Tabela25[[#This Row],[łączne wydatki]],1,0)</f>
        <v>1</v>
      </c>
    </row>
    <row r="352" spans="1:12" x14ac:dyDescent="0.3">
      <c r="A352" s="1">
        <v>45277</v>
      </c>
      <c r="B352" t="s">
        <v>2</v>
      </c>
      <c r="C352" t="s">
        <v>13</v>
      </c>
      <c r="D352" s="2">
        <f>VLOOKUP(C352,Tabela14[],2,FALSE)</f>
        <v>0.4</v>
      </c>
      <c r="E352">
        <v>10</v>
      </c>
      <c r="F352" s="3">
        <f t="shared" si="16"/>
        <v>150</v>
      </c>
      <c r="G352" s="3">
        <f>G351+Tabela25[[#This Row],[wydatki]]</f>
        <v>15650</v>
      </c>
      <c r="H352" s="3">
        <f t="shared" si="17"/>
        <v>0</v>
      </c>
      <c r="I352" s="3">
        <f>I351+Tabela25[[#This Row],[dochody]]</f>
        <v>38820</v>
      </c>
      <c r="J352" s="4">
        <f t="shared" si="15"/>
        <v>23170</v>
      </c>
      <c r="K352">
        <f>YEAR(Tabela25[[#This Row],[data]])</f>
        <v>2023</v>
      </c>
      <c r="L352" s="10">
        <f>IF(Tabela25[[#This Row],[łączne dochody]]&gt;Tabela25[[#This Row],[łączne wydatki]],1,0)</f>
        <v>1</v>
      </c>
    </row>
    <row r="353" spans="1:12" x14ac:dyDescent="0.3">
      <c r="A353" s="1">
        <v>45278</v>
      </c>
      <c r="B353" t="s">
        <v>3</v>
      </c>
      <c r="C353" t="s">
        <v>13</v>
      </c>
      <c r="D353" s="2">
        <f>VLOOKUP(C353,Tabela14[],2,FALSE)</f>
        <v>0.4</v>
      </c>
      <c r="E353">
        <v>10</v>
      </c>
      <c r="F353" s="3">
        <f t="shared" si="16"/>
        <v>0</v>
      </c>
      <c r="G353" s="3">
        <f>G352+Tabela25[[#This Row],[wydatki]]</f>
        <v>15650</v>
      </c>
      <c r="H353" s="3">
        <f t="shared" si="17"/>
        <v>120</v>
      </c>
      <c r="I353" s="3">
        <f>I352+Tabela25[[#This Row],[dochody]]</f>
        <v>38940</v>
      </c>
      <c r="J353" s="4">
        <f t="shared" si="15"/>
        <v>23290</v>
      </c>
      <c r="K353">
        <f>YEAR(Tabela25[[#This Row],[data]])</f>
        <v>2023</v>
      </c>
      <c r="L353" s="10">
        <f>IF(Tabela25[[#This Row],[łączne dochody]]&gt;Tabela25[[#This Row],[łączne wydatki]],1,0)</f>
        <v>1</v>
      </c>
    </row>
    <row r="354" spans="1:12" x14ac:dyDescent="0.3">
      <c r="A354" s="1">
        <v>45279</v>
      </c>
      <c r="B354" t="s">
        <v>4</v>
      </c>
      <c r="C354" t="s">
        <v>13</v>
      </c>
      <c r="D354" s="2">
        <f>VLOOKUP(C354,Tabela14[],2,FALSE)</f>
        <v>0.4</v>
      </c>
      <c r="E354">
        <v>10</v>
      </c>
      <c r="F354" s="3">
        <f t="shared" si="16"/>
        <v>0</v>
      </c>
      <c r="G354" s="3">
        <f>G353+Tabela25[[#This Row],[wydatki]]</f>
        <v>15650</v>
      </c>
      <c r="H354" s="3">
        <f t="shared" si="17"/>
        <v>120</v>
      </c>
      <c r="I354" s="3">
        <f>I353+Tabela25[[#This Row],[dochody]]</f>
        <v>39060</v>
      </c>
      <c r="J354" s="4">
        <f t="shared" si="15"/>
        <v>23410</v>
      </c>
      <c r="K354">
        <f>YEAR(Tabela25[[#This Row],[data]])</f>
        <v>2023</v>
      </c>
      <c r="L354" s="10">
        <f>IF(Tabela25[[#This Row],[łączne dochody]]&gt;Tabela25[[#This Row],[łączne wydatki]],1,0)</f>
        <v>1</v>
      </c>
    </row>
    <row r="355" spans="1:12" x14ac:dyDescent="0.3">
      <c r="A355" s="1">
        <v>45280</v>
      </c>
      <c r="B355" t="s">
        <v>5</v>
      </c>
      <c r="C355" t="s">
        <v>13</v>
      </c>
      <c r="D355" s="2">
        <f>VLOOKUP(C355,Tabela14[],2,FALSE)</f>
        <v>0.4</v>
      </c>
      <c r="E355">
        <v>10</v>
      </c>
      <c r="F355" s="3">
        <f t="shared" si="16"/>
        <v>0</v>
      </c>
      <c r="G355" s="3">
        <f>G354+Tabela25[[#This Row],[wydatki]]</f>
        <v>15650</v>
      </c>
      <c r="H355" s="3">
        <f t="shared" si="17"/>
        <v>120</v>
      </c>
      <c r="I355" s="3">
        <f>I354+Tabela25[[#This Row],[dochody]]</f>
        <v>39180</v>
      </c>
      <c r="J355" s="4">
        <f t="shared" si="15"/>
        <v>23530</v>
      </c>
      <c r="K355">
        <f>YEAR(Tabela25[[#This Row],[data]])</f>
        <v>2023</v>
      </c>
      <c r="L355" s="10">
        <f>IF(Tabela25[[#This Row],[łączne dochody]]&gt;Tabela25[[#This Row],[łączne wydatki]],1,0)</f>
        <v>1</v>
      </c>
    </row>
    <row r="356" spans="1:12" x14ac:dyDescent="0.3">
      <c r="A356" s="1">
        <v>45281</v>
      </c>
      <c r="B356" t="s">
        <v>6</v>
      </c>
      <c r="C356" t="s">
        <v>10</v>
      </c>
      <c r="D356" s="2">
        <f>VLOOKUP(C356,Tabela14[],2,FALSE)</f>
        <v>0.2</v>
      </c>
      <c r="E356">
        <v>10</v>
      </c>
      <c r="F356" s="3">
        <f t="shared" si="16"/>
        <v>0</v>
      </c>
      <c r="G356" s="3">
        <f>G355+Tabela25[[#This Row],[wydatki]]</f>
        <v>15650</v>
      </c>
      <c r="H356" s="3">
        <f t="shared" si="17"/>
        <v>60</v>
      </c>
      <c r="I356" s="3">
        <f>I355+Tabela25[[#This Row],[dochody]]</f>
        <v>39240</v>
      </c>
      <c r="J356" s="4">
        <f t="shared" si="15"/>
        <v>23590</v>
      </c>
      <c r="K356">
        <f>YEAR(Tabela25[[#This Row],[data]])</f>
        <v>2023</v>
      </c>
      <c r="L356" s="10">
        <f>IF(Tabela25[[#This Row],[łączne dochody]]&gt;Tabela25[[#This Row],[łączne wydatki]],1,0)</f>
        <v>1</v>
      </c>
    </row>
    <row r="357" spans="1:12" x14ac:dyDescent="0.3">
      <c r="A357" s="1">
        <v>45282</v>
      </c>
      <c r="B357" t="s">
        <v>7</v>
      </c>
      <c r="C357" t="s">
        <v>10</v>
      </c>
      <c r="D357" s="2">
        <f>VLOOKUP(C357,Tabela14[],2,FALSE)</f>
        <v>0.2</v>
      </c>
      <c r="E357">
        <v>10</v>
      </c>
      <c r="F357" s="3">
        <f t="shared" si="16"/>
        <v>0</v>
      </c>
      <c r="G357" s="3">
        <f>G356+Tabela25[[#This Row],[wydatki]]</f>
        <v>15650</v>
      </c>
      <c r="H357" s="3">
        <f t="shared" si="17"/>
        <v>60</v>
      </c>
      <c r="I357" s="3">
        <f>I356+Tabela25[[#This Row],[dochody]]</f>
        <v>39300</v>
      </c>
      <c r="J357" s="4">
        <f t="shared" si="15"/>
        <v>23650</v>
      </c>
      <c r="K357">
        <f>YEAR(Tabela25[[#This Row],[data]])</f>
        <v>2023</v>
      </c>
      <c r="L357" s="10">
        <f>IF(Tabela25[[#This Row],[łączne dochody]]&gt;Tabela25[[#This Row],[łączne wydatki]],1,0)</f>
        <v>1</v>
      </c>
    </row>
    <row r="358" spans="1:12" x14ac:dyDescent="0.3">
      <c r="A358" s="1">
        <v>45283</v>
      </c>
      <c r="B358" t="s">
        <v>8</v>
      </c>
      <c r="C358" t="s">
        <v>10</v>
      </c>
      <c r="D358" s="2">
        <f>VLOOKUP(C358,Tabela14[],2,FALSE)</f>
        <v>0.2</v>
      </c>
      <c r="E358">
        <v>10</v>
      </c>
      <c r="F358" s="3">
        <f t="shared" si="16"/>
        <v>0</v>
      </c>
      <c r="G358" s="3">
        <f>G357+Tabela25[[#This Row],[wydatki]]</f>
        <v>15650</v>
      </c>
      <c r="H358" s="3">
        <f t="shared" si="17"/>
        <v>0</v>
      </c>
      <c r="I358" s="3">
        <f>I357+Tabela25[[#This Row],[dochody]]</f>
        <v>39300</v>
      </c>
      <c r="J358" s="4">
        <f t="shared" si="15"/>
        <v>23650</v>
      </c>
      <c r="K358">
        <f>YEAR(Tabela25[[#This Row],[data]])</f>
        <v>2023</v>
      </c>
      <c r="L358" s="10">
        <f>IF(Tabela25[[#This Row],[łączne dochody]]&gt;Tabela25[[#This Row],[łączne wydatki]],1,0)</f>
        <v>1</v>
      </c>
    </row>
    <row r="359" spans="1:12" x14ac:dyDescent="0.3">
      <c r="A359" s="1">
        <v>45284</v>
      </c>
      <c r="B359" t="s">
        <v>2</v>
      </c>
      <c r="C359" t="s">
        <v>10</v>
      </c>
      <c r="D359" s="2">
        <f>VLOOKUP(C359,Tabela14[],2,FALSE)</f>
        <v>0.2</v>
      </c>
      <c r="E359">
        <v>10</v>
      </c>
      <c r="F359" s="3">
        <f t="shared" si="16"/>
        <v>150</v>
      </c>
      <c r="G359" s="3">
        <f>G358+Tabela25[[#This Row],[wydatki]]</f>
        <v>15800</v>
      </c>
      <c r="H359" s="3">
        <f t="shared" si="17"/>
        <v>0</v>
      </c>
      <c r="I359" s="3">
        <f>I358+Tabela25[[#This Row],[dochody]]</f>
        <v>39300</v>
      </c>
      <c r="J359" s="4">
        <f t="shared" si="15"/>
        <v>23500</v>
      </c>
      <c r="K359">
        <f>YEAR(Tabela25[[#This Row],[data]])</f>
        <v>2023</v>
      </c>
      <c r="L359" s="10">
        <f>IF(Tabela25[[#This Row],[łączne dochody]]&gt;Tabela25[[#This Row],[łączne wydatki]],1,0)</f>
        <v>1</v>
      </c>
    </row>
    <row r="360" spans="1:12" x14ac:dyDescent="0.3">
      <c r="A360" s="1">
        <v>45285</v>
      </c>
      <c r="B360" t="s">
        <v>3</v>
      </c>
      <c r="C360" t="s">
        <v>10</v>
      </c>
      <c r="D360" s="2">
        <f>VLOOKUP(C360,Tabela14[],2,FALSE)</f>
        <v>0.2</v>
      </c>
      <c r="E360">
        <v>10</v>
      </c>
      <c r="F360" s="3">
        <f t="shared" si="16"/>
        <v>0</v>
      </c>
      <c r="G360" s="3">
        <f>G359+Tabela25[[#This Row],[wydatki]]</f>
        <v>15800</v>
      </c>
      <c r="H360" s="3">
        <f t="shared" si="17"/>
        <v>60</v>
      </c>
      <c r="I360" s="3">
        <f>I359+Tabela25[[#This Row],[dochody]]</f>
        <v>39360</v>
      </c>
      <c r="J360" s="4">
        <f t="shared" si="15"/>
        <v>23560</v>
      </c>
      <c r="K360">
        <f>YEAR(Tabela25[[#This Row],[data]])</f>
        <v>2023</v>
      </c>
      <c r="L360" s="10">
        <f>IF(Tabela25[[#This Row],[łączne dochody]]&gt;Tabela25[[#This Row],[łączne wydatki]],1,0)</f>
        <v>1</v>
      </c>
    </row>
    <row r="361" spans="1:12" x14ac:dyDescent="0.3">
      <c r="A361" s="1">
        <v>45286</v>
      </c>
      <c r="B361" t="s">
        <v>4</v>
      </c>
      <c r="C361" t="s">
        <v>10</v>
      </c>
      <c r="D361" s="2">
        <f>VLOOKUP(C361,Tabela14[],2,FALSE)</f>
        <v>0.2</v>
      </c>
      <c r="E361">
        <v>10</v>
      </c>
      <c r="F361" s="3">
        <f t="shared" si="16"/>
        <v>0</v>
      </c>
      <c r="G361" s="3">
        <f>G360+Tabela25[[#This Row],[wydatki]]</f>
        <v>15800</v>
      </c>
      <c r="H361" s="3">
        <f t="shared" si="17"/>
        <v>60</v>
      </c>
      <c r="I361" s="3">
        <f>I360+Tabela25[[#This Row],[dochody]]</f>
        <v>39420</v>
      </c>
      <c r="J361" s="4">
        <f t="shared" si="15"/>
        <v>23620</v>
      </c>
      <c r="K361">
        <f>YEAR(Tabela25[[#This Row],[data]])</f>
        <v>2023</v>
      </c>
      <c r="L361" s="10">
        <f>IF(Tabela25[[#This Row],[łączne dochody]]&gt;Tabela25[[#This Row],[łączne wydatki]],1,0)</f>
        <v>1</v>
      </c>
    </row>
    <row r="362" spans="1:12" x14ac:dyDescent="0.3">
      <c r="A362" s="1">
        <v>45287</v>
      </c>
      <c r="B362" t="s">
        <v>5</v>
      </c>
      <c r="C362" t="s">
        <v>10</v>
      </c>
      <c r="D362" s="2">
        <f>VLOOKUP(C362,Tabela14[],2,FALSE)</f>
        <v>0.2</v>
      </c>
      <c r="E362">
        <v>10</v>
      </c>
      <c r="F362" s="3">
        <f t="shared" si="16"/>
        <v>0</v>
      </c>
      <c r="G362" s="3">
        <f>G361+Tabela25[[#This Row],[wydatki]]</f>
        <v>15800</v>
      </c>
      <c r="H362" s="3">
        <f t="shared" si="17"/>
        <v>60</v>
      </c>
      <c r="I362" s="3">
        <f>I361+Tabela25[[#This Row],[dochody]]</f>
        <v>39480</v>
      </c>
      <c r="J362" s="4">
        <f t="shared" si="15"/>
        <v>23680</v>
      </c>
      <c r="K362">
        <f>YEAR(Tabela25[[#This Row],[data]])</f>
        <v>2023</v>
      </c>
      <c r="L362" s="10">
        <f>IF(Tabela25[[#This Row],[łączne dochody]]&gt;Tabela25[[#This Row],[łączne wydatki]],1,0)</f>
        <v>1</v>
      </c>
    </row>
    <row r="363" spans="1:12" x14ac:dyDescent="0.3">
      <c r="A363" s="1">
        <v>45288</v>
      </c>
      <c r="B363" t="s">
        <v>6</v>
      </c>
      <c r="C363" t="s">
        <v>10</v>
      </c>
      <c r="D363" s="2">
        <f>VLOOKUP(C363,Tabela14[],2,FALSE)</f>
        <v>0.2</v>
      </c>
      <c r="E363">
        <v>10</v>
      </c>
      <c r="F363" s="3">
        <f t="shared" si="16"/>
        <v>0</v>
      </c>
      <c r="G363" s="3">
        <f>G362+Tabela25[[#This Row],[wydatki]]</f>
        <v>15800</v>
      </c>
      <c r="H363" s="3">
        <f t="shared" si="17"/>
        <v>60</v>
      </c>
      <c r="I363" s="3">
        <f>I362+Tabela25[[#This Row],[dochody]]</f>
        <v>39540</v>
      </c>
      <c r="J363" s="4">
        <f t="shared" si="15"/>
        <v>23740</v>
      </c>
      <c r="K363">
        <f>YEAR(Tabela25[[#This Row],[data]])</f>
        <v>2023</v>
      </c>
      <c r="L363" s="10">
        <f>IF(Tabela25[[#This Row],[łączne dochody]]&gt;Tabela25[[#This Row],[łączne wydatki]],1,0)</f>
        <v>1</v>
      </c>
    </row>
    <row r="364" spans="1:12" x14ac:dyDescent="0.3">
      <c r="A364" s="1">
        <v>45289</v>
      </c>
      <c r="B364" t="s">
        <v>7</v>
      </c>
      <c r="C364" t="s">
        <v>10</v>
      </c>
      <c r="D364" s="2">
        <f>VLOOKUP(C364,Tabela14[],2,FALSE)</f>
        <v>0.2</v>
      </c>
      <c r="E364">
        <v>10</v>
      </c>
      <c r="F364" s="3">
        <f t="shared" si="16"/>
        <v>0</v>
      </c>
      <c r="G364" s="3">
        <f>G363+Tabela25[[#This Row],[wydatki]]</f>
        <v>15800</v>
      </c>
      <c r="H364" s="3">
        <f t="shared" si="17"/>
        <v>60</v>
      </c>
      <c r="I364" s="3">
        <f>I363+Tabela25[[#This Row],[dochody]]</f>
        <v>39600</v>
      </c>
      <c r="J364" s="4">
        <f t="shared" si="15"/>
        <v>23800</v>
      </c>
      <c r="K364">
        <f>YEAR(Tabela25[[#This Row],[data]])</f>
        <v>2023</v>
      </c>
      <c r="L364" s="10">
        <f>IF(Tabela25[[#This Row],[łączne dochody]]&gt;Tabela25[[#This Row],[łączne wydatki]],1,0)</f>
        <v>1</v>
      </c>
    </row>
    <row r="365" spans="1:12" x14ac:dyDescent="0.3">
      <c r="A365" s="1">
        <v>45290</v>
      </c>
      <c r="B365" t="s">
        <v>8</v>
      </c>
      <c r="C365" t="s">
        <v>10</v>
      </c>
      <c r="D365" s="2">
        <f>VLOOKUP(C365,Tabela14[],2,FALSE)</f>
        <v>0.2</v>
      </c>
      <c r="E365">
        <v>10</v>
      </c>
      <c r="F365" s="3">
        <f t="shared" si="16"/>
        <v>0</v>
      </c>
      <c r="G365" s="3">
        <f>G364+Tabela25[[#This Row],[wydatki]]</f>
        <v>15800</v>
      </c>
      <c r="H365" s="3">
        <f t="shared" si="17"/>
        <v>0</v>
      </c>
      <c r="I365" s="3">
        <f>I364+Tabela25[[#This Row],[dochody]]</f>
        <v>39600</v>
      </c>
      <c r="J365" s="4">
        <f t="shared" si="15"/>
        <v>23800</v>
      </c>
      <c r="K365">
        <f>YEAR(Tabela25[[#This Row],[data]])</f>
        <v>2023</v>
      </c>
      <c r="L365" s="10">
        <f>IF(Tabela25[[#This Row],[łączne dochody]]&gt;Tabela25[[#This Row],[łączne wydatki]],1,0)</f>
        <v>1</v>
      </c>
    </row>
    <row r="366" spans="1:12" x14ac:dyDescent="0.3">
      <c r="A366" s="5">
        <v>45291</v>
      </c>
      <c r="B366" s="6" t="s">
        <v>2</v>
      </c>
      <c r="C366" s="6" t="s">
        <v>10</v>
      </c>
      <c r="D366" s="7">
        <f>VLOOKUP(C366,Tabela14[],2,FALSE)</f>
        <v>0.2</v>
      </c>
      <c r="E366" s="6">
        <v>10</v>
      </c>
      <c r="F366" s="8">
        <f t="shared" si="16"/>
        <v>150</v>
      </c>
      <c r="G366" s="3">
        <f>G365+Tabela25[[#This Row],[wydatki]]</f>
        <v>15950</v>
      </c>
      <c r="H366" s="8">
        <f t="shared" si="17"/>
        <v>0</v>
      </c>
      <c r="I366" s="3">
        <f>I365+Tabela25[[#This Row],[dochody]]</f>
        <v>39600</v>
      </c>
      <c r="J366" s="9">
        <f t="shared" si="15"/>
        <v>23650</v>
      </c>
      <c r="K366" s="6">
        <f>YEAR(Tabela25[[#This Row],[data]])</f>
        <v>2023</v>
      </c>
      <c r="L366" s="10">
        <f>IF(Tabela25[[#This Row],[łączne dochody]]&gt;Tabela25[[#This Row],[łączne wydatki]],1,0)</f>
        <v>1</v>
      </c>
    </row>
    <row r="367" spans="1:12" x14ac:dyDescent="0.3">
      <c r="A367" s="1"/>
      <c r="D367" s="2"/>
      <c r="F367" s="3"/>
      <c r="G367" s="3">
        <f>G366+Tabela25[[#This Row],[wydatki]]</f>
        <v>15950</v>
      </c>
      <c r="H367" s="3"/>
      <c r="I367" s="3">
        <f>I366+Tabela25[[#This Row],[dochody]]</f>
        <v>39600</v>
      </c>
      <c r="J367" s="4"/>
      <c r="L367" s="10">
        <f>IF(Tabela25[[#This Row],[łączne dochody]]&gt;Tabela25[[#This Row],[łączne wydatki]],1,0)</f>
        <v>1</v>
      </c>
    </row>
    <row r="368" spans="1:12" x14ac:dyDescent="0.3">
      <c r="A368" s="1"/>
      <c r="D368" s="2"/>
      <c r="F368" s="3"/>
      <c r="G368" s="3">
        <f>G367+Tabela25[[#This Row],[wydatki]]</f>
        <v>15950</v>
      </c>
      <c r="H368" s="3"/>
      <c r="I368" s="3">
        <f>I367+Tabela25[[#This Row],[dochody]]</f>
        <v>39600</v>
      </c>
      <c r="J368" s="4"/>
      <c r="L368" s="10">
        <f>IF(Tabela25[[#This Row],[łączne dochody]]&gt;Tabela25[[#This Row],[łączne wydatki]],1,0)</f>
        <v>1</v>
      </c>
    </row>
    <row r="369" spans="1:12" x14ac:dyDescent="0.3">
      <c r="A369" s="1"/>
      <c r="D369" s="2"/>
      <c r="F369" s="3"/>
      <c r="G369" s="3">
        <f>G368+Tabela25[[#This Row],[wydatki]]</f>
        <v>15950</v>
      </c>
      <c r="H369" s="3"/>
      <c r="I369" s="3">
        <f>I368+Tabela25[[#This Row],[dochody]]</f>
        <v>39600</v>
      </c>
      <c r="J369" s="4"/>
      <c r="L369" s="10">
        <f>IF(Tabela25[[#This Row],[łączne dochody]]&gt;Tabela25[[#This Row],[łączne wydatki]],1,0)</f>
        <v>1</v>
      </c>
    </row>
    <row r="370" spans="1:12" x14ac:dyDescent="0.3">
      <c r="A370" s="1"/>
      <c r="D370" s="2"/>
      <c r="F370" s="3"/>
      <c r="G370" s="3">
        <f>G369+Tabela25[[#This Row],[wydatki]]</f>
        <v>15950</v>
      </c>
      <c r="H370" s="3"/>
      <c r="I370" s="3">
        <f>I369+Tabela25[[#This Row],[dochody]]</f>
        <v>39600</v>
      </c>
      <c r="J370" s="4"/>
      <c r="L370" s="10">
        <f>IF(Tabela25[[#This Row],[łączne dochody]]&gt;Tabela25[[#This Row],[łączne wydatki]],1,0)</f>
        <v>1</v>
      </c>
    </row>
    <row r="371" spans="1:12" x14ac:dyDescent="0.3">
      <c r="A371" s="1"/>
      <c r="D371" s="2"/>
      <c r="F371" s="3"/>
      <c r="G371" s="3">
        <f>G370+Tabela25[[#This Row],[wydatki]]</f>
        <v>15950</v>
      </c>
      <c r="H371" s="3"/>
      <c r="I371" s="3">
        <f>I370+Tabela25[[#This Row],[dochody]]</f>
        <v>39600</v>
      </c>
      <c r="J371" s="4"/>
      <c r="L371" s="10">
        <f>IF(Tabela25[[#This Row],[łączne dochody]]&gt;Tabela25[[#This Row],[łączne wydatki]],1,0)</f>
        <v>1</v>
      </c>
    </row>
    <row r="372" spans="1:12" x14ac:dyDescent="0.3">
      <c r="A372" s="1"/>
      <c r="D372" s="2"/>
      <c r="F372" s="3"/>
      <c r="G372" s="3">
        <f>G371+Tabela25[[#This Row],[wydatki]]</f>
        <v>15950</v>
      </c>
      <c r="H372" s="3"/>
      <c r="I372" s="3">
        <f>I371+Tabela25[[#This Row],[dochody]]</f>
        <v>39600</v>
      </c>
      <c r="J372" s="4"/>
      <c r="L372" s="10">
        <f>IF(Tabela25[[#This Row],[łączne dochody]]&gt;Tabela25[[#This Row],[łączne wydatki]],1,0)</f>
        <v>1</v>
      </c>
    </row>
    <row r="373" spans="1:12" x14ac:dyDescent="0.3">
      <c r="A373" s="1"/>
      <c r="D373" s="2"/>
      <c r="F373" s="3"/>
      <c r="G373" s="3">
        <f>G372+Tabela25[[#This Row],[wydatki]]</f>
        <v>15950</v>
      </c>
      <c r="H373" s="3"/>
      <c r="I373" s="3">
        <f>I372+Tabela25[[#This Row],[dochody]]</f>
        <v>39600</v>
      </c>
      <c r="J373" s="4"/>
      <c r="L373" s="10">
        <f>IF(Tabela25[[#This Row],[łączne dochody]]&gt;Tabela25[[#This Row],[łączne wydatki]],1,0)</f>
        <v>1</v>
      </c>
    </row>
    <row r="374" spans="1:12" x14ac:dyDescent="0.3">
      <c r="A374" s="1"/>
      <c r="D374" s="2"/>
      <c r="F374" s="3"/>
      <c r="G374" s="3">
        <f>G373+Tabela25[[#This Row],[wydatki]]</f>
        <v>15950</v>
      </c>
      <c r="H374" s="3"/>
      <c r="I374" s="3">
        <f>I373+Tabela25[[#This Row],[dochody]]</f>
        <v>39600</v>
      </c>
      <c r="J374" s="4"/>
      <c r="L374" s="10">
        <f>IF(Tabela25[[#This Row],[łączne dochody]]&gt;Tabela25[[#This Row],[łączne wydatki]],1,0)</f>
        <v>1</v>
      </c>
    </row>
    <row r="375" spans="1:12" x14ac:dyDescent="0.3">
      <c r="A375" s="1"/>
      <c r="D375" s="2"/>
      <c r="F375" s="3"/>
      <c r="G375" s="3">
        <f>G374+Tabela25[[#This Row],[wydatki]]</f>
        <v>15950</v>
      </c>
      <c r="H375" s="3"/>
      <c r="I375" s="3">
        <f>I374+Tabela25[[#This Row],[dochody]]</f>
        <v>39600</v>
      </c>
      <c r="J375" s="4"/>
      <c r="L375" s="10">
        <f>IF(Tabela25[[#This Row],[łączne dochody]]&gt;Tabela25[[#This Row],[łączne wydatki]],1,0)</f>
        <v>1</v>
      </c>
    </row>
    <row r="376" spans="1:12" x14ac:dyDescent="0.3">
      <c r="A376" s="1"/>
      <c r="D376" s="2"/>
      <c r="F376" s="3"/>
      <c r="G376" s="3">
        <f>G375+Tabela25[[#This Row],[wydatki]]</f>
        <v>15950</v>
      </c>
      <c r="H376" s="3"/>
      <c r="I376" s="3">
        <f>I375+Tabela25[[#This Row],[dochody]]</f>
        <v>39600</v>
      </c>
      <c r="J376" s="4"/>
      <c r="L376" s="10">
        <f>IF(Tabela25[[#This Row],[łączne dochody]]&gt;Tabela25[[#This Row],[łączne wydatki]],1,0)</f>
        <v>1</v>
      </c>
    </row>
    <row r="377" spans="1:12" x14ac:dyDescent="0.3">
      <c r="A377" s="1"/>
      <c r="D377" s="2"/>
      <c r="F377" s="3"/>
      <c r="G377" s="3">
        <f>G376+Tabela25[[#This Row],[wydatki]]</f>
        <v>15950</v>
      </c>
      <c r="H377" s="3"/>
      <c r="I377" s="3">
        <f>I376+Tabela25[[#This Row],[dochody]]</f>
        <v>39600</v>
      </c>
      <c r="J377" s="4"/>
      <c r="L377" s="10">
        <f>IF(Tabela25[[#This Row],[łączne dochody]]&gt;Tabela25[[#This Row],[łączne wydatki]],1,0)</f>
        <v>1</v>
      </c>
    </row>
    <row r="378" spans="1:12" x14ac:dyDescent="0.3">
      <c r="A378" s="1"/>
      <c r="D378" s="2"/>
      <c r="F378" s="3"/>
      <c r="G378" s="3">
        <f>G377+Tabela25[[#This Row],[wydatki]]</f>
        <v>15950</v>
      </c>
      <c r="H378" s="3"/>
      <c r="I378" s="3">
        <f>I377+Tabela25[[#This Row],[dochody]]</f>
        <v>39600</v>
      </c>
      <c r="J378" s="4"/>
      <c r="L378" s="10">
        <f>IF(Tabela25[[#This Row],[łączne dochody]]&gt;Tabela25[[#This Row],[łączne wydatki]],1,0)</f>
        <v>1</v>
      </c>
    </row>
    <row r="379" spans="1:12" x14ac:dyDescent="0.3">
      <c r="A379" s="1"/>
      <c r="D379" s="2"/>
      <c r="F379" s="3"/>
      <c r="G379" s="3">
        <f>G378+Tabela25[[#This Row],[wydatki]]</f>
        <v>15950</v>
      </c>
      <c r="H379" s="3"/>
      <c r="I379" s="3">
        <f>I378+Tabela25[[#This Row],[dochody]]</f>
        <v>39600</v>
      </c>
      <c r="J379" s="4"/>
      <c r="L379" s="10">
        <f>IF(Tabela25[[#This Row],[łączne dochody]]&gt;Tabela25[[#This Row],[łączne wydatki]],1,0)</f>
        <v>1</v>
      </c>
    </row>
    <row r="380" spans="1:12" x14ac:dyDescent="0.3">
      <c r="A380" s="1"/>
      <c r="D380" s="2"/>
      <c r="F380" s="3"/>
      <c r="G380" s="3">
        <f>G379+Tabela25[[#This Row],[wydatki]]</f>
        <v>15950</v>
      </c>
      <c r="H380" s="3"/>
      <c r="I380" s="3">
        <f>I379+Tabela25[[#This Row],[dochody]]</f>
        <v>39600</v>
      </c>
      <c r="J380" s="4"/>
      <c r="L380" s="10">
        <f>IF(Tabela25[[#This Row],[łączne dochody]]&gt;Tabela25[[#This Row],[łączne wydatki]],1,0)</f>
        <v>1</v>
      </c>
    </row>
    <row r="381" spans="1:12" x14ac:dyDescent="0.3">
      <c r="A381" s="1"/>
      <c r="D381" s="2"/>
      <c r="F381" s="3"/>
      <c r="G381" s="3">
        <f>G380+Tabela25[[#This Row],[wydatki]]</f>
        <v>15950</v>
      </c>
      <c r="H381" s="3"/>
      <c r="I381" s="3">
        <f>I380+Tabela25[[#This Row],[dochody]]</f>
        <v>39600</v>
      </c>
      <c r="J381" s="4"/>
      <c r="L381" s="10">
        <f>IF(Tabela25[[#This Row],[łączne dochody]]&gt;Tabela25[[#This Row],[łączne wydatki]],1,0)</f>
        <v>1</v>
      </c>
    </row>
    <row r="382" spans="1:12" x14ac:dyDescent="0.3">
      <c r="A382" s="1"/>
      <c r="D382" s="2"/>
      <c r="F382" s="3"/>
      <c r="G382" s="3">
        <f>G381+Tabela25[[#This Row],[wydatki]]</f>
        <v>15950</v>
      </c>
      <c r="H382" s="3"/>
      <c r="I382" s="3">
        <f>I381+Tabela25[[#This Row],[dochody]]</f>
        <v>39600</v>
      </c>
      <c r="J382" s="4"/>
      <c r="L382" s="10">
        <f>IF(Tabela25[[#This Row],[łączne dochody]]&gt;Tabela25[[#This Row],[łączne wydatki]],1,0)</f>
        <v>1</v>
      </c>
    </row>
    <row r="383" spans="1:12" x14ac:dyDescent="0.3">
      <c r="A383" s="1"/>
      <c r="D383" s="2"/>
      <c r="F383" s="3"/>
      <c r="G383" s="3">
        <f>G382+Tabela25[[#This Row],[wydatki]]</f>
        <v>15950</v>
      </c>
      <c r="H383" s="3"/>
      <c r="I383" s="3">
        <f>I382+Tabela25[[#This Row],[dochody]]</f>
        <v>39600</v>
      </c>
      <c r="J383" s="4"/>
      <c r="L383" s="10">
        <f>IF(Tabela25[[#This Row],[łączne dochody]]&gt;Tabela25[[#This Row],[łączne wydatki]],1,0)</f>
        <v>1</v>
      </c>
    </row>
    <row r="384" spans="1:12" x14ac:dyDescent="0.3">
      <c r="A384" s="1"/>
      <c r="D384" s="2"/>
      <c r="F384" s="3"/>
      <c r="G384" s="3">
        <f>G383+Tabela25[[#This Row],[wydatki]]</f>
        <v>15950</v>
      </c>
      <c r="H384" s="3"/>
      <c r="I384" s="3">
        <f>I383+Tabela25[[#This Row],[dochody]]</f>
        <v>39600</v>
      </c>
      <c r="J384" s="4"/>
      <c r="L384" s="10">
        <f>IF(Tabela25[[#This Row],[łączne dochody]]&gt;Tabela25[[#This Row],[łączne wydatki]],1,0)</f>
        <v>1</v>
      </c>
    </row>
    <row r="385" spans="1:12" x14ac:dyDescent="0.3">
      <c r="A385" s="1"/>
      <c r="D385" s="2"/>
      <c r="F385" s="3"/>
      <c r="G385" s="3">
        <f>G384+Tabela25[[#This Row],[wydatki]]</f>
        <v>15950</v>
      </c>
      <c r="H385" s="3"/>
      <c r="I385" s="3">
        <f>I384+Tabela25[[#This Row],[dochody]]</f>
        <v>39600</v>
      </c>
      <c r="J385" s="4"/>
      <c r="L385" s="10">
        <f>IF(Tabela25[[#This Row],[łączne dochody]]&gt;Tabela25[[#This Row],[łączne wydatki]],1,0)</f>
        <v>1</v>
      </c>
    </row>
    <row r="386" spans="1:12" x14ac:dyDescent="0.3">
      <c r="A386" s="1"/>
      <c r="D386" s="2"/>
      <c r="F386" s="3"/>
      <c r="G386" s="3">
        <f>G385+Tabela25[[#This Row],[wydatki]]</f>
        <v>15950</v>
      </c>
      <c r="H386" s="3"/>
      <c r="I386" s="3">
        <f>I385+Tabela25[[#This Row],[dochody]]</f>
        <v>39600</v>
      </c>
      <c r="J386" s="4"/>
      <c r="L386" s="10">
        <f>IF(Tabela25[[#This Row],[łączne dochody]]&gt;Tabela25[[#This Row],[łączne wydatki]],1,0)</f>
        <v>1</v>
      </c>
    </row>
    <row r="387" spans="1:12" x14ac:dyDescent="0.3">
      <c r="A387" s="1"/>
      <c r="D387" s="2"/>
      <c r="F387" s="3"/>
      <c r="G387" s="3">
        <f>G386+Tabela25[[#This Row],[wydatki]]</f>
        <v>15950</v>
      </c>
      <c r="H387" s="3"/>
      <c r="I387" s="3">
        <f>I386+Tabela25[[#This Row],[dochody]]</f>
        <v>39600</v>
      </c>
      <c r="J387" s="4"/>
      <c r="L387" s="10">
        <f>IF(Tabela25[[#This Row],[łączne dochody]]&gt;Tabela25[[#This Row],[łączne wydatki]],1,0)</f>
        <v>1</v>
      </c>
    </row>
    <row r="388" spans="1:12" x14ac:dyDescent="0.3">
      <c r="A388" s="1"/>
      <c r="D388" s="2"/>
      <c r="F388" s="3"/>
      <c r="G388" s="3">
        <f>G387+Tabela25[[#This Row],[wydatki]]</f>
        <v>15950</v>
      </c>
      <c r="H388" s="3"/>
      <c r="I388" s="3">
        <f>I387+Tabela25[[#This Row],[dochody]]</f>
        <v>39600</v>
      </c>
      <c r="J388" s="4"/>
      <c r="L388" s="10">
        <f>IF(Tabela25[[#This Row],[łączne dochody]]&gt;Tabela25[[#This Row],[łączne wydatki]],1,0)</f>
        <v>1</v>
      </c>
    </row>
    <row r="389" spans="1:12" x14ac:dyDescent="0.3">
      <c r="A389" s="1"/>
      <c r="D389" s="2"/>
      <c r="F389" s="3"/>
      <c r="G389" s="3">
        <f>G388+Tabela25[[#This Row],[wydatki]]</f>
        <v>15950</v>
      </c>
      <c r="H389" s="3"/>
      <c r="I389" s="3">
        <f>I388+Tabela25[[#This Row],[dochody]]</f>
        <v>39600</v>
      </c>
      <c r="J389" s="4"/>
      <c r="L389" s="10">
        <f>IF(Tabela25[[#This Row],[łączne dochody]]&gt;Tabela25[[#This Row],[łączne wydatki]],1,0)</f>
        <v>1</v>
      </c>
    </row>
    <row r="390" spans="1:12" x14ac:dyDescent="0.3">
      <c r="A390" s="1"/>
      <c r="D390" s="2"/>
      <c r="F390" s="3"/>
      <c r="G390" s="3">
        <f>G389+Tabela25[[#This Row],[wydatki]]</f>
        <v>15950</v>
      </c>
      <c r="H390" s="3"/>
      <c r="I390" s="3">
        <f>I389+Tabela25[[#This Row],[dochody]]</f>
        <v>39600</v>
      </c>
      <c r="J390" s="4"/>
      <c r="L390" s="10">
        <f>IF(Tabela25[[#This Row],[łączne dochody]]&gt;Tabela25[[#This Row],[łączne wydatki]],1,0)</f>
        <v>1</v>
      </c>
    </row>
    <row r="391" spans="1:12" x14ac:dyDescent="0.3">
      <c r="A391" s="1"/>
      <c r="D391" s="2"/>
      <c r="F391" s="3"/>
      <c r="G391" s="3">
        <f>G390+Tabela25[[#This Row],[wydatki]]</f>
        <v>15950</v>
      </c>
      <c r="H391" s="3"/>
      <c r="I391" s="3">
        <f>I390+Tabela25[[#This Row],[dochody]]</f>
        <v>39600</v>
      </c>
      <c r="J391" s="4"/>
      <c r="L391" s="10">
        <f>IF(Tabela25[[#This Row],[łączne dochody]]&gt;Tabela25[[#This Row],[łączne wydatki]],1,0)</f>
        <v>1</v>
      </c>
    </row>
    <row r="392" spans="1:12" x14ac:dyDescent="0.3">
      <c r="A392" s="1"/>
      <c r="D392" s="2"/>
      <c r="F392" s="3"/>
      <c r="G392" s="3">
        <f>G391+Tabela25[[#This Row],[wydatki]]</f>
        <v>15950</v>
      </c>
      <c r="H392" s="3"/>
      <c r="I392" s="3">
        <f>I391+Tabela25[[#This Row],[dochody]]</f>
        <v>39600</v>
      </c>
      <c r="J392" s="4"/>
      <c r="L392" s="10">
        <f>IF(Tabela25[[#This Row],[łączne dochody]]&gt;Tabela25[[#This Row],[łączne wydatki]],1,0)</f>
        <v>1</v>
      </c>
    </row>
    <row r="393" spans="1:12" x14ac:dyDescent="0.3">
      <c r="A393" s="1"/>
      <c r="D393" s="2"/>
      <c r="F393" s="3"/>
      <c r="G393" s="3">
        <f>G392+Tabela25[[#This Row],[wydatki]]</f>
        <v>15950</v>
      </c>
      <c r="H393" s="3"/>
      <c r="I393" s="3">
        <f>I392+Tabela25[[#This Row],[dochody]]</f>
        <v>39600</v>
      </c>
      <c r="J393" s="4"/>
      <c r="L393" s="10">
        <f>IF(Tabela25[[#This Row],[łączne dochody]]&gt;Tabela25[[#This Row],[łączne wydatki]],1,0)</f>
        <v>1</v>
      </c>
    </row>
    <row r="394" spans="1:12" x14ac:dyDescent="0.3">
      <c r="A394" s="1"/>
      <c r="D394" s="2"/>
      <c r="F394" s="3"/>
      <c r="G394" s="3">
        <f>G393+Tabela25[[#This Row],[wydatki]]</f>
        <v>15950</v>
      </c>
      <c r="H394" s="3"/>
      <c r="I394" s="3">
        <f>I393+Tabela25[[#This Row],[dochody]]</f>
        <v>39600</v>
      </c>
      <c r="J394" s="4"/>
      <c r="L394" s="10">
        <f>IF(Tabela25[[#This Row],[łączne dochody]]&gt;Tabela25[[#This Row],[łączne wydatki]],1,0)</f>
        <v>1</v>
      </c>
    </row>
    <row r="395" spans="1:12" x14ac:dyDescent="0.3">
      <c r="A395" s="1"/>
      <c r="D395" s="2"/>
      <c r="F395" s="3"/>
      <c r="G395" s="3">
        <f>G394+Tabela25[[#This Row],[wydatki]]</f>
        <v>15950</v>
      </c>
      <c r="H395" s="3"/>
      <c r="I395" s="3">
        <f>I394+Tabela25[[#This Row],[dochody]]</f>
        <v>39600</v>
      </c>
      <c r="J395" s="4"/>
      <c r="L395" s="10">
        <f>IF(Tabela25[[#This Row],[łączne dochody]]&gt;Tabela25[[#This Row],[łączne wydatki]],1,0)</f>
        <v>1</v>
      </c>
    </row>
    <row r="396" spans="1:12" x14ac:dyDescent="0.3">
      <c r="A396" s="1"/>
      <c r="D396" s="2"/>
      <c r="F396" s="3"/>
      <c r="G396" s="3">
        <f>G395+Tabela25[[#This Row],[wydatki]]</f>
        <v>15950</v>
      </c>
      <c r="H396" s="3"/>
      <c r="I396" s="3">
        <f>I395+Tabela25[[#This Row],[dochody]]</f>
        <v>39600</v>
      </c>
      <c r="J396" s="4"/>
      <c r="L396" s="10">
        <f>IF(Tabela25[[#This Row],[łączne dochody]]&gt;Tabela25[[#This Row],[łączne wydatki]],1,0)</f>
        <v>1</v>
      </c>
    </row>
    <row r="397" spans="1:12" x14ac:dyDescent="0.3">
      <c r="A397" s="1"/>
      <c r="D397" s="2"/>
      <c r="F397" s="3"/>
      <c r="G397" s="3">
        <f>G396+Tabela25[[#This Row],[wydatki]]</f>
        <v>15950</v>
      </c>
      <c r="H397" s="3"/>
      <c r="I397" s="3">
        <f>I396+Tabela25[[#This Row],[dochody]]</f>
        <v>39600</v>
      </c>
      <c r="J397" s="4"/>
      <c r="L397" s="10">
        <f>IF(Tabela25[[#This Row],[łączne dochody]]&gt;Tabela25[[#This Row],[łączne wydatki]],1,0)</f>
        <v>1</v>
      </c>
    </row>
    <row r="398" spans="1:12" x14ac:dyDescent="0.3">
      <c r="A398" s="1"/>
      <c r="D398" s="2"/>
      <c r="F398" s="3"/>
      <c r="G398" s="3">
        <f>G397+Tabela25[[#This Row],[wydatki]]</f>
        <v>15950</v>
      </c>
      <c r="H398" s="3"/>
      <c r="I398" s="3">
        <f>I397+Tabela25[[#This Row],[dochody]]</f>
        <v>39600</v>
      </c>
      <c r="J398" s="4"/>
      <c r="L398" s="10">
        <f>IF(Tabela25[[#This Row],[łączne dochody]]&gt;Tabela25[[#This Row],[łączne wydatki]],1,0)</f>
        <v>1</v>
      </c>
    </row>
    <row r="399" spans="1:12" x14ac:dyDescent="0.3">
      <c r="A399" s="1"/>
      <c r="D399" s="2"/>
      <c r="F399" s="3"/>
      <c r="G399" s="3">
        <f>G398+Tabela25[[#This Row],[wydatki]]</f>
        <v>15950</v>
      </c>
      <c r="H399" s="3"/>
      <c r="I399" s="3">
        <f>I398+Tabela25[[#This Row],[dochody]]</f>
        <v>39600</v>
      </c>
      <c r="J399" s="4"/>
      <c r="L399" s="10">
        <f>IF(Tabela25[[#This Row],[łączne dochody]]&gt;Tabela25[[#This Row],[łączne wydatki]],1,0)</f>
        <v>1</v>
      </c>
    </row>
    <row r="400" spans="1:12" x14ac:dyDescent="0.3">
      <c r="A400" s="1"/>
      <c r="D400" s="2"/>
      <c r="F400" s="3"/>
      <c r="G400" s="3">
        <f>G399+Tabela25[[#This Row],[wydatki]]</f>
        <v>15950</v>
      </c>
      <c r="H400" s="3"/>
      <c r="I400" s="3">
        <f>I399+Tabela25[[#This Row],[dochody]]</f>
        <v>39600</v>
      </c>
      <c r="J400" s="4"/>
      <c r="L400" s="10">
        <f>IF(Tabela25[[#This Row],[łączne dochody]]&gt;Tabela25[[#This Row],[łączne wydatki]],1,0)</f>
        <v>1</v>
      </c>
    </row>
    <row r="401" spans="1:12" x14ac:dyDescent="0.3">
      <c r="A401" s="1"/>
      <c r="D401" s="2"/>
      <c r="F401" s="3"/>
      <c r="G401" s="3">
        <f>G400+Tabela25[[#This Row],[wydatki]]</f>
        <v>15950</v>
      </c>
      <c r="H401" s="3"/>
      <c r="I401" s="3">
        <f>I400+Tabela25[[#This Row],[dochody]]</f>
        <v>39600</v>
      </c>
      <c r="J401" s="4"/>
      <c r="L401" s="10">
        <f>IF(Tabela25[[#This Row],[łączne dochody]]&gt;Tabela25[[#This Row],[łączne wydatki]],1,0)</f>
        <v>1</v>
      </c>
    </row>
    <row r="402" spans="1:12" x14ac:dyDescent="0.3">
      <c r="A402" s="1"/>
      <c r="D402" s="2"/>
      <c r="F402" s="3"/>
      <c r="G402" s="3">
        <f>G401+Tabela25[[#This Row],[wydatki]]</f>
        <v>15950</v>
      </c>
      <c r="H402" s="3"/>
      <c r="I402" s="3">
        <f>I401+Tabela25[[#This Row],[dochody]]</f>
        <v>39600</v>
      </c>
      <c r="J402" s="4"/>
      <c r="L402" s="10">
        <f>IF(Tabela25[[#This Row],[łączne dochody]]&gt;Tabela25[[#This Row],[łączne wydatki]],1,0)</f>
        <v>1</v>
      </c>
    </row>
    <row r="403" spans="1:12" x14ac:dyDescent="0.3">
      <c r="A403" s="1"/>
      <c r="D403" s="2"/>
      <c r="F403" s="3"/>
      <c r="G403" s="3">
        <f>G402+Tabela25[[#This Row],[wydatki]]</f>
        <v>15950</v>
      </c>
      <c r="H403" s="3"/>
      <c r="I403" s="3">
        <f>I402+Tabela25[[#This Row],[dochody]]</f>
        <v>39600</v>
      </c>
      <c r="J403" s="4"/>
      <c r="L403" s="10">
        <f>IF(Tabela25[[#This Row],[łączne dochody]]&gt;Tabela25[[#This Row],[łączne wydatki]],1,0)</f>
        <v>1</v>
      </c>
    </row>
    <row r="404" spans="1:12" x14ac:dyDescent="0.3">
      <c r="A404" s="1"/>
      <c r="D404" s="2"/>
      <c r="F404" s="3"/>
      <c r="G404" s="3">
        <f>G403+Tabela25[[#This Row],[wydatki]]</f>
        <v>15950</v>
      </c>
      <c r="H404" s="3"/>
      <c r="I404" s="3">
        <f>I403+Tabela25[[#This Row],[dochody]]</f>
        <v>39600</v>
      </c>
      <c r="J404" s="4"/>
      <c r="L404" s="10">
        <f>IF(Tabela25[[#This Row],[łączne dochody]]&gt;Tabela25[[#This Row],[łączne wydatki]],1,0)</f>
        <v>1</v>
      </c>
    </row>
    <row r="405" spans="1:12" x14ac:dyDescent="0.3">
      <c r="A405" s="1"/>
      <c r="D405" s="2"/>
      <c r="F405" s="3"/>
      <c r="G405" s="3">
        <f>G404+Tabela25[[#This Row],[wydatki]]</f>
        <v>15950</v>
      </c>
      <c r="H405" s="3"/>
      <c r="I405" s="3">
        <f>I404+Tabela25[[#This Row],[dochody]]</f>
        <v>39600</v>
      </c>
      <c r="J405" s="4"/>
      <c r="L405" s="10">
        <f>IF(Tabela25[[#This Row],[łączne dochody]]&gt;Tabela25[[#This Row],[łączne wydatki]],1,0)</f>
        <v>1</v>
      </c>
    </row>
    <row r="406" spans="1:12" x14ac:dyDescent="0.3">
      <c r="A406" s="1"/>
      <c r="D406" s="2"/>
      <c r="F406" s="3"/>
      <c r="G406" s="3">
        <f>G405+Tabela25[[#This Row],[wydatki]]</f>
        <v>15950</v>
      </c>
      <c r="H406" s="3"/>
      <c r="I406" s="3">
        <f>I405+Tabela25[[#This Row],[dochody]]</f>
        <v>39600</v>
      </c>
      <c r="J406" s="4"/>
      <c r="L406" s="10">
        <f>IF(Tabela25[[#This Row],[łączne dochody]]&gt;Tabela25[[#This Row],[łączne wydatki]],1,0)</f>
        <v>1</v>
      </c>
    </row>
    <row r="407" spans="1:12" x14ac:dyDescent="0.3">
      <c r="A407" s="1"/>
      <c r="D407" s="2"/>
      <c r="F407" s="3"/>
      <c r="G407" s="3">
        <f>G406+Tabela25[[#This Row],[wydatki]]</f>
        <v>15950</v>
      </c>
      <c r="H407" s="3"/>
      <c r="I407" s="3">
        <f>I406+Tabela25[[#This Row],[dochody]]</f>
        <v>39600</v>
      </c>
      <c r="J407" s="4"/>
      <c r="L407" s="10">
        <f>IF(Tabela25[[#This Row],[łączne dochody]]&gt;Tabela25[[#This Row],[łączne wydatki]],1,0)</f>
        <v>1</v>
      </c>
    </row>
    <row r="408" spans="1:12" x14ac:dyDescent="0.3">
      <c r="A408" s="1"/>
      <c r="D408" s="2"/>
      <c r="F408" s="3"/>
      <c r="G408" s="3">
        <f>G407+Tabela25[[#This Row],[wydatki]]</f>
        <v>15950</v>
      </c>
      <c r="H408" s="3"/>
      <c r="I408" s="3">
        <f>I407+Tabela25[[#This Row],[dochody]]</f>
        <v>39600</v>
      </c>
      <c r="J408" s="4"/>
      <c r="L408" s="10">
        <f>IF(Tabela25[[#This Row],[łączne dochody]]&gt;Tabela25[[#This Row],[łączne wydatki]],1,0)</f>
        <v>1</v>
      </c>
    </row>
    <row r="409" spans="1:12" x14ac:dyDescent="0.3">
      <c r="A409" s="1"/>
      <c r="D409" s="2"/>
      <c r="F409" s="3"/>
      <c r="G409" s="3">
        <f>G408+Tabela25[[#This Row],[wydatki]]</f>
        <v>15950</v>
      </c>
      <c r="H409" s="3"/>
      <c r="I409" s="3">
        <f>I408+Tabela25[[#This Row],[dochody]]</f>
        <v>39600</v>
      </c>
      <c r="J409" s="4"/>
      <c r="L409" s="10">
        <f>IF(Tabela25[[#This Row],[łączne dochody]]&gt;Tabela25[[#This Row],[łączne wydatki]],1,0)</f>
        <v>1</v>
      </c>
    </row>
    <row r="410" spans="1:12" x14ac:dyDescent="0.3">
      <c r="A410" s="1"/>
      <c r="D410" s="2"/>
      <c r="F410" s="3"/>
      <c r="G410" s="3">
        <f>G409+Tabela25[[#This Row],[wydatki]]</f>
        <v>15950</v>
      </c>
      <c r="H410" s="3"/>
      <c r="I410" s="3">
        <f>I409+Tabela25[[#This Row],[dochody]]</f>
        <v>39600</v>
      </c>
      <c r="J410" s="4"/>
      <c r="L410" s="10">
        <f>IF(Tabela25[[#This Row],[łączne dochody]]&gt;Tabela25[[#This Row],[łączne wydatki]],1,0)</f>
        <v>1</v>
      </c>
    </row>
    <row r="411" spans="1:12" x14ac:dyDescent="0.3">
      <c r="A411" s="1"/>
      <c r="D411" s="2"/>
      <c r="F411" s="3"/>
      <c r="G411" s="3">
        <f>G410+Tabela25[[#This Row],[wydatki]]</f>
        <v>15950</v>
      </c>
      <c r="H411" s="3"/>
      <c r="I411" s="3">
        <f>I410+Tabela25[[#This Row],[dochody]]</f>
        <v>39600</v>
      </c>
      <c r="J411" s="4"/>
      <c r="L411" s="10">
        <f>IF(Tabela25[[#This Row],[łączne dochody]]&gt;Tabela25[[#This Row],[łączne wydatki]],1,0)</f>
        <v>1</v>
      </c>
    </row>
    <row r="412" spans="1:12" x14ac:dyDescent="0.3">
      <c r="A412" s="1"/>
      <c r="D412" s="2"/>
      <c r="F412" s="3"/>
      <c r="G412" s="3">
        <f>G411+Tabela25[[#This Row],[wydatki]]</f>
        <v>15950</v>
      </c>
      <c r="H412" s="3"/>
      <c r="I412" s="3">
        <f>I411+Tabela25[[#This Row],[dochody]]</f>
        <v>39600</v>
      </c>
      <c r="J412" s="4"/>
      <c r="L412" s="10">
        <f>IF(Tabela25[[#This Row],[łączne dochody]]&gt;Tabela25[[#This Row],[łączne wydatki]],1,0)</f>
        <v>1</v>
      </c>
    </row>
    <row r="413" spans="1:12" x14ac:dyDescent="0.3">
      <c r="A413" s="1"/>
      <c r="D413" s="2"/>
      <c r="F413" s="3"/>
      <c r="G413" s="3">
        <f>G412+Tabela25[[#This Row],[wydatki]]</f>
        <v>15950</v>
      </c>
      <c r="H413" s="3"/>
      <c r="I413" s="3">
        <f>I412+Tabela25[[#This Row],[dochody]]</f>
        <v>39600</v>
      </c>
      <c r="J413" s="4"/>
      <c r="L413" s="10">
        <f>IF(Tabela25[[#This Row],[łączne dochody]]&gt;Tabela25[[#This Row],[łączne wydatki]],1,0)</f>
        <v>1</v>
      </c>
    </row>
    <row r="414" spans="1:12" x14ac:dyDescent="0.3">
      <c r="A414" s="1"/>
      <c r="D414" s="2"/>
      <c r="F414" s="3"/>
      <c r="G414" s="3">
        <f>G413+Tabela25[[#This Row],[wydatki]]</f>
        <v>15950</v>
      </c>
      <c r="H414" s="3"/>
      <c r="I414" s="3">
        <f>I413+Tabela25[[#This Row],[dochody]]</f>
        <v>39600</v>
      </c>
      <c r="J414" s="4"/>
      <c r="L414" s="10">
        <f>IF(Tabela25[[#This Row],[łączne dochody]]&gt;Tabela25[[#This Row],[łączne wydatki]],1,0)</f>
        <v>1</v>
      </c>
    </row>
    <row r="415" spans="1:12" x14ac:dyDescent="0.3">
      <c r="A415" s="1"/>
      <c r="D415" s="2"/>
      <c r="F415" s="3"/>
      <c r="G415" s="3">
        <f>G414+Tabela25[[#This Row],[wydatki]]</f>
        <v>15950</v>
      </c>
      <c r="H415" s="3"/>
      <c r="I415" s="3">
        <f>I414+Tabela25[[#This Row],[dochody]]</f>
        <v>39600</v>
      </c>
      <c r="J415" s="4"/>
      <c r="L415" s="10">
        <f>IF(Tabela25[[#This Row],[łączne dochody]]&gt;Tabela25[[#This Row],[łączne wydatki]],1,0)</f>
        <v>1</v>
      </c>
    </row>
    <row r="416" spans="1:12" x14ac:dyDescent="0.3">
      <c r="A416" s="1"/>
      <c r="D416" s="2"/>
      <c r="F416" s="3"/>
      <c r="G416" s="3">
        <f>G415+Tabela25[[#This Row],[wydatki]]</f>
        <v>15950</v>
      </c>
      <c r="H416" s="3"/>
      <c r="I416" s="3">
        <f>I415+Tabela25[[#This Row],[dochody]]</f>
        <v>39600</v>
      </c>
      <c r="J416" s="4"/>
      <c r="L416" s="10">
        <f>IF(Tabela25[[#This Row],[łączne dochody]]&gt;Tabela25[[#This Row],[łączne wydatki]],1,0)</f>
        <v>1</v>
      </c>
    </row>
    <row r="417" spans="1:12" x14ac:dyDescent="0.3">
      <c r="A417" s="1"/>
      <c r="D417" s="2"/>
      <c r="F417" s="3"/>
      <c r="G417" s="3">
        <f>G416+Tabela25[[#This Row],[wydatki]]</f>
        <v>15950</v>
      </c>
      <c r="H417" s="3"/>
      <c r="I417" s="3">
        <f>I416+Tabela25[[#This Row],[dochody]]</f>
        <v>39600</v>
      </c>
      <c r="J417" s="4"/>
      <c r="L417" s="10">
        <f>IF(Tabela25[[#This Row],[łączne dochody]]&gt;Tabela25[[#This Row],[łączne wydatki]],1,0)</f>
        <v>1</v>
      </c>
    </row>
    <row r="418" spans="1:12" x14ac:dyDescent="0.3">
      <c r="A418" s="1"/>
      <c r="D418" s="2"/>
      <c r="F418" s="3"/>
      <c r="G418" s="3">
        <f>G417+Tabela25[[#This Row],[wydatki]]</f>
        <v>15950</v>
      </c>
      <c r="H418" s="3"/>
      <c r="I418" s="3">
        <f>I417+Tabela25[[#This Row],[dochody]]</f>
        <v>39600</v>
      </c>
      <c r="J418" s="4"/>
      <c r="L418" s="10">
        <f>IF(Tabela25[[#This Row],[łączne dochody]]&gt;Tabela25[[#This Row],[łączne wydatki]],1,0)</f>
        <v>1</v>
      </c>
    </row>
    <row r="419" spans="1:12" x14ac:dyDescent="0.3">
      <c r="A419" s="1"/>
      <c r="D419" s="2"/>
      <c r="F419" s="3"/>
      <c r="G419" s="3">
        <f>G418+Tabela25[[#This Row],[wydatki]]</f>
        <v>15950</v>
      </c>
      <c r="H419" s="3"/>
      <c r="I419" s="3">
        <f>I418+Tabela25[[#This Row],[dochody]]</f>
        <v>39600</v>
      </c>
      <c r="J419" s="4"/>
      <c r="L419" s="10">
        <f>IF(Tabela25[[#This Row],[łączne dochody]]&gt;Tabela25[[#This Row],[łączne wydatki]],1,0)</f>
        <v>1</v>
      </c>
    </row>
    <row r="420" spans="1:12" x14ac:dyDescent="0.3">
      <c r="A420" s="1"/>
      <c r="D420" s="2"/>
      <c r="F420" s="3"/>
      <c r="G420" s="3">
        <f>G419+Tabela25[[#This Row],[wydatki]]</f>
        <v>15950</v>
      </c>
      <c r="H420" s="3"/>
      <c r="I420" s="3">
        <f>I419+Tabela25[[#This Row],[dochody]]</f>
        <v>39600</v>
      </c>
      <c r="J420" s="4"/>
      <c r="L420" s="10">
        <f>IF(Tabela25[[#This Row],[łączne dochody]]&gt;Tabela25[[#This Row],[łączne wydatki]],1,0)</f>
        <v>1</v>
      </c>
    </row>
    <row r="421" spans="1:12" x14ac:dyDescent="0.3">
      <c r="A421" s="1"/>
      <c r="D421" s="2"/>
      <c r="F421" s="3"/>
      <c r="G421" s="3">
        <f>G420+Tabela25[[#This Row],[wydatki]]</f>
        <v>15950</v>
      </c>
      <c r="H421" s="3"/>
      <c r="I421" s="3">
        <f>I420+Tabela25[[#This Row],[dochody]]</f>
        <v>39600</v>
      </c>
      <c r="J421" s="4"/>
      <c r="L421" s="10">
        <f>IF(Tabela25[[#This Row],[łączne dochody]]&gt;Tabela25[[#This Row],[łączne wydatki]],1,0)</f>
        <v>1</v>
      </c>
    </row>
    <row r="422" spans="1:12" x14ac:dyDescent="0.3">
      <c r="A422" s="1"/>
      <c r="D422" s="2"/>
      <c r="F422" s="3"/>
      <c r="G422" s="3">
        <f>G421+Tabela25[[#This Row],[wydatki]]</f>
        <v>15950</v>
      </c>
      <c r="H422" s="3"/>
      <c r="I422" s="3">
        <f>I421+Tabela25[[#This Row],[dochody]]</f>
        <v>39600</v>
      </c>
      <c r="J422" s="4"/>
      <c r="L422" s="10">
        <f>IF(Tabela25[[#This Row],[łączne dochody]]&gt;Tabela25[[#This Row],[łączne wydatki]],1,0)</f>
        <v>1</v>
      </c>
    </row>
    <row r="423" spans="1:12" x14ac:dyDescent="0.3">
      <c r="A423" s="1"/>
      <c r="D423" s="2"/>
      <c r="F423" s="3"/>
      <c r="G423" s="3">
        <f>G422+Tabela25[[#This Row],[wydatki]]</f>
        <v>15950</v>
      </c>
      <c r="H423" s="3"/>
      <c r="I423" s="3">
        <f>I422+Tabela25[[#This Row],[dochody]]</f>
        <v>39600</v>
      </c>
      <c r="J423" s="4"/>
      <c r="L423" s="10">
        <f>IF(Tabela25[[#This Row],[łączne dochody]]&gt;Tabela25[[#This Row],[łączne wydatki]],1,0)</f>
        <v>1</v>
      </c>
    </row>
    <row r="424" spans="1:12" x14ac:dyDescent="0.3">
      <c r="A424" s="1"/>
      <c r="D424" s="2"/>
      <c r="F424" s="3"/>
      <c r="G424" s="3">
        <f>G423+Tabela25[[#This Row],[wydatki]]</f>
        <v>15950</v>
      </c>
      <c r="H424" s="3"/>
      <c r="I424" s="3">
        <f>I423+Tabela25[[#This Row],[dochody]]</f>
        <v>39600</v>
      </c>
      <c r="J424" s="4"/>
      <c r="L424" s="10">
        <f>IF(Tabela25[[#This Row],[łączne dochody]]&gt;Tabela25[[#This Row],[łączne wydatki]],1,0)</f>
        <v>1</v>
      </c>
    </row>
    <row r="425" spans="1:12" x14ac:dyDescent="0.3">
      <c r="A425" s="1"/>
      <c r="D425" s="2"/>
      <c r="F425" s="3"/>
      <c r="G425" s="3">
        <f>G424+Tabela25[[#This Row],[wydatki]]</f>
        <v>15950</v>
      </c>
      <c r="H425" s="3"/>
      <c r="I425" s="3">
        <f>I424+Tabela25[[#This Row],[dochody]]</f>
        <v>39600</v>
      </c>
      <c r="J425" s="4"/>
      <c r="L425" s="10">
        <f>IF(Tabela25[[#This Row],[łączne dochody]]&gt;Tabela25[[#This Row],[łączne wydatki]],1,0)</f>
        <v>1</v>
      </c>
    </row>
    <row r="426" spans="1:12" x14ac:dyDescent="0.3">
      <c r="A426" s="1"/>
      <c r="D426" s="2"/>
      <c r="F426" s="3"/>
      <c r="G426" s="3">
        <f>G425+Tabela25[[#This Row],[wydatki]]</f>
        <v>15950</v>
      </c>
      <c r="H426" s="3"/>
      <c r="I426" s="3">
        <f>I425+Tabela25[[#This Row],[dochody]]</f>
        <v>39600</v>
      </c>
      <c r="J426" s="4"/>
      <c r="L426" s="10">
        <f>IF(Tabela25[[#This Row],[łączne dochody]]&gt;Tabela25[[#This Row],[łączne wydatki]],1,0)</f>
        <v>1</v>
      </c>
    </row>
    <row r="427" spans="1:12" x14ac:dyDescent="0.3">
      <c r="A427" s="1"/>
      <c r="D427" s="2"/>
      <c r="F427" s="3"/>
      <c r="G427" s="3">
        <f>G426+Tabela25[[#This Row],[wydatki]]</f>
        <v>15950</v>
      </c>
      <c r="H427" s="3"/>
      <c r="I427" s="3">
        <f>I426+Tabela25[[#This Row],[dochody]]</f>
        <v>39600</v>
      </c>
      <c r="J427" s="4"/>
      <c r="L427" s="10">
        <f>IF(Tabela25[[#This Row],[łączne dochody]]&gt;Tabela25[[#This Row],[łączne wydatki]],1,0)</f>
        <v>1</v>
      </c>
    </row>
    <row r="428" spans="1:12" x14ac:dyDescent="0.3">
      <c r="A428" s="1"/>
      <c r="D428" s="2"/>
      <c r="F428" s="3"/>
      <c r="G428" s="3">
        <f>G427+Tabela25[[#This Row],[wydatki]]</f>
        <v>15950</v>
      </c>
      <c r="H428" s="3"/>
      <c r="I428" s="3">
        <f>I427+Tabela25[[#This Row],[dochody]]</f>
        <v>39600</v>
      </c>
      <c r="J428" s="4"/>
      <c r="L428" s="10">
        <f>IF(Tabela25[[#This Row],[łączne dochody]]&gt;Tabela25[[#This Row],[łączne wydatki]],1,0)</f>
        <v>1</v>
      </c>
    </row>
    <row r="429" spans="1:12" x14ac:dyDescent="0.3">
      <c r="A429" s="1"/>
      <c r="D429" s="2"/>
      <c r="F429" s="3"/>
      <c r="G429" s="3">
        <f>G428+Tabela25[[#This Row],[wydatki]]</f>
        <v>15950</v>
      </c>
      <c r="H429" s="3"/>
      <c r="I429" s="3">
        <f>I428+Tabela25[[#This Row],[dochody]]</f>
        <v>39600</v>
      </c>
      <c r="J429" s="4"/>
      <c r="L429" s="10">
        <f>IF(Tabela25[[#This Row],[łączne dochody]]&gt;Tabela25[[#This Row],[łączne wydatki]],1,0)</f>
        <v>1</v>
      </c>
    </row>
    <row r="430" spans="1:12" x14ac:dyDescent="0.3">
      <c r="A430" s="1"/>
      <c r="D430" s="2"/>
      <c r="F430" s="3"/>
      <c r="G430" s="3">
        <f>G429+Tabela25[[#This Row],[wydatki]]</f>
        <v>15950</v>
      </c>
      <c r="H430" s="3"/>
      <c r="I430" s="3">
        <f>I429+Tabela25[[#This Row],[dochody]]</f>
        <v>39600</v>
      </c>
      <c r="J430" s="4"/>
      <c r="L430" s="10">
        <f>IF(Tabela25[[#This Row],[łączne dochody]]&gt;Tabela25[[#This Row],[łączne wydatki]],1,0)</f>
        <v>1</v>
      </c>
    </row>
    <row r="431" spans="1:12" x14ac:dyDescent="0.3">
      <c r="A431" s="1"/>
      <c r="D431" s="2"/>
      <c r="F431" s="3"/>
      <c r="G431" s="3">
        <f>G430+Tabela25[[#This Row],[wydatki]]</f>
        <v>15950</v>
      </c>
      <c r="H431" s="3"/>
      <c r="I431" s="3">
        <f>I430+Tabela25[[#This Row],[dochody]]</f>
        <v>39600</v>
      </c>
      <c r="J431" s="4"/>
      <c r="L431" s="10">
        <f>IF(Tabela25[[#This Row],[łączne dochody]]&gt;Tabela25[[#This Row],[łączne wydatki]],1,0)</f>
        <v>1</v>
      </c>
    </row>
    <row r="432" spans="1:12" x14ac:dyDescent="0.3">
      <c r="A432" s="1"/>
      <c r="D432" s="2"/>
      <c r="F432" s="3"/>
      <c r="G432" s="3">
        <f>G431+Tabela25[[#This Row],[wydatki]]</f>
        <v>15950</v>
      </c>
      <c r="H432" s="3"/>
      <c r="I432" s="3">
        <f>I431+Tabela25[[#This Row],[dochody]]</f>
        <v>39600</v>
      </c>
      <c r="J432" s="4"/>
      <c r="L432" s="10">
        <f>IF(Tabela25[[#This Row],[łączne dochody]]&gt;Tabela25[[#This Row],[łączne wydatki]],1,0)</f>
        <v>1</v>
      </c>
    </row>
    <row r="433" spans="1:12" x14ac:dyDescent="0.3">
      <c r="A433" s="1"/>
      <c r="D433" s="2"/>
      <c r="F433" s="3"/>
      <c r="G433" s="3">
        <f>G432+Tabela25[[#This Row],[wydatki]]</f>
        <v>15950</v>
      </c>
      <c r="H433" s="3"/>
      <c r="I433" s="3">
        <f>I432+Tabela25[[#This Row],[dochody]]</f>
        <v>39600</v>
      </c>
      <c r="J433" s="4"/>
      <c r="L433" s="10">
        <f>IF(Tabela25[[#This Row],[łączne dochody]]&gt;Tabela25[[#This Row],[łączne wydatki]],1,0)</f>
        <v>1</v>
      </c>
    </row>
    <row r="434" spans="1:12" x14ac:dyDescent="0.3">
      <c r="A434" s="1"/>
      <c r="D434" s="2"/>
      <c r="F434" s="3"/>
      <c r="G434" s="3">
        <f>G433+Tabela25[[#This Row],[wydatki]]</f>
        <v>15950</v>
      </c>
      <c r="H434" s="3"/>
      <c r="I434" s="3">
        <f>I433+Tabela25[[#This Row],[dochody]]</f>
        <v>39600</v>
      </c>
      <c r="J434" s="4"/>
      <c r="L434" s="10">
        <f>IF(Tabela25[[#This Row],[łączne dochody]]&gt;Tabela25[[#This Row],[łączne wydatki]],1,0)</f>
        <v>1</v>
      </c>
    </row>
    <row r="435" spans="1:12" x14ac:dyDescent="0.3">
      <c r="A435" s="1"/>
      <c r="D435" s="2"/>
      <c r="F435" s="3"/>
      <c r="G435" s="3">
        <f>G434+Tabela25[[#This Row],[wydatki]]</f>
        <v>15950</v>
      </c>
      <c r="H435" s="3"/>
      <c r="I435" s="3">
        <f>I434+Tabela25[[#This Row],[dochody]]</f>
        <v>39600</v>
      </c>
      <c r="J435" s="4"/>
      <c r="L435" s="10">
        <f>IF(Tabela25[[#This Row],[łączne dochody]]&gt;Tabela25[[#This Row],[łączne wydatki]],1,0)</f>
        <v>1</v>
      </c>
    </row>
    <row r="436" spans="1:12" x14ac:dyDescent="0.3">
      <c r="A436" s="1"/>
      <c r="D436" s="2"/>
      <c r="F436" s="3"/>
      <c r="G436" s="3">
        <f>G435+Tabela25[[#This Row],[wydatki]]</f>
        <v>15950</v>
      </c>
      <c r="H436" s="3"/>
      <c r="I436" s="3">
        <f>I435+Tabela25[[#This Row],[dochody]]</f>
        <v>39600</v>
      </c>
      <c r="J436" s="4"/>
      <c r="L436" s="10">
        <f>IF(Tabela25[[#This Row],[łączne dochody]]&gt;Tabela25[[#This Row],[łączne wydatki]],1,0)</f>
        <v>1</v>
      </c>
    </row>
    <row r="437" spans="1:12" x14ac:dyDescent="0.3">
      <c r="A437" s="1"/>
      <c r="D437" s="2"/>
      <c r="F437" s="3"/>
      <c r="G437" s="3">
        <f>G436+Tabela25[[#This Row],[wydatki]]</f>
        <v>15950</v>
      </c>
      <c r="H437" s="3"/>
      <c r="I437" s="3">
        <f>I436+Tabela25[[#This Row],[dochody]]</f>
        <v>39600</v>
      </c>
      <c r="J437" s="4"/>
      <c r="L437" s="10">
        <f>IF(Tabela25[[#This Row],[łączne dochody]]&gt;Tabela25[[#This Row],[łączne wydatki]],1,0)</f>
        <v>1</v>
      </c>
    </row>
    <row r="438" spans="1:12" x14ac:dyDescent="0.3">
      <c r="A438" s="1"/>
      <c r="D438" s="2"/>
      <c r="F438" s="3"/>
      <c r="G438" s="3">
        <f>G437+Tabela25[[#This Row],[wydatki]]</f>
        <v>15950</v>
      </c>
      <c r="H438" s="3"/>
      <c r="I438" s="3">
        <f>I437+Tabela25[[#This Row],[dochody]]</f>
        <v>39600</v>
      </c>
      <c r="J438" s="4"/>
      <c r="L438" s="10">
        <f>IF(Tabela25[[#This Row],[łączne dochody]]&gt;Tabela25[[#This Row],[łączne wydatki]],1,0)</f>
        <v>1</v>
      </c>
    </row>
    <row r="439" spans="1:12" x14ac:dyDescent="0.3">
      <c r="A439" s="1"/>
      <c r="D439" s="2"/>
      <c r="F439" s="3"/>
      <c r="G439" s="3">
        <f>G438+Tabela25[[#This Row],[wydatki]]</f>
        <v>15950</v>
      </c>
      <c r="H439" s="3"/>
      <c r="I439" s="3">
        <f>I438+Tabela25[[#This Row],[dochody]]</f>
        <v>39600</v>
      </c>
      <c r="J439" s="4"/>
      <c r="L439" s="10">
        <f>IF(Tabela25[[#This Row],[łączne dochody]]&gt;Tabela25[[#This Row],[łączne wydatki]],1,0)</f>
        <v>1</v>
      </c>
    </row>
    <row r="440" spans="1:12" x14ac:dyDescent="0.3">
      <c r="A440" s="1"/>
      <c r="D440" s="2"/>
      <c r="F440" s="3"/>
      <c r="G440" s="3">
        <f>G439+Tabela25[[#This Row],[wydatki]]</f>
        <v>15950</v>
      </c>
      <c r="H440" s="3"/>
      <c r="I440" s="3">
        <f>I439+Tabela25[[#This Row],[dochody]]</f>
        <v>39600</v>
      </c>
      <c r="J440" s="4"/>
      <c r="L440" s="10">
        <f>IF(Tabela25[[#This Row],[łączne dochody]]&gt;Tabela25[[#This Row],[łączne wydatki]],1,0)</f>
        <v>1</v>
      </c>
    </row>
    <row r="441" spans="1:12" x14ac:dyDescent="0.3">
      <c r="A441" s="1"/>
      <c r="D441" s="2"/>
      <c r="F441" s="3"/>
      <c r="G441" s="3">
        <f>G440+Tabela25[[#This Row],[wydatki]]</f>
        <v>15950</v>
      </c>
      <c r="H441" s="3"/>
      <c r="I441" s="3">
        <f>I440+Tabela25[[#This Row],[dochody]]</f>
        <v>39600</v>
      </c>
      <c r="J441" s="4"/>
      <c r="L441" s="10">
        <f>IF(Tabela25[[#This Row],[łączne dochody]]&gt;Tabela25[[#This Row],[łączne wydatki]],1,0)</f>
        <v>1</v>
      </c>
    </row>
    <row r="442" spans="1:12" x14ac:dyDescent="0.3">
      <c r="A442" s="1"/>
      <c r="D442" s="2"/>
      <c r="F442" s="3"/>
      <c r="G442" s="3">
        <f>G441+Tabela25[[#This Row],[wydatki]]</f>
        <v>15950</v>
      </c>
      <c r="H442" s="3"/>
      <c r="I442" s="3">
        <f>I441+Tabela25[[#This Row],[dochody]]</f>
        <v>39600</v>
      </c>
      <c r="J442" s="4"/>
      <c r="L442" s="10">
        <f>IF(Tabela25[[#This Row],[łączne dochody]]&gt;Tabela25[[#This Row],[łączne wydatki]],1,0)</f>
        <v>1</v>
      </c>
    </row>
    <row r="443" spans="1:12" x14ac:dyDescent="0.3">
      <c r="A443" s="1"/>
      <c r="D443" s="2"/>
      <c r="F443" s="3"/>
      <c r="G443" s="3">
        <f>G442+Tabela25[[#This Row],[wydatki]]</f>
        <v>15950</v>
      </c>
      <c r="H443" s="3"/>
      <c r="I443" s="3">
        <f>I442+Tabela25[[#This Row],[dochody]]</f>
        <v>39600</v>
      </c>
      <c r="J443" s="4"/>
      <c r="L443" s="10">
        <f>IF(Tabela25[[#This Row],[łączne dochody]]&gt;Tabela25[[#This Row],[łączne wydatki]],1,0)</f>
        <v>1</v>
      </c>
    </row>
    <row r="444" spans="1:12" x14ac:dyDescent="0.3">
      <c r="A444" s="1"/>
      <c r="D444" s="2"/>
      <c r="F444" s="3"/>
      <c r="G444" s="3">
        <f>G443+Tabela25[[#This Row],[wydatki]]</f>
        <v>15950</v>
      </c>
      <c r="H444" s="3"/>
      <c r="I444" s="3">
        <f>I443+Tabela25[[#This Row],[dochody]]</f>
        <v>39600</v>
      </c>
      <c r="J444" s="4"/>
      <c r="L444" s="10">
        <f>IF(Tabela25[[#This Row],[łączne dochody]]&gt;Tabela25[[#This Row],[łączne wydatki]],1,0)</f>
        <v>1</v>
      </c>
    </row>
    <row r="445" spans="1:12" x14ac:dyDescent="0.3">
      <c r="A445" s="1"/>
      <c r="D445" s="2"/>
      <c r="F445" s="3"/>
      <c r="G445" s="3">
        <f>G444+Tabela25[[#This Row],[wydatki]]</f>
        <v>15950</v>
      </c>
      <c r="H445" s="3"/>
      <c r="I445" s="3">
        <f>I444+Tabela25[[#This Row],[dochody]]</f>
        <v>39600</v>
      </c>
      <c r="J445" s="4"/>
      <c r="L445" s="10">
        <f>IF(Tabela25[[#This Row],[łączne dochody]]&gt;Tabela25[[#This Row],[łączne wydatki]],1,0)</f>
        <v>1</v>
      </c>
    </row>
    <row r="446" spans="1:12" x14ac:dyDescent="0.3">
      <c r="A446" s="1"/>
      <c r="D446" s="2"/>
      <c r="F446" s="3"/>
      <c r="G446" s="3">
        <f>G445+Tabela25[[#This Row],[wydatki]]</f>
        <v>15950</v>
      </c>
      <c r="H446" s="3"/>
      <c r="I446" s="3">
        <f>I445+Tabela25[[#This Row],[dochody]]</f>
        <v>39600</v>
      </c>
      <c r="J446" s="4"/>
      <c r="L446" s="10">
        <f>IF(Tabela25[[#This Row],[łączne dochody]]&gt;Tabela25[[#This Row],[łączne wydatki]],1,0)</f>
        <v>1</v>
      </c>
    </row>
    <row r="447" spans="1:12" x14ac:dyDescent="0.3">
      <c r="A447" s="1"/>
      <c r="D447" s="2"/>
      <c r="F447" s="3"/>
      <c r="G447" s="3">
        <f>G446+Tabela25[[#This Row],[wydatki]]</f>
        <v>15950</v>
      </c>
      <c r="H447" s="3"/>
      <c r="I447" s="3">
        <f>I446+Tabela25[[#This Row],[dochody]]</f>
        <v>39600</v>
      </c>
      <c r="J447" s="4"/>
      <c r="L447" s="10">
        <f>IF(Tabela25[[#This Row],[łączne dochody]]&gt;Tabela25[[#This Row],[łączne wydatki]],1,0)</f>
        <v>1</v>
      </c>
    </row>
    <row r="448" spans="1:12" x14ac:dyDescent="0.3">
      <c r="A448" s="1"/>
      <c r="D448" s="2"/>
      <c r="F448" s="3"/>
      <c r="G448" s="3">
        <f>G447+Tabela25[[#This Row],[wydatki]]</f>
        <v>15950</v>
      </c>
      <c r="H448" s="3"/>
      <c r="I448" s="3">
        <f>I447+Tabela25[[#This Row],[dochody]]</f>
        <v>39600</v>
      </c>
      <c r="J448" s="4"/>
      <c r="L448" s="10">
        <f>IF(Tabela25[[#This Row],[łączne dochody]]&gt;Tabela25[[#This Row],[łączne wydatki]],1,0)</f>
        <v>1</v>
      </c>
    </row>
    <row r="449" spans="1:12" x14ac:dyDescent="0.3">
      <c r="A449" s="1"/>
      <c r="D449" s="2"/>
      <c r="F449" s="3"/>
      <c r="G449" s="3">
        <f>G448+Tabela25[[#This Row],[wydatki]]</f>
        <v>15950</v>
      </c>
      <c r="H449" s="3"/>
      <c r="I449" s="3">
        <f>I448+Tabela25[[#This Row],[dochody]]</f>
        <v>39600</v>
      </c>
      <c r="J449" s="4"/>
      <c r="L449" s="10">
        <f>IF(Tabela25[[#This Row],[łączne dochody]]&gt;Tabela25[[#This Row],[łączne wydatki]],1,0)</f>
        <v>1</v>
      </c>
    </row>
    <row r="450" spans="1:12" x14ac:dyDescent="0.3">
      <c r="A450" s="1"/>
      <c r="D450" s="2"/>
      <c r="F450" s="3"/>
      <c r="G450" s="3">
        <f>G449+Tabela25[[#This Row],[wydatki]]</f>
        <v>15950</v>
      </c>
      <c r="H450" s="3"/>
      <c r="I450" s="3">
        <f>I449+Tabela25[[#This Row],[dochody]]</f>
        <v>39600</v>
      </c>
      <c r="J450" s="4"/>
      <c r="L450" s="10">
        <f>IF(Tabela25[[#This Row],[łączne dochody]]&gt;Tabela25[[#This Row],[łączne wydatki]],1,0)</f>
        <v>1</v>
      </c>
    </row>
    <row r="451" spans="1:12" x14ac:dyDescent="0.3">
      <c r="A451" s="1"/>
      <c r="D451" s="2"/>
      <c r="F451" s="3"/>
      <c r="G451" s="3">
        <f>G450+Tabela25[[#This Row],[wydatki]]</f>
        <v>15950</v>
      </c>
      <c r="H451" s="3"/>
      <c r="I451" s="3">
        <f>I450+Tabela25[[#This Row],[dochody]]</f>
        <v>39600</v>
      </c>
      <c r="J451" s="4"/>
      <c r="L451" s="10">
        <f>IF(Tabela25[[#This Row],[łączne dochody]]&gt;Tabela25[[#This Row],[łączne wydatki]],1,0)</f>
        <v>1</v>
      </c>
    </row>
    <row r="452" spans="1:12" x14ac:dyDescent="0.3">
      <c r="A452" s="1"/>
      <c r="D452" s="2"/>
      <c r="F452" s="3"/>
      <c r="G452" s="3">
        <f>G451+Tabela25[[#This Row],[wydatki]]</f>
        <v>15950</v>
      </c>
      <c r="H452" s="3"/>
      <c r="I452" s="3">
        <f>I451+Tabela25[[#This Row],[dochody]]</f>
        <v>39600</v>
      </c>
      <c r="J452" s="4"/>
      <c r="L452" s="10">
        <f>IF(Tabela25[[#This Row],[łączne dochody]]&gt;Tabela25[[#This Row],[łączne wydatki]],1,0)</f>
        <v>1</v>
      </c>
    </row>
    <row r="453" spans="1:12" x14ac:dyDescent="0.3">
      <c r="A453" s="1"/>
      <c r="D453" s="2"/>
      <c r="F453" s="3"/>
      <c r="G453" s="3">
        <f>G452+Tabela25[[#This Row],[wydatki]]</f>
        <v>15950</v>
      </c>
      <c r="H453" s="3"/>
      <c r="I453" s="3">
        <f>I452+Tabela25[[#This Row],[dochody]]</f>
        <v>39600</v>
      </c>
      <c r="J453" s="4"/>
      <c r="L453" s="10">
        <f>IF(Tabela25[[#This Row],[łączne dochody]]&gt;Tabela25[[#This Row],[łączne wydatki]],1,0)</f>
        <v>1</v>
      </c>
    </row>
    <row r="454" spans="1:12" x14ac:dyDescent="0.3">
      <c r="A454" s="1"/>
      <c r="D454" s="2"/>
      <c r="F454" s="3"/>
      <c r="G454" s="3">
        <f>G453+Tabela25[[#This Row],[wydatki]]</f>
        <v>15950</v>
      </c>
      <c r="H454" s="3"/>
      <c r="I454" s="3">
        <f>I453+Tabela25[[#This Row],[dochody]]</f>
        <v>39600</v>
      </c>
      <c r="J454" s="4"/>
      <c r="L454" s="10">
        <f>IF(Tabela25[[#This Row],[łączne dochody]]&gt;Tabela25[[#This Row],[łączne wydatki]],1,0)</f>
        <v>1</v>
      </c>
    </row>
    <row r="455" spans="1:12" x14ac:dyDescent="0.3">
      <c r="A455" s="1"/>
      <c r="D455" s="2"/>
      <c r="F455" s="3"/>
      <c r="G455" s="3">
        <f>G454+Tabela25[[#This Row],[wydatki]]</f>
        <v>15950</v>
      </c>
      <c r="H455" s="3"/>
      <c r="I455" s="3">
        <f>I454+Tabela25[[#This Row],[dochody]]</f>
        <v>39600</v>
      </c>
      <c r="J455" s="4"/>
      <c r="L455" s="10">
        <f>IF(Tabela25[[#This Row],[łączne dochody]]&gt;Tabela25[[#This Row],[łączne wydatki]],1,0)</f>
        <v>1</v>
      </c>
    </row>
    <row r="456" spans="1:12" x14ac:dyDescent="0.3">
      <c r="A456" s="1"/>
      <c r="D456" s="2"/>
      <c r="F456" s="3"/>
      <c r="G456" s="3">
        <f>G455+Tabela25[[#This Row],[wydatki]]</f>
        <v>15950</v>
      </c>
      <c r="H456" s="3"/>
      <c r="I456" s="3">
        <f>I455+Tabela25[[#This Row],[dochody]]</f>
        <v>39600</v>
      </c>
      <c r="J456" s="4"/>
      <c r="L456" s="10">
        <f>IF(Tabela25[[#This Row],[łączne dochody]]&gt;Tabela25[[#This Row],[łączne wydatki]],1,0)</f>
        <v>1</v>
      </c>
    </row>
    <row r="457" spans="1:12" x14ac:dyDescent="0.3">
      <c r="A457" s="1"/>
      <c r="D457" s="2"/>
      <c r="F457" s="3"/>
      <c r="G457" s="3">
        <f>G456+Tabela25[[#This Row],[wydatki]]</f>
        <v>15950</v>
      </c>
      <c r="H457" s="3"/>
      <c r="I457" s="3">
        <f>I456+Tabela25[[#This Row],[dochody]]</f>
        <v>39600</v>
      </c>
      <c r="J457" s="4"/>
      <c r="L457" s="10">
        <f>IF(Tabela25[[#This Row],[łączne dochody]]&gt;Tabela25[[#This Row],[łączne wydatki]],1,0)</f>
        <v>1</v>
      </c>
    </row>
    <row r="458" spans="1:12" x14ac:dyDescent="0.3">
      <c r="A458" s="1"/>
      <c r="D458" s="2"/>
      <c r="F458" s="3"/>
      <c r="G458" s="3">
        <f>G457+Tabela25[[#This Row],[wydatki]]</f>
        <v>15950</v>
      </c>
      <c r="H458" s="3"/>
      <c r="I458" s="3">
        <f>I457+Tabela25[[#This Row],[dochody]]</f>
        <v>39600</v>
      </c>
      <c r="J458" s="4"/>
      <c r="L458" s="10">
        <f>IF(Tabela25[[#This Row],[łączne dochody]]&gt;Tabela25[[#This Row],[łączne wydatki]],1,0)</f>
        <v>1</v>
      </c>
    </row>
    <row r="459" spans="1:12" x14ac:dyDescent="0.3">
      <c r="A459" s="1"/>
      <c r="D459" s="2"/>
      <c r="F459" s="3"/>
      <c r="G459" s="3">
        <f>G458+Tabela25[[#This Row],[wydatki]]</f>
        <v>15950</v>
      </c>
      <c r="H459" s="3"/>
      <c r="I459" s="3">
        <f>I458+Tabela25[[#This Row],[dochody]]</f>
        <v>39600</v>
      </c>
      <c r="J459" s="4"/>
      <c r="L459" s="10">
        <f>IF(Tabela25[[#This Row],[łączne dochody]]&gt;Tabela25[[#This Row],[łączne wydatki]],1,0)</f>
        <v>1</v>
      </c>
    </row>
    <row r="460" spans="1:12" x14ac:dyDescent="0.3">
      <c r="A460" s="1"/>
      <c r="D460" s="2"/>
      <c r="F460" s="3"/>
      <c r="G460" s="3">
        <f>G459+Tabela25[[#This Row],[wydatki]]</f>
        <v>15950</v>
      </c>
      <c r="H460" s="3"/>
      <c r="I460" s="3">
        <f>I459+Tabela25[[#This Row],[dochody]]</f>
        <v>39600</v>
      </c>
      <c r="J460" s="4"/>
      <c r="L460" s="10">
        <f>IF(Tabela25[[#This Row],[łączne dochody]]&gt;Tabela25[[#This Row],[łączne wydatki]],1,0)</f>
        <v>1</v>
      </c>
    </row>
    <row r="461" spans="1:12" x14ac:dyDescent="0.3">
      <c r="A461" s="1"/>
      <c r="D461" s="2"/>
      <c r="F461" s="3"/>
      <c r="G461" s="3">
        <f>G460+Tabela25[[#This Row],[wydatki]]</f>
        <v>15950</v>
      </c>
      <c r="H461" s="3"/>
      <c r="I461" s="3">
        <f>I460+Tabela25[[#This Row],[dochody]]</f>
        <v>39600</v>
      </c>
      <c r="J461" s="4"/>
      <c r="L461" s="10">
        <f>IF(Tabela25[[#This Row],[łączne dochody]]&gt;Tabela25[[#This Row],[łączne wydatki]],1,0)</f>
        <v>1</v>
      </c>
    </row>
    <row r="462" spans="1:12" x14ac:dyDescent="0.3">
      <c r="A462" s="1"/>
      <c r="D462" s="2"/>
      <c r="F462" s="3"/>
      <c r="G462" s="3">
        <f>G461+Tabela25[[#This Row],[wydatki]]</f>
        <v>15950</v>
      </c>
      <c r="H462" s="3"/>
      <c r="I462" s="3">
        <f>I461+Tabela25[[#This Row],[dochody]]</f>
        <v>39600</v>
      </c>
      <c r="J462" s="4"/>
      <c r="L462" s="10">
        <f>IF(Tabela25[[#This Row],[łączne dochody]]&gt;Tabela25[[#This Row],[łączne wydatki]],1,0)</f>
        <v>1</v>
      </c>
    </row>
    <row r="463" spans="1:12" x14ac:dyDescent="0.3">
      <c r="A463" s="1"/>
      <c r="D463" s="2"/>
      <c r="F463" s="3"/>
      <c r="G463" s="3">
        <f>G462+Tabela25[[#This Row],[wydatki]]</f>
        <v>15950</v>
      </c>
      <c r="H463" s="3"/>
      <c r="I463" s="3">
        <f>I462+Tabela25[[#This Row],[dochody]]</f>
        <v>39600</v>
      </c>
      <c r="J463" s="4"/>
      <c r="L463" s="10">
        <f>IF(Tabela25[[#This Row],[łączne dochody]]&gt;Tabela25[[#This Row],[łączne wydatki]],1,0)</f>
        <v>1</v>
      </c>
    </row>
    <row r="464" spans="1:12" x14ac:dyDescent="0.3">
      <c r="A464" s="1"/>
      <c r="D464" s="2"/>
      <c r="F464" s="3"/>
      <c r="G464" s="3">
        <f>G463+Tabela25[[#This Row],[wydatki]]</f>
        <v>15950</v>
      </c>
      <c r="H464" s="3"/>
      <c r="I464" s="3">
        <f>I463+Tabela25[[#This Row],[dochody]]</f>
        <v>39600</v>
      </c>
      <c r="J464" s="4"/>
      <c r="L464" s="10">
        <f>IF(Tabela25[[#This Row],[łączne dochody]]&gt;Tabela25[[#This Row],[łączne wydatki]],1,0)</f>
        <v>1</v>
      </c>
    </row>
    <row r="465" spans="1:12" x14ac:dyDescent="0.3">
      <c r="A465" s="1"/>
      <c r="D465" s="2"/>
      <c r="F465" s="3"/>
      <c r="G465" s="3">
        <f>G464+Tabela25[[#This Row],[wydatki]]</f>
        <v>15950</v>
      </c>
      <c r="H465" s="3"/>
      <c r="I465" s="3">
        <f>I464+Tabela25[[#This Row],[dochody]]</f>
        <v>39600</v>
      </c>
      <c r="J465" s="4"/>
      <c r="L465" s="10">
        <f>IF(Tabela25[[#This Row],[łączne dochody]]&gt;Tabela25[[#This Row],[łączne wydatki]],1,0)</f>
        <v>1</v>
      </c>
    </row>
    <row r="466" spans="1:12" x14ac:dyDescent="0.3">
      <c r="A466" s="1"/>
      <c r="D466" s="2"/>
      <c r="F466" s="3"/>
      <c r="G466" s="3">
        <f>G465+Tabela25[[#This Row],[wydatki]]</f>
        <v>15950</v>
      </c>
      <c r="H466" s="3"/>
      <c r="I466" s="3">
        <f>I465+Tabela25[[#This Row],[dochody]]</f>
        <v>39600</v>
      </c>
      <c r="J466" s="4"/>
      <c r="L466" s="10">
        <f>IF(Tabela25[[#This Row],[łączne dochody]]&gt;Tabela25[[#This Row],[łączne wydatki]],1,0)</f>
        <v>1</v>
      </c>
    </row>
    <row r="467" spans="1:12" x14ac:dyDescent="0.3">
      <c r="A467" s="1"/>
      <c r="D467" s="2"/>
      <c r="F467" s="3"/>
      <c r="G467" s="3">
        <f>G466+Tabela25[[#This Row],[wydatki]]</f>
        <v>15950</v>
      </c>
      <c r="H467" s="3"/>
      <c r="I467" s="3">
        <f>I466+Tabela25[[#This Row],[dochody]]</f>
        <v>39600</v>
      </c>
      <c r="J467" s="4"/>
      <c r="L467" s="10">
        <f>IF(Tabela25[[#This Row],[łączne dochody]]&gt;Tabela25[[#This Row],[łączne wydatki]],1,0)</f>
        <v>1</v>
      </c>
    </row>
    <row r="468" spans="1:12" x14ac:dyDescent="0.3">
      <c r="A468" s="1"/>
      <c r="D468" s="2"/>
      <c r="F468" s="3"/>
      <c r="G468" s="3">
        <f>G467+Tabela25[[#This Row],[wydatki]]</f>
        <v>15950</v>
      </c>
      <c r="H468" s="3"/>
      <c r="I468" s="3">
        <f>I467+Tabela25[[#This Row],[dochody]]</f>
        <v>39600</v>
      </c>
      <c r="J468" s="4"/>
      <c r="L468" s="10">
        <f>IF(Tabela25[[#This Row],[łączne dochody]]&gt;Tabela25[[#This Row],[łączne wydatki]],1,0)</f>
        <v>1</v>
      </c>
    </row>
    <row r="469" spans="1:12" x14ac:dyDescent="0.3">
      <c r="A469" s="1"/>
      <c r="D469" s="2"/>
      <c r="F469" s="3"/>
      <c r="G469" s="3">
        <f>G468+Tabela25[[#This Row],[wydatki]]</f>
        <v>15950</v>
      </c>
      <c r="H469" s="3"/>
      <c r="I469" s="3">
        <f>I468+Tabela25[[#This Row],[dochody]]</f>
        <v>39600</v>
      </c>
      <c r="J469" s="4"/>
      <c r="L469" s="10">
        <f>IF(Tabela25[[#This Row],[łączne dochody]]&gt;Tabela25[[#This Row],[łączne wydatki]],1,0)</f>
        <v>1</v>
      </c>
    </row>
    <row r="470" spans="1:12" x14ac:dyDescent="0.3">
      <c r="A470" s="1"/>
      <c r="D470" s="2"/>
      <c r="F470" s="3"/>
      <c r="G470" s="3">
        <f>G469+Tabela25[[#This Row],[wydatki]]</f>
        <v>15950</v>
      </c>
      <c r="H470" s="3"/>
      <c r="I470" s="3">
        <f>I469+Tabela25[[#This Row],[dochody]]</f>
        <v>39600</v>
      </c>
      <c r="J470" s="4"/>
      <c r="L470" s="10">
        <f>IF(Tabela25[[#This Row],[łączne dochody]]&gt;Tabela25[[#This Row],[łączne wydatki]],1,0)</f>
        <v>1</v>
      </c>
    </row>
    <row r="471" spans="1:12" x14ac:dyDescent="0.3">
      <c r="A471" s="1"/>
      <c r="D471" s="2"/>
      <c r="F471" s="3"/>
      <c r="G471" s="3">
        <f>G470+Tabela25[[#This Row],[wydatki]]</f>
        <v>15950</v>
      </c>
      <c r="H471" s="3"/>
      <c r="I471" s="3">
        <f>I470+Tabela25[[#This Row],[dochody]]</f>
        <v>39600</v>
      </c>
      <c r="J471" s="4"/>
      <c r="L471" s="10">
        <f>IF(Tabela25[[#This Row],[łączne dochody]]&gt;Tabela25[[#This Row],[łączne wydatki]],1,0)</f>
        <v>1</v>
      </c>
    </row>
    <row r="472" spans="1:12" x14ac:dyDescent="0.3">
      <c r="A472" s="1"/>
      <c r="D472" s="2"/>
      <c r="F472" s="3"/>
      <c r="G472" s="3">
        <f>G471+Tabela25[[#This Row],[wydatki]]</f>
        <v>15950</v>
      </c>
      <c r="H472" s="3"/>
      <c r="I472" s="3">
        <f>I471+Tabela25[[#This Row],[dochody]]</f>
        <v>39600</v>
      </c>
      <c r="J472" s="4"/>
      <c r="L472" s="10">
        <f>IF(Tabela25[[#This Row],[łączne dochody]]&gt;Tabela25[[#This Row],[łączne wydatki]],1,0)</f>
        <v>1</v>
      </c>
    </row>
    <row r="473" spans="1:12" x14ac:dyDescent="0.3">
      <c r="A473" s="1"/>
      <c r="D473" s="2"/>
      <c r="F473" s="3"/>
      <c r="G473" s="3">
        <f>G472+Tabela25[[#This Row],[wydatki]]</f>
        <v>15950</v>
      </c>
      <c r="H473" s="3"/>
      <c r="I473" s="3">
        <f>I472+Tabela25[[#This Row],[dochody]]</f>
        <v>39600</v>
      </c>
      <c r="J473" s="4"/>
      <c r="L473" s="10">
        <f>IF(Tabela25[[#This Row],[łączne dochody]]&gt;Tabela25[[#This Row],[łączne wydatki]],1,0)</f>
        <v>1</v>
      </c>
    </row>
    <row r="474" spans="1:12" x14ac:dyDescent="0.3">
      <c r="A474" s="1"/>
      <c r="D474" s="2"/>
      <c r="F474" s="3"/>
      <c r="G474" s="3">
        <f>G473+Tabela25[[#This Row],[wydatki]]</f>
        <v>15950</v>
      </c>
      <c r="H474" s="3"/>
      <c r="I474" s="3">
        <f>I473+Tabela25[[#This Row],[dochody]]</f>
        <v>39600</v>
      </c>
      <c r="J474" s="4"/>
      <c r="L474" s="10">
        <f>IF(Tabela25[[#This Row],[łączne dochody]]&gt;Tabela25[[#This Row],[łączne wydatki]],1,0)</f>
        <v>1</v>
      </c>
    </row>
    <row r="475" spans="1:12" x14ac:dyDescent="0.3">
      <c r="A475" s="1"/>
      <c r="D475" s="2"/>
      <c r="F475" s="3"/>
      <c r="G475" s="3">
        <f>G474+Tabela25[[#This Row],[wydatki]]</f>
        <v>15950</v>
      </c>
      <c r="H475" s="3"/>
      <c r="I475" s="3">
        <f>I474+Tabela25[[#This Row],[dochody]]</f>
        <v>39600</v>
      </c>
      <c r="J475" s="4"/>
      <c r="L475" s="10">
        <f>IF(Tabela25[[#This Row],[łączne dochody]]&gt;Tabela25[[#This Row],[łączne wydatki]],1,0)</f>
        <v>1</v>
      </c>
    </row>
    <row r="476" spans="1:12" x14ac:dyDescent="0.3">
      <c r="A476" s="1"/>
      <c r="D476" s="2"/>
      <c r="F476" s="3"/>
      <c r="G476" s="3">
        <f>G475+Tabela25[[#This Row],[wydatki]]</f>
        <v>15950</v>
      </c>
      <c r="H476" s="3"/>
      <c r="I476" s="3">
        <f>I475+Tabela25[[#This Row],[dochody]]</f>
        <v>39600</v>
      </c>
      <c r="J476" s="4"/>
      <c r="L476" s="10">
        <f>IF(Tabela25[[#This Row],[łączne dochody]]&gt;Tabela25[[#This Row],[łączne wydatki]],1,0)</f>
        <v>1</v>
      </c>
    </row>
    <row r="477" spans="1:12" x14ac:dyDescent="0.3">
      <c r="A477" s="1"/>
      <c r="D477" s="2"/>
      <c r="F477" s="3"/>
      <c r="G477" s="3">
        <f>G476+Tabela25[[#This Row],[wydatki]]</f>
        <v>15950</v>
      </c>
      <c r="H477" s="3"/>
      <c r="I477" s="3">
        <f>I476+Tabela25[[#This Row],[dochody]]</f>
        <v>39600</v>
      </c>
      <c r="J477" s="4"/>
      <c r="L477" s="10">
        <f>IF(Tabela25[[#This Row],[łączne dochody]]&gt;Tabela25[[#This Row],[łączne wydatki]],1,0)</f>
        <v>1</v>
      </c>
    </row>
    <row r="478" spans="1:12" x14ac:dyDescent="0.3">
      <c r="A478" s="1"/>
      <c r="D478" s="2"/>
      <c r="F478" s="3"/>
      <c r="G478" s="3">
        <f>G477+Tabela25[[#This Row],[wydatki]]</f>
        <v>15950</v>
      </c>
      <c r="H478" s="3"/>
      <c r="I478" s="3">
        <f>I477+Tabela25[[#This Row],[dochody]]</f>
        <v>39600</v>
      </c>
      <c r="J478" s="4"/>
      <c r="L478" s="10">
        <f>IF(Tabela25[[#This Row],[łączne dochody]]&gt;Tabela25[[#This Row],[łączne wydatki]],1,0)</f>
        <v>1</v>
      </c>
    </row>
    <row r="479" spans="1:12" x14ac:dyDescent="0.3">
      <c r="A479" s="1"/>
      <c r="D479" s="2"/>
      <c r="F479" s="3"/>
      <c r="G479" s="3">
        <f>G478+Tabela25[[#This Row],[wydatki]]</f>
        <v>15950</v>
      </c>
      <c r="H479" s="3"/>
      <c r="I479" s="3">
        <f>I478+Tabela25[[#This Row],[dochody]]</f>
        <v>39600</v>
      </c>
      <c r="J479" s="4"/>
      <c r="L479" s="10">
        <f>IF(Tabela25[[#This Row],[łączne dochody]]&gt;Tabela25[[#This Row],[łączne wydatki]],1,0)</f>
        <v>1</v>
      </c>
    </row>
    <row r="480" spans="1:12" x14ac:dyDescent="0.3">
      <c r="A480" s="1"/>
      <c r="D480" s="2"/>
      <c r="F480" s="3"/>
      <c r="G480" s="3">
        <f>G479+Tabela25[[#This Row],[wydatki]]</f>
        <v>15950</v>
      </c>
      <c r="H480" s="3"/>
      <c r="I480" s="3">
        <f>I479+Tabela25[[#This Row],[dochody]]</f>
        <v>39600</v>
      </c>
      <c r="J480" s="4"/>
      <c r="L480" s="10">
        <f>IF(Tabela25[[#This Row],[łączne dochody]]&gt;Tabela25[[#This Row],[łączne wydatki]],1,0)</f>
        <v>1</v>
      </c>
    </row>
    <row r="481" spans="1:12" x14ac:dyDescent="0.3">
      <c r="A481" s="1"/>
      <c r="D481" s="2"/>
      <c r="F481" s="3"/>
      <c r="G481" s="3">
        <f>G480+Tabela25[[#This Row],[wydatki]]</f>
        <v>15950</v>
      </c>
      <c r="H481" s="3"/>
      <c r="I481" s="3">
        <f>I480+Tabela25[[#This Row],[dochody]]</f>
        <v>39600</v>
      </c>
      <c r="J481" s="4"/>
      <c r="L481" s="10">
        <f>IF(Tabela25[[#This Row],[łączne dochody]]&gt;Tabela25[[#This Row],[łączne wydatki]],1,0)</f>
        <v>1</v>
      </c>
    </row>
    <row r="482" spans="1:12" x14ac:dyDescent="0.3">
      <c r="A482" s="1"/>
      <c r="D482" s="2"/>
      <c r="F482" s="3"/>
      <c r="G482" s="3">
        <f>G481+Tabela25[[#This Row],[wydatki]]</f>
        <v>15950</v>
      </c>
      <c r="H482" s="3"/>
      <c r="I482" s="3">
        <f>I481+Tabela25[[#This Row],[dochody]]</f>
        <v>39600</v>
      </c>
      <c r="J482" s="4"/>
      <c r="L482" s="10">
        <f>IF(Tabela25[[#This Row],[łączne dochody]]&gt;Tabela25[[#This Row],[łączne wydatki]],1,0)</f>
        <v>1</v>
      </c>
    </row>
    <row r="483" spans="1:12" x14ac:dyDescent="0.3">
      <c r="A483" s="1"/>
      <c r="D483" s="2"/>
      <c r="F483" s="3"/>
      <c r="G483" s="3">
        <f>G482+Tabela25[[#This Row],[wydatki]]</f>
        <v>15950</v>
      </c>
      <c r="H483" s="3"/>
      <c r="I483" s="3">
        <f>I482+Tabela25[[#This Row],[dochody]]</f>
        <v>39600</v>
      </c>
      <c r="J483" s="4"/>
      <c r="L483" s="10">
        <f>IF(Tabela25[[#This Row],[łączne dochody]]&gt;Tabela25[[#This Row],[łączne wydatki]],1,0)</f>
        <v>1</v>
      </c>
    </row>
    <row r="484" spans="1:12" x14ac:dyDescent="0.3">
      <c r="A484" s="1"/>
      <c r="D484" s="2"/>
      <c r="F484" s="3"/>
      <c r="G484" s="3">
        <f>G483+Tabela25[[#This Row],[wydatki]]</f>
        <v>15950</v>
      </c>
      <c r="H484" s="3"/>
      <c r="I484" s="3">
        <f>I483+Tabela25[[#This Row],[dochody]]</f>
        <v>39600</v>
      </c>
      <c r="J484" s="4"/>
      <c r="L484" s="10">
        <f>IF(Tabela25[[#This Row],[łączne dochody]]&gt;Tabela25[[#This Row],[łączne wydatki]],1,0)</f>
        <v>1</v>
      </c>
    </row>
    <row r="485" spans="1:12" x14ac:dyDescent="0.3">
      <c r="A485" s="1"/>
      <c r="D485" s="2"/>
      <c r="F485" s="3"/>
      <c r="G485" s="3">
        <f>G484+Tabela25[[#This Row],[wydatki]]</f>
        <v>15950</v>
      </c>
      <c r="H485" s="3"/>
      <c r="I485" s="3">
        <f>I484+Tabela25[[#This Row],[dochody]]</f>
        <v>39600</v>
      </c>
      <c r="J485" s="4"/>
      <c r="L485" s="10">
        <f>IF(Tabela25[[#This Row],[łączne dochody]]&gt;Tabela25[[#This Row],[łączne wydatki]],1,0)</f>
        <v>1</v>
      </c>
    </row>
    <row r="486" spans="1:12" x14ac:dyDescent="0.3">
      <c r="A486" s="1"/>
      <c r="D486" s="2"/>
      <c r="F486" s="3"/>
      <c r="G486" s="3">
        <f>G485+Tabela25[[#This Row],[wydatki]]</f>
        <v>15950</v>
      </c>
      <c r="H486" s="3"/>
      <c r="I486" s="3">
        <f>I485+Tabela25[[#This Row],[dochody]]</f>
        <v>39600</v>
      </c>
      <c r="J486" s="4"/>
      <c r="L486" s="10">
        <f>IF(Tabela25[[#This Row],[łączne dochody]]&gt;Tabela25[[#This Row],[łączne wydatki]],1,0)</f>
        <v>1</v>
      </c>
    </row>
    <row r="487" spans="1:12" x14ac:dyDescent="0.3">
      <c r="A487" s="1"/>
      <c r="D487" s="2"/>
      <c r="F487" s="3"/>
      <c r="G487" s="3">
        <f>G486+Tabela25[[#This Row],[wydatki]]</f>
        <v>15950</v>
      </c>
      <c r="H487" s="3"/>
      <c r="I487" s="3">
        <f>I486+Tabela25[[#This Row],[dochody]]</f>
        <v>39600</v>
      </c>
      <c r="J487" s="4"/>
      <c r="L487" s="10">
        <f>IF(Tabela25[[#This Row],[łączne dochody]]&gt;Tabela25[[#This Row],[łączne wydatki]],1,0)</f>
        <v>1</v>
      </c>
    </row>
    <row r="488" spans="1:12" x14ac:dyDescent="0.3">
      <c r="A488" s="1"/>
      <c r="D488" s="2"/>
      <c r="F488" s="3"/>
      <c r="G488" s="3">
        <f>G487+Tabela25[[#This Row],[wydatki]]</f>
        <v>15950</v>
      </c>
      <c r="H488" s="3"/>
      <c r="I488" s="3">
        <f>I487+Tabela25[[#This Row],[dochody]]</f>
        <v>39600</v>
      </c>
      <c r="J488" s="4"/>
      <c r="L488" s="10">
        <f>IF(Tabela25[[#This Row],[łączne dochody]]&gt;Tabela25[[#This Row],[łączne wydatki]],1,0)</f>
        <v>1</v>
      </c>
    </row>
    <row r="489" spans="1:12" x14ac:dyDescent="0.3">
      <c r="A489" s="1"/>
      <c r="D489" s="2"/>
      <c r="F489" s="3"/>
      <c r="G489" s="3">
        <f>G488+Tabela25[[#This Row],[wydatki]]</f>
        <v>15950</v>
      </c>
      <c r="H489" s="3"/>
      <c r="I489" s="3">
        <f>I488+Tabela25[[#This Row],[dochody]]</f>
        <v>39600</v>
      </c>
      <c r="J489" s="4"/>
      <c r="L489" s="10">
        <f>IF(Tabela25[[#This Row],[łączne dochody]]&gt;Tabela25[[#This Row],[łączne wydatki]],1,0)</f>
        <v>1</v>
      </c>
    </row>
    <row r="490" spans="1:12" x14ac:dyDescent="0.3">
      <c r="A490" s="1"/>
      <c r="D490" s="2"/>
      <c r="F490" s="3"/>
      <c r="G490" s="3">
        <f>G489+Tabela25[[#This Row],[wydatki]]</f>
        <v>15950</v>
      </c>
      <c r="H490" s="3"/>
      <c r="I490" s="3">
        <f>I489+Tabela25[[#This Row],[dochody]]</f>
        <v>39600</v>
      </c>
      <c r="J490" s="4"/>
      <c r="L490" s="10">
        <f>IF(Tabela25[[#This Row],[łączne dochody]]&gt;Tabela25[[#This Row],[łączne wydatki]],1,0)</f>
        <v>1</v>
      </c>
    </row>
    <row r="491" spans="1:12" x14ac:dyDescent="0.3">
      <c r="A491" s="1"/>
      <c r="D491" s="2"/>
      <c r="F491" s="3"/>
      <c r="G491" s="3">
        <f>G490+Tabela25[[#This Row],[wydatki]]</f>
        <v>15950</v>
      </c>
      <c r="H491" s="3"/>
      <c r="I491" s="3">
        <f>I490+Tabela25[[#This Row],[dochody]]</f>
        <v>39600</v>
      </c>
      <c r="J491" s="4"/>
      <c r="L491" s="10">
        <f>IF(Tabela25[[#This Row],[łączne dochody]]&gt;Tabela25[[#This Row],[łączne wydatki]],1,0)</f>
        <v>1</v>
      </c>
    </row>
    <row r="492" spans="1:12" x14ac:dyDescent="0.3">
      <c r="A492" s="1"/>
      <c r="D492" s="2"/>
      <c r="F492" s="3"/>
      <c r="G492" s="3">
        <f>G491+Tabela25[[#This Row],[wydatki]]</f>
        <v>15950</v>
      </c>
      <c r="H492" s="3"/>
      <c r="I492" s="3">
        <f>I491+Tabela25[[#This Row],[dochody]]</f>
        <v>39600</v>
      </c>
      <c r="J492" s="4"/>
      <c r="L492" s="10">
        <f>IF(Tabela25[[#This Row],[łączne dochody]]&gt;Tabela25[[#This Row],[łączne wydatki]],1,0)</f>
        <v>1</v>
      </c>
    </row>
    <row r="493" spans="1:12" x14ac:dyDescent="0.3">
      <c r="A493" s="1"/>
      <c r="D493" s="2"/>
      <c r="F493" s="3"/>
      <c r="G493" s="3">
        <f>G492+Tabela25[[#This Row],[wydatki]]</f>
        <v>15950</v>
      </c>
      <c r="H493" s="3"/>
      <c r="I493" s="3">
        <f>I492+Tabela25[[#This Row],[dochody]]</f>
        <v>39600</v>
      </c>
      <c r="J493" s="4"/>
      <c r="L493" s="10">
        <f>IF(Tabela25[[#This Row],[łączne dochody]]&gt;Tabela25[[#This Row],[łączne wydatki]],1,0)</f>
        <v>1</v>
      </c>
    </row>
    <row r="494" spans="1:12" x14ac:dyDescent="0.3">
      <c r="A494" s="1"/>
      <c r="D494" s="2"/>
      <c r="F494" s="3"/>
      <c r="G494" s="3">
        <f>G493+Tabela25[[#This Row],[wydatki]]</f>
        <v>15950</v>
      </c>
      <c r="H494" s="3"/>
      <c r="I494" s="3">
        <f>I493+Tabela25[[#This Row],[dochody]]</f>
        <v>39600</v>
      </c>
      <c r="J494" s="4"/>
      <c r="L494" s="10">
        <f>IF(Tabela25[[#This Row],[łączne dochody]]&gt;Tabela25[[#This Row],[łączne wydatki]],1,0)</f>
        <v>1</v>
      </c>
    </row>
    <row r="495" spans="1:12" x14ac:dyDescent="0.3">
      <c r="A495" s="1"/>
      <c r="D495" s="2"/>
      <c r="F495" s="3"/>
      <c r="G495" s="3">
        <f>G494+Tabela25[[#This Row],[wydatki]]</f>
        <v>15950</v>
      </c>
      <c r="H495" s="3"/>
      <c r="I495" s="3">
        <f>I494+Tabela25[[#This Row],[dochody]]</f>
        <v>39600</v>
      </c>
      <c r="J495" s="4"/>
      <c r="L495" s="10">
        <f>IF(Tabela25[[#This Row],[łączne dochody]]&gt;Tabela25[[#This Row],[łączne wydatki]],1,0)</f>
        <v>1</v>
      </c>
    </row>
    <row r="496" spans="1:12" x14ac:dyDescent="0.3">
      <c r="A496" s="1"/>
      <c r="D496" s="2"/>
      <c r="F496" s="3"/>
      <c r="G496" s="3">
        <f>G495+Tabela25[[#This Row],[wydatki]]</f>
        <v>15950</v>
      </c>
      <c r="H496" s="3"/>
      <c r="I496" s="3">
        <f>I495+Tabela25[[#This Row],[dochody]]</f>
        <v>39600</v>
      </c>
      <c r="J496" s="4"/>
      <c r="L496" s="10">
        <f>IF(Tabela25[[#This Row],[łączne dochody]]&gt;Tabela25[[#This Row],[łączne wydatki]],1,0)</f>
        <v>1</v>
      </c>
    </row>
    <row r="497" spans="1:12" x14ac:dyDescent="0.3">
      <c r="A497" s="1"/>
      <c r="D497" s="2"/>
      <c r="F497" s="3"/>
      <c r="G497" s="3">
        <f>G496+Tabela25[[#This Row],[wydatki]]</f>
        <v>15950</v>
      </c>
      <c r="H497" s="3"/>
      <c r="I497" s="3">
        <f>I496+Tabela25[[#This Row],[dochody]]</f>
        <v>39600</v>
      </c>
      <c r="J497" s="4"/>
      <c r="L497" s="10">
        <f>IF(Tabela25[[#This Row],[łączne dochody]]&gt;Tabela25[[#This Row],[łączne wydatki]],1,0)</f>
        <v>1</v>
      </c>
    </row>
    <row r="498" spans="1:12" x14ac:dyDescent="0.3">
      <c r="A498" s="1"/>
      <c r="D498" s="2"/>
      <c r="F498" s="3"/>
      <c r="G498" s="3">
        <f>G497+Tabela25[[#This Row],[wydatki]]</f>
        <v>15950</v>
      </c>
      <c r="H498" s="3"/>
      <c r="I498" s="3">
        <f>I497+Tabela25[[#This Row],[dochody]]</f>
        <v>39600</v>
      </c>
      <c r="J498" s="4"/>
      <c r="L498" s="10">
        <f>IF(Tabela25[[#This Row],[łączne dochody]]&gt;Tabela25[[#This Row],[łączne wydatki]],1,0)</f>
        <v>1</v>
      </c>
    </row>
    <row r="499" spans="1:12" x14ac:dyDescent="0.3">
      <c r="A499" s="1"/>
      <c r="D499" s="2"/>
      <c r="F499" s="3"/>
      <c r="G499" s="3">
        <f>G498+Tabela25[[#This Row],[wydatki]]</f>
        <v>15950</v>
      </c>
      <c r="H499" s="3"/>
      <c r="I499" s="3">
        <f>I498+Tabela25[[#This Row],[dochody]]</f>
        <v>39600</v>
      </c>
      <c r="J499" s="4"/>
      <c r="L499" s="10">
        <f>IF(Tabela25[[#This Row],[łączne dochody]]&gt;Tabela25[[#This Row],[łączne wydatki]],1,0)</f>
        <v>1</v>
      </c>
    </row>
    <row r="500" spans="1:12" x14ac:dyDescent="0.3">
      <c r="A500" s="1"/>
      <c r="D500" s="2"/>
      <c r="F500" s="3"/>
      <c r="G500" s="3">
        <f>G499+Tabela25[[#This Row],[wydatki]]</f>
        <v>15950</v>
      </c>
      <c r="H500" s="3"/>
      <c r="I500" s="3">
        <f>I499+Tabela25[[#This Row],[dochody]]</f>
        <v>39600</v>
      </c>
      <c r="J500" s="4"/>
      <c r="L500" s="10">
        <f>IF(Tabela25[[#This Row],[łączne dochody]]&gt;Tabela25[[#This Row],[łączne wydatki]],1,0)</f>
        <v>1</v>
      </c>
    </row>
    <row r="501" spans="1:12" x14ac:dyDescent="0.3">
      <c r="A501" s="1"/>
      <c r="D501" s="2"/>
      <c r="F501" s="3"/>
      <c r="G501" s="3">
        <f>G500+Tabela25[[#This Row],[wydatki]]</f>
        <v>15950</v>
      </c>
      <c r="H501" s="3"/>
      <c r="I501" s="3">
        <f>I500+Tabela25[[#This Row],[dochody]]</f>
        <v>39600</v>
      </c>
      <c r="J501" s="4"/>
      <c r="L501" s="10">
        <f>IF(Tabela25[[#This Row],[łączne dochody]]&gt;Tabela25[[#This Row],[łączne wydatki]],1,0)</f>
        <v>1</v>
      </c>
    </row>
    <row r="502" spans="1:12" x14ac:dyDescent="0.3">
      <c r="A502" s="1"/>
      <c r="D502" s="2"/>
      <c r="F502" s="3"/>
      <c r="G502" s="3">
        <f>G501+Tabela25[[#This Row],[wydatki]]</f>
        <v>15950</v>
      </c>
      <c r="H502" s="3"/>
      <c r="I502" s="3">
        <f>I501+Tabela25[[#This Row],[dochody]]</f>
        <v>39600</v>
      </c>
      <c r="J502" s="4"/>
      <c r="L502" s="10">
        <f>IF(Tabela25[[#This Row],[łączne dochody]]&gt;Tabela25[[#This Row],[łączne wydatki]],1,0)</f>
        <v>1</v>
      </c>
    </row>
    <row r="503" spans="1:12" x14ac:dyDescent="0.3">
      <c r="A503" s="1"/>
      <c r="D503" s="2"/>
      <c r="F503" s="3"/>
      <c r="G503" s="3">
        <f>G502+Tabela25[[#This Row],[wydatki]]</f>
        <v>15950</v>
      </c>
      <c r="H503" s="3"/>
      <c r="I503" s="3">
        <f>I502+Tabela25[[#This Row],[dochody]]</f>
        <v>39600</v>
      </c>
      <c r="J503" s="4"/>
      <c r="L503" s="10">
        <f>IF(Tabela25[[#This Row],[łączne dochody]]&gt;Tabela25[[#This Row],[łączne wydatki]],1,0)</f>
        <v>1</v>
      </c>
    </row>
    <row r="504" spans="1:12" x14ac:dyDescent="0.3">
      <c r="A504" s="1"/>
      <c r="D504" s="2"/>
      <c r="F504" s="3"/>
      <c r="G504" s="3">
        <f>G503+Tabela25[[#This Row],[wydatki]]</f>
        <v>15950</v>
      </c>
      <c r="H504" s="3"/>
      <c r="I504" s="3">
        <f>I503+Tabela25[[#This Row],[dochody]]</f>
        <v>39600</v>
      </c>
      <c r="J504" s="4"/>
      <c r="L504" s="10">
        <f>IF(Tabela25[[#This Row],[łączne dochody]]&gt;Tabela25[[#This Row],[łączne wydatki]],1,0)</f>
        <v>1</v>
      </c>
    </row>
    <row r="505" spans="1:12" x14ac:dyDescent="0.3">
      <c r="A505" s="1"/>
      <c r="D505" s="2"/>
      <c r="F505" s="3"/>
      <c r="G505" s="3">
        <f>G504+Tabela25[[#This Row],[wydatki]]</f>
        <v>15950</v>
      </c>
      <c r="H505" s="3"/>
      <c r="I505" s="3">
        <f>I504+Tabela25[[#This Row],[dochody]]</f>
        <v>39600</v>
      </c>
      <c r="J505" s="4"/>
      <c r="L505" s="10">
        <f>IF(Tabela25[[#This Row],[łączne dochody]]&gt;Tabela25[[#This Row],[łączne wydatki]],1,0)</f>
        <v>1</v>
      </c>
    </row>
    <row r="506" spans="1:12" x14ac:dyDescent="0.3">
      <c r="A506" s="1"/>
      <c r="D506" s="2"/>
      <c r="F506" s="3"/>
      <c r="G506" s="3">
        <f>G505+Tabela25[[#This Row],[wydatki]]</f>
        <v>15950</v>
      </c>
      <c r="H506" s="3"/>
      <c r="I506" s="3">
        <f>I505+Tabela25[[#This Row],[dochody]]</f>
        <v>39600</v>
      </c>
      <c r="J506" s="4"/>
      <c r="L506" s="10">
        <f>IF(Tabela25[[#This Row],[łączne dochody]]&gt;Tabela25[[#This Row],[łączne wydatki]],1,0)</f>
        <v>1</v>
      </c>
    </row>
    <row r="507" spans="1:12" x14ac:dyDescent="0.3">
      <c r="A507" s="1"/>
      <c r="D507" s="2"/>
      <c r="F507" s="3"/>
      <c r="G507" s="3">
        <f>G506+Tabela25[[#This Row],[wydatki]]</f>
        <v>15950</v>
      </c>
      <c r="H507" s="3"/>
      <c r="I507" s="3">
        <f>I506+Tabela25[[#This Row],[dochody]]</f>
        <v>39600</v>
      </c>
      <c r="J507" s="4"/>
      <c r="L507" s="10">
        <f>IF(Tabela25[[#This Row],[łączne dochody]]&gt;Tabela25[[#This Row],[łączne wydatki]],1,0)</f>
        <v>1</v>
      </c>
    </row>
    <row r="508" spans="1:12" x14ac:dyDescent="0.3">
      <c r="A508" s="1"/>
      <c r="D508" s="2"/>
      <c r="F508" s="3"/>
      <c r="G508" s="3">
        <f>G507+Tabela25[[#This Row],[wydatki]]</f>
        <v>15950</v>
      </c>
      <c r="H508" s="3"/>
      <c r="I508" s="3">
        <f>I507+Tabela25[[#This Row],[dochody]]</f>
        <v>39600</v>
      </c>
      <c r="J508" s="4"/>
      <c r="L508" s="10">
        <f>IF(Tabela25[[#This Row],[łączne dochody]]&gt;Tabela25[[#This Row],[łączne wydatki]],1,0)</f>
        <v>1</v>
      </c>
    </row>
    <row r="509" spans="1:12" x14ac:dyDescent="0.3">
      <c r="A509" s="1"/>
      <c r="D509" s="2"/>
      <c r="F509" s="3"/>
      <c r="G509" s="3">
        <f>G508+Tabela25[[#This Row],[wydatki]]</f>
        <v>15950</v>
      </c>
      <c r="H509" s="3"/>
      <c r="I509" s="3">
        <f>I508+Tabela25[[#This Row],[dochody]]</f>
        <v>39600</v>
      </c>
      <c r="J509" s="4"/>
      <c r="L509" s="10">
        <f>IF(Tabela25[[#This Row],[łączne dochody]]&gt;Tabela25[[#This Row],[łączne wydatki]],1,0)</f>
        <v>1</v>
      </c>
    </row>
    <row r="510" spans="1:12" x14ac:dyDescent="0.3">
      <c r="A510" s="1"/>
      <c r="D510" s="2"/>
      <c r="F510" s="3"/>
      <c r="G510" s="3">
        <f>G509+Tabela25[[#This Row],[wydatki]]</f>
        <v>15950</v>
      </c>
      <c r="H510" s="3"/>
      <c r="I510" s="3">
        <f>I509+Tabela25[[#This Row],[dochody]]</f>
        <v>39600</v>
      </c>
      <c r="J510" s="4"/>
      <c r="L510" s="10">
        <f>IF(Tabela25[[#This Row],[łączne dochody]]&gt;Tabela25[[#This Row],[łączne wydatki]],1,0)</f>
        <v>1</v>
      </c>
    </row>
    <row r="511" spans="1:12" x14ac:dyDescent="0.3">
      <c r="A511" s="1"/>
      <c r="D511" s="2"/>
      <c r="F511" s="3"/>
      <c r="G511" s="3">
        <f>G510+Tabela25[[#This Row],[wydatki]]</f>
        <v>15950</v>
      </c>
      <c r="H511" s="3"/>
      <c r="I511" s="3">
        <f>I510+Tabela25[[#This Row],[dochody]]</f>
        <v>39600</v>
      </c>
      <c r="J511" s="4"/>
      <c r="L511" s="10">
        <f>IF(Tabela25[[#This Row],[łączne dochody]]&gt;Tabela25[[#This Row],[łączne wydatki]],1,0)</f>
        <v>1</v>
      </c>
    </row>
    <row r="512" spans="1:12" x14ac:dyDescent="0.3">
      <c r="A512" s="1"/>
      <c r="D512" s="2"/>
      <c r="F512" s="3"/>
      <c r="G512" s="3">
        <f>G511+Tabela25[[#This Row],[wydatki]]</f>
        <v>15950</v>
      </c>
      <c r="H512" s="3"/>
      <c r="I512" s="3">
        <f>I511+Tabela25[[#This Row],[dochody]]</f>
        <v>39600</v>
      </c>
      <c r="J512" s="4"/>
      <c r="L512" s="10">
        <f>IF(Tabela25[[#This Row],[łączne dochody]]&gt;Tabela25[[#This Row],[łączne wydatki]],1,0)</f>
        <v>1</v>
      </c>
    </row>
    <row r="513" spans="1:12" x14ac:dyDescent="0.3">
      <c r="A513" s="1"/>
      <c r="D513" s="2"/>
      <c r="F513" s="3"/>
      <c r="G513" s="3">
        <f>G512+Tabela25[[#This Row],[wydatki]]</f>
        <v>15950</v>
      </c>
      <c r="H513" s="3"/>
      <c r="I513" s="3">
        <f>I512+Tabela25[[#This Row],[dochody]]</f>
        <v>39600</v>
      </c>
      <c r="J513" s="4"/>
      <c r="L513" s="10">
        <f>IF(Tabela25[[#This Row],[łączne dochody]]&gt;Tabela25[[#This Row],[łączne wydatki]],1,0)</f>
        <v>1</v>
      </c>
    </row>
    <row r="514" spans="1:12" x14ac:dyDescent="0.3">
      <c r="A514" s="1"/>
      <c r="D514" s="2"/>
      <c r="F514" s="3"/>
      <c r="G514" s="3">
        <f>G513+Tabela25[[#This Row],[wydatki]]</f>
        <v>15950</v>
      </c>
      <c r="H514" s="3"/>
      <c r="I514" s="3">
        <f>I513+Tabela25[[#This Row],[dochody]]</f>
        <v>39600</v>
      </c>
      <c r="J514" s="4"/>
      <c r="L514" s="10">
        <f>IF(Tabela25[[#This Row],[łączne dochody]]&gt;Tabela25[[#This Row],[łączne wydatki]],1,0)</f>
        <v>1</v>
      </c>
    </row>
    <row r="515" spans="1:12" x14ac:dyDescent="0.3">
      <c r="A515" s="1"/>
      <c r="D515" s="2"/>
      <c r="F515" s="3"/>
      <c r="G515" s="3">
        <f>G514+Tabela25[[#This Row],[wydatki]]</f>
        <v>15950</v>
      </c>
      <c r="H515" s="3"/>
      <c r="I515" s="3">
        <f>I514+Tabela25[[#This Row],[dochody]]</f>
        <v>39600</v>
      </c>
      <c r="J515" s="4"/>
      <c r="L515" s="10">
        <f>IF(Tabela25[[#This Row],[łączne dochody]]&gt;Tabela25[[#This Row],[łączne wydatki]],1,0)</f>
        <v>1</v>
      </c>
    </row>
    <row r="516" spans="1:12" x14ac:dyDescent="0.3">
      <c r="A516" s="1"/>
      <c r="D516" s="2"/>
      <c r="F516" s="3"/>
      <c r="G516" s="3">
        <f>G515+Tabela25[[#This Row],[wydatki]]</f>
        <v>15950</v>
      </c>
      <c r="H516" s="3"/>
      <c r="I516" s="3">
        <f>I515+Tabela25[[#This Row],[dochody]]</f>
        <v>39600</v>
      </c>
      <c r="J516" s="4"/>
      <c r="L516" s="10">
        <f>IF(Tabela25[[#This Row],[łączne dochody]]&gt;Tabela25[[#This Row],[łączne wydatki]],1,0)</f>
        <v>1</v>
      </c>
    </row>
    <row r="517" spans="1:12" x14ac:dyDescent="0.3">
      <c r="A517" s="1"/>
      <c r="D517" s="2"/>
      <c r="F517" s="3"/>
      <c r="G517" s="3">
        <f>G516+Tabela25[[#This Row],[wydatki]]</f>
        <v>15950</v>
      </c>
      <c r="H517" s="3"/>
      <c r="I517" s="3">
        <f>I516+Tabela25[[#This Row],[dochody]]</f>
        <v>39600</v>
      </c>
      <c r="J517" s="4"/>
      <c r="L517" s="10">
        <f>IF(Tabela25[[#This Row],[łączne dochody]]&gt;Tabela25[[#This Row],[łączne wydatki]],1,0)</f>
        <v>1</v>
      </c>
    </row>
    <row r="518" spans="1:12" x14ac:dyDescent="0.3">
      <c r="A518" s="1"/>
      <c r="D518" s="2"/>
      <c r="F518" s="3"/>
      <c r="G518" s="3">
        <f>G517+Tabela25[[#This Row],[wydatki]]</f>
        <v>15950</v>
      </c>
      <c r="H518" s="3"/>
      <c r="I518" s="3">
        <f>I517+Tabela25[[#This Row],[dochody]]</f>
        <v>39600</v>
      </c>
      <c r="J518" s="4"/>
      <c r="L518" s="10">
        <f>IF(Tabela25[[#This Row],[łączne dochody]]&gt;Tabela25[[#This Row],[łączne wydatki]],1,0)</f>
        <v>1</v>
      </c>
    </row>
    <row r="519" spans="1:12" x14ac:dyDescent="0.3">
      <c r="A519" s="1"/>
      <c r="D519" s="2"/>
      <c r="F519" s="3"/>
      <c r="G519" s="3">
        <f>G518+Tabela25[[#This Row],[wydatki]]</f>
        <v>15950</v>
      </c>
      <c r="H519" s="3"/>
      <c r="I519" s="3">
        <f>I518+Tabela25[[#This Row],[dochody]]</f>
        <v>39600</v>
      </c>
      <c r="J519" s="4"/>
      <c r="L519" s="10">
        <f>IF(Tabela25[[#This Row],[łączne dochody]]&gt;Tabela25[[#This Row],[łączne wydatki]],1,0)</f>
        <v>1</v>
      </c>
    </row>
    <row r="520" spans="1:12" x14ac:dyDescent="0.3">
      <c r="A520" s="1"/>
      <c r="D520" s="2"/>
      <c r="F520" s="3"/>
      <c r="G520" s="3">
        <f>G519+Tabela25[[#This Row],[wydatki]]</f>
        <v>15950</v>
      </c>
      <c r="H520" s="3"/>
      <c r="I520" s="3">
        <f>I519+Tabela25[[#This Row],[dochody]]</f>
        <v>39600</v>
      </c>
      <c r="J520" s="4"/>
      <c r="L520" s="10">
        <f>IF(Tabela25[[#This Row],[łączne dochody]]&gt;Tabela25[[#This Row],[łączne wydatki]],1,0)</f>
        <v>1</v>
      </c>
    </row>
    <row r="521" spans="1:12" x14ac:dyDescent="0.3">
      <c r="A521" s="1"/>
      <c r="D521" s="2"/>
      <c r="F521" s="3"/>
      <c r="G521" s="3">
        <f>G520+Tabela25[[#This Row],[wydatki]]</f>
        <v>15950</v>
      </c>
      <c r="H521" s="3"/>
      <c r="I521" s="3">
        <f>I520+Tabela25[[#This Row],[dochody]]</f>
        <v>39600</v>
      </c>
      <c r="J521" s="4"/>
      <c r="L521" s="10">
        <f>IF(Tabela25[[#This Row],[łączne dochody]]&gt;Tabela25[[#This Row],[łączne wydatki]],1,0)</f>
        <v>1</v>
      </c>
    </row>
    <row r="522" spans="1:12" x14ac:dyDescent="0.3">
      <c r="A522" s="1"/>
      <c r="D522" s="2"/>
      <c r="F522" s="3"/>
      <c r="G522" s="3">
        <f>G521+Tabela25[[#This Row],[wydatki]]</f>
        <v>15950</v>
      </c>
      <c r="H522" s="3"/>
      <c r="I522" s="3">
        <f>I521+Tabela25[[#This Row],[dochody]]</f>
        <v>39600</v>
      </c>
      <c r="J522" s="4"/>
      <c r="L522" s="10">
        <f>IF(Tabela25[[#This Row],[łączne dochody]]&gt;Tabela25[[#This Row],[łączne wydatki]],1,0)</f>
        <v>1</v>
      </c>
    </row>
    <row r="523" spans="1:12" x14ac:dyDescent="0.3">
      <c r="A523" s="1"/>
      <c r="D523" s="2"/>
      <c r="F523" s="3"/>
      <c r="G523" s="3">
        <f>G522+Tabela25[[#This Row],[wydatki]]</f>
        <v>15950</v>
      </c>
      <c r="H523" s="3"/>
      <c r="I523" s="3">
        <f>I522+Tabela25[[#This Row],[dochody]]</f>
        <v>39600</v>
      </c>
      <c r="J523" s="4"/>
      <c r="L523" s="10">
        <f>IF(Tabela25[[#This Row],[łączne dochody]]&gt;Tabela25[[#This Row],[łączne wydatki]],1,0)</f>
        <v>1</v>
      </c>
    </row>
    <row r="524" spans="1:12" x14ac:dyDescent="0.3">
      <c r="A524" s="1"/>
      <c r="D524" s="2"/>
      <c r="F524" s="3"/>
      <c r="G524" s="3">
        <f>G523+Tabela25[[#This Row],[wydatki]]</f>
        <v>15950</v>
      </c>
      <c r="H524" s="3"/>
      <c r="I524" s="3">
        <f>I523+Tabela25[[#This Row],[dochody]]</f>
        <v>39600</v>
      </c>
      <c r="J524" s="4"/>
      <c r="L524" s="10">
        <f>IF(Tabela25[[#This Row],[łączne dochody]]&gt;Tabela25[[#This Row],[łączne wydatki]],1,0)</f>
        <v>1</v>
      </c>
    </row>
    <row r="525" spans="1:12" x14ac:dyDescent="0.3">
      <c r="A525" s="1"/>
      <c r="D525" s="2"/>
      <c r="F525" s="3"/>
      <c r="G525" s="3">
        <f>G524+Tabela25[[#This Row],[wydatki]]</f>
        <v>15950</v>
      </c>
      <c r="H525" s="3"/>
      <c r="I525" s="3">
        <f>I524+Tabela25[[#This Row],[dochody]]</f>
        <v>39600</v>
      </c>
      <c r="J525" s="4"/>
      <c r="L525" s="10">
        <f>IF(Tabela25[[#This Row],[łączne dochody]]&gt;Tabela25[[#This Row],[łączne wydatki]],1,0)</f>
        <v>1</v>
      </c>
    </row>
    <row r="526" spans="1:12" x14ac:dyDescent="0.3">
      <c r="A526" s="1"/>
      <c r="D526" s="2"/>
      <c r="F526" s="3"/>
      <c r="G526" s="3">
        <f>G525+Tabela25[[#This Row],[wydatki]]</f>
        <v>15950</v>
      </c>
      <c r="H526" s="3"/>
      <c r="I526" s="3">
        <f>I525+Tabela25[[#This Row],[dochody]]</f>
        <v>39600</v>
      </c>
      <c r="J526" s="4"/>
      <c r="L526" s="10">
        <f>IF(Tabela25[[#This Row],[łączne dochody]]&gt;Tabela25[[#This Row],[łączne wydatki]],1,0)</f>
        <v>1</v>
      </c>
    </row>
    <row r="527" spans="1:12" x14ac:dyDescent="0.3">
      <c r="A527" s="1"/>
      <c r="D527" s="2"/>
      <c r="F527" s="3"/>
      <c r="G527" s="3">
        <f>G526+Tabela25[[#This Row],[wydatki]]</f>
        <v>15950</v>
      </c>
      <c r="H527" s="3"/>
      <c r="I527" s="3">
        <f>I526+Tabela25[[#This Row],[dochody]]</f>
        <v>39600</v>
      </c>
      <c r="J527" s="4"/>
      <c r="L527" s="10">
        <f>IF(Tabela25[[#This Row],[łączne dochody]]&gt;Tabela25[[#This Row],[łączne wydatki]],1,0)</f>
        <v>1</v>
      </c>
    </row>
    <row r="528" spans="1:12" x14ac:dyDescent="0.3">
      <c r="A528" s="1"/>
      <c r="D528" s="2"/>
      <c r="F528" s="3"/>
      <c r="G528" s="3">
        <f>G527+Tabela25[[#This Row],[wydatki]]</f>
        <v>15950</v>
      </c>
      <c r="H528" s="3"/>
      <c r="I528" s="3">
        <f>I527+Tabela25[[#This Row],[dochody]]</f>
        <v>39600</v>
      </c>
      <c r="J528" s="4"/>
      <c r="L528" s="10">
        <f>IF(Tabela25[[#This Row],[łączne dochody]]&gt;Tabela25[[#This Row],[łączne wydatki]],1,0)</f>
        <v>1</v>
      </c>
    </row>
    <row r="529" spans="1:12" x14ac:dyDescent="0.3">
      <c r="A529" s="1"/>
      <c r="D529" s="2"/>
      <c r="F529" s="3"/>
      <c r="G529" s="3">
        <f>G528+Tabela25[[#This Row],[wydatki]]</f>
        <v>15950</v>
      </c>
      <c r="H529" s="3"/>
      <c r="I529" s="3">
        <f>I528+Tabela25[[#This Row],[dochody]]</f>
        <v>39600</v>
      </c>
      <c r="J529" s="4"/>
      <c r="L529" s="10">
        <f>IF(Tabela25[[#This Row],[łączne dochody]]&gt;Tabela25[[#This Row],[łączne wydatki]],1,0)</f>
        <v>1</v>
      </c>
    </row>
    <row r="530" spans="1:12" x14ac:dyDescent="0.3">
      <c r="A530" s="1"/>
      <c r="D530" s="2"/>
      <c r="F530" s="3"/>
      <c r="G530" s="3">
        <f>G529+Tabela25[[#This Row],[wydatki]]</f>
        <v>15950</v>
      </c>
      <c r="H530" s="3"/>
      <c r="I530" s="3">
        <f>I529+Tabela25[[#This Row],[dochody]]</f>
        <v>39600</v>
      </c>
      <c r="J530" s="4"/>
      <c r="L530" s="10">
        <f>IF(Tabela25[[#This Row],[łączne dochody]]&gt;Tabela25[[#This Row],[łączne wydatki]],1,0)</f>
        <v>1</v>
      </c>
    </row>
    <row r="531" spans="1:12" x14ac:dyDescent="0.3">
      <c r="A531" s="1"/>
      <c r="D531" s="2"/>
      <c r="F531" s="3"/>
      <c r="G531" s="3">
        <f>G530+Tabela25[[#This Row],[wydatki]]</f>
        <v>15950</v>
      </c>
      <c r="H531" s="3"/>
      <c r="I531" s="3">
        <f>I530+Tabela25[[#This Row],[dochody]]</f>
        <v>39600</v>
      </c>
      <c r="J531" s="4"/>
      <c r="L531" s="10">
        <f>IF(Tabela25[[#This Row],[łączne dochody]]&gt;Tabela25[[#This Row],[łączne wydatki]],1,0)</f>
        <v>1</v>
      </c>
    </row>
    <row r="532" spans="1:12" x14ac:dyDescent="0.3">
      <c r="A532" s="1"/>
      <c r="D532" s="2"/>
      <c r="F532" s="3"/>
      <c r="G532" s="3">
        <f>G531+Tabela25[[#This Row],[wydatki]]</f>
        <v>15950</v>
      </c>
      <c r="H532" s="3"/>
      <c r="I532" s="3">
        <f>I531+Tabela25[[#This Row],[dochody]]</f>
        <v>39600</v>
      </c>
      <c r="J532" s="4"/>
      <c r="L532" s="10">
        <f>IF(Tabela25[[#This Row],[łączne dochody]]&gt;Tabela25[[#This Row],[łączne wydatki]],1,0)</f>
        <v>1</v>
      </c>
    </row>
    <row r="533" spans="1:12" x14ac:dyDescent="0.3">
      <c r="A533" s="1"/>
      <c r="D533" s="2"/>
      <c r="F533" s="3"/>
      <c r="G533" s="3">
        <f>G532+Tabela25[[#This Row],[wydatki]]</f>
        <v>15950</v>
      </c>
      <c r="H533" s="3"/>
      <c r="I533" s="3">
        <f>I532+Tabela25[[#This Row],[dochody]]</f>
        <v>39600</v>
      </c>
      <c r="J533" s="4"/>
      <c r="L533" s="10">
        <f>IF(Tabela25[[#This Row],[łączne dochody]]&gt;Tabela25[[#This Row],[łączne wydatki]],1,0)</f>
        <v>1</v>
      </c>
    </row>
    <row r="534" spans="1:12" x14ac:dyDescent="0.3">
      <c r="A534" s="1"/>
      <c r="D534" s="2"/>
      <c r="F534" s="3"/>
      <c r="G534" s="3">
        <f>G533+Tabela25[[#This Row],[wydatki]]</f>
        <v>15950</v>
      </c>
      <c r="H534" s="3"/>
      <c r="I534" s="3">
        <f>I533+Tabela25[[#This Row],[dochody]]</f>
        <v>39600</v>
      </c>
      <c r="J534" s="4"/>
      <c r="L534" s="10">
        <f>IF(Tabela25[[#This Row],[łączne dochody]]&gt;Tabela25[[#This Row],[łączne wydatki]],1,0)</f>
        <v>1</v>
      </c>
    </row>
    <row r="535" spans="1:12" x14ac:dyDescent="0.3">
      <c r="A535" s="1"/>
      <c r="D535" s="2"/>
      <c r="F535" s="3"/>
      <c r="G535" s="3">
        <f>G534+Tabela25[[#This Row],[wydatki]]</f>
        <v>15950</v>
      </c>
      <c r="H535" s="3"/>
      <c r="I535" s="3">
        <f>I534+Tabela25[[#This Row],[dochody]]</f>
        <v>39600</v>
      </c>
      <c r="J535" s="4"/>
      <c r="L535" s="10">
        <f>IF(Tabela25[[#This Row],[łączne dochody]]&gt;Tabela25[[#This Row],[łączne wydatki]],1,0)</f>
        <v>1</v>
      </c>
    </row>
    <row r="536" spans="1:12" x14ac:dyDescent="0.3">
      <c r="A536" s="1"/>
      <c r="D536" s="2"/>
      <c r="F536" s="3"/>
      <c r="G536" s="3">
        <f>G535+Tabela25[[#This Row],[wydatki]]</f>
        <v>15950</v>
      </c>
      <c r="H536" s="3"/>
      <c r="I536" s="3">
        <f>I535+Tabela25[[#This Row],[dochody]]</f>
        <v>39600</v>
      </c>
      <c r="J536" s="4"/>
      <c r="L536" s="10">
        <f>IF(Tabela25[[#This Row],[łączne dochody]]&gt;Tabela25[[#This Row],[łączne wydatki]],1,0)</f>
        <v>1</v>
      </c>
    </row>
    <row r="537" spans="1:12" x14ac:dyDescent="0.3">
      <c r="A537" s="1"/>
      <c r="D537" s="2"/>
      <c r="F537" s="3"/>
      <c r="G537" s="3">
        <f>G536+Tabela25[[#This Row],[wydatki]]</f>
        <v>15950</v>
      </c>
      <c r="H537" s="3"/>
      <c r="I537" s="3">
        <f>I536+Tabela25[[#This Row],[dochody]]</f>
        <v>39600</v>
      </c>
      <c r="J537" s="4"/>
      <c r="L537" s="10">
        <f>IF(Tabela25[[#This Row],[łączne dochody]]&gt;Tabela25[[#This Row],[łączne wydatki]],1,0)</f>
        <v>1</v>
      </c>
    </row>
    <row r="538" spans="1:12" x14ac:dyDescent="0.3">
      <c r="A538" s="1"/>
      <c r="D538" s="2"/>
      <c r="F538" s="3"/>
      <c r="G538" s="3">
        <f>G537+Tabela25[[#This Row],[wydatki]]</f>
        <v>15950</v>
      </c>
      <c r="H538" s="3"/>
      <c r="I538" s="3">
        <f>I537+Tabela25[[#This Row],[dochody]]</f>
        <v>39600</v>
      </c>
      <c r="J538" s="4"/>
      <c r="L538" s="10">
        <f>IF(Tabela25[[#This Row],[łączne dochody]]&gt;Tabela25[[#This Row],[łączne wydatki]],1,0)</f>
        <v>1</v>
      </c>
    </row>
    <row r="539" spans="1:12" x14ac:dyDescent="0.3">
      <c r="A539" s="1"/>
      <c r="D539" s="2"/>
      <c r="F539" s="3"/>
      <c r="G539" s="3">
        <f>G538+Tabela25[[#This Row],[wydatki]]</f>
        <v>15950</v>
      </c>
      <c r="H539" s="3"/>
      <c r="I539" s="3">
        <f>I538+Tabela25[[#This Row],[dochody]]</f>
        <v>39600</v>
      </c>
      <c r="J539" s="4"/>
      <c r="L539" s="10">
        <f>IF(Tabela25[[#This Row],[łączne dochody]]&gt;Tabela25[[#This Row],[łączne wydatki]],1,0)</f>
        <v>1</v>
      </c>
    </row>
    <row r="540" spans="1:12" x14ac:dyDescent="0.3">
      <c r="A540" s="1"/>
      <c r="D540" s="2"/>
      <c r="F540" s="3"/>
      <c r="G540" s="3">
        <f>G539+Tabela25[[#This Row],[wydatki]]</f>
        <v>15950</v>
      </c>
      <c r="H540" s="3"/>
      <c r="I540" s="3">
        <f>I539+Tabela25[[#This Row],[dochody]]</f>
        <v>39600</v>
      </c>
      <c r="J540" s="4"/>
      <c r="L540" s="10">
        <f>IF(Tabela25[[#This Row],[łączne dochody]]&gt;Tabela25[[#This Row],[łączne wydatki]],1,0)</f>
        <v>1</v>
      </c>
    </row>
    <row r="541" spans="1:12" x14ac:dyDescent="0.3">
      <c r="A541" s="1"/>
      <c r="D541" s="2"/>
      <c r="F541" s="3"/>
      <c r="G541" s="3">
        <f>G540+Tabela25[[#This Row],[wydatki]]</f>
        <v>15950</v>
      </c>
      <c r="H541" s="3"/>
      <c r="I541" s="3">
        <f>I540+Tabela25[[#This Row],[dochody]]</f>
        <v>39600</v>
      </c>
      <c r="J541" s="4"/>
      <c r="L541" s="10">
        <f>IF(Tabela25[[#This Row],[łączne dochody]]&gt;Tabela25[[#This Row],[łączne wydatki]],1,0)</f>
        <v>1</v>
      </c>
    </row>
    <row r="542" spans="1:12" x14ac:dyDescent="0.3">
      <c r="A542" s="1"/>
      <c r="D542" s="2"/>
      <c r="F542" s="3"/>
      <c r="G542" s="3">
        <f>G541+Tabela25[[#This Row],[wydatki]]</f>
        <v>15950</v>
      </c>
      <c r="H542" s="3"/>
      <c r="I542" s="3">
        <f>I541+Tabela25[[#This Row],[dochody]]</f>
        <v>39600</v>
      </c>
      <c r="J542" s="4"/>
      <c r="L542" s="10">
        <f>IF(Tabela25[[#This Row],[łączne dochody]]&gt;Tabela25[[#This Row],[łączne wydatki]],1,0)</f>
        <v>1</v>
      </c>
    </row>
    <row r="543" spans="1:12" x14ac:dyDescent="0.3">
      <c r="A543" s="1"/>
      <c r="D543" s="2"/>
      <c r="F543" s="3"/>
      <c r="G543" s="3">
        <f>G542+Tabela25[[#This Row],[wydatki]]</f>
        <v>15950</v>
      </c>
      <c r="H543" s="3"/>
      <c r="I543" s="3">
        <f>I542+Tabela25[[#This Row],[dochody]]</f>
        <v>39600</v>
      </c>
      <c r="J543" s="4"/>
      <c r="L543" s="10">
        <f>IF(Tabela25[[#This Row],[łączne dochody]]&gt;Tabela25[[#This Row],[łączne wydatki]],1,0)</f>
        <v>1</v>
      </c>
    </row>
    <row r="544" spans="1:12" x14ac:dyDescent="0.3">
      <c r="A544" s="1"/>
      <c r="D544" s="2"/>
      <c r="F544" s="3"/>
      <c r="G544" s="3">
        <f>G543+Tabela25[[#This Row],[wydatki]]</f>
        <v>15950</v>
      </c>
      <c r="H544" s="3"/>
      <c r="I544" s="3">
        <f>I543+Tabela25[[#This Row],[dochody]]</f>
        <v>39600</v>
      </c>
      <c r="J544" s="4"/>
      <c r="L544" s="10">
        <f>IF(Tabela25[[#This Row],[łączne dochody]]&gt;Tabela25[[#This Row],[łączne wydatki]],1,0)</f>
        <v>1</v>
      </c>
    </row>
    <row r="545" spans="1:12" x14ac:dyDescent="0.3">
      <c r="A545" s="1"/>
      <c r="D545" s="2"/>
      <c r="F545" s="3"/>
      <c r="G545" s="3">
        <f>G544+Tabela25[[#This Row],[wydatki]]</f>
        <v>15950</v>
      </c>
      <c r="H545" s="3"/>
      <c r="I545" s="3">
        <f>I544+Tabela25[[#This Row],[dochody]]</f>
        <v>39600</v>
      </c>
      <c r="J545" s="4"/>
      <c r="L545" s="10">
        <f>IF(Tabela25[[#This Row],[łączne dochody]]&gt;Tabela25[[#This Row],[łączne wydatki]],1,0)</f>
        <v>1</v>
      </c>
    </row>
    <row r="546" spans="1:12" x14ac:dyDescent="0.3">
      <c r="A546" s="1"/>
      <c r="D546" s="2"/>
      <c r="F546" s="3"/>
      <c r="G546" s="3">
        <f>G545+Tabela25[[#This Row],[wydatki]]</f>
        <v>15950</v>
      </c>
      <c r="H546" s="3"/>
      <c r="I546" s="3">
        <f>I545+Tabela25[[#This Row],[dochody]]</f>
        <v>39600</v>
      </c>
      <c r="J546" s="4"/>
      <c r="L546" s="10">
        <f>IF(Tabela25[[#This Row],[łączne dochody]]&gt;Tabela25[[#This Row],[łączne wydatki]],1,0)</f>
        <v>1</v>
      </c>
    </row>
    <row r="547" spans="1:12" x14ac:dyDescent="0.3">
      <c r="A547" s="1"/>
      <c r="D547" s="2"/>
      <c r="F547" s="3"/>
      <c r="G547" s="3">
        <f>G546+Tabela25[[#This Row],[wydatki]]</f>
        <v>15950</v>
      </c>
      <c r="H547" s="3"/>
      <c r="I547" s="3">
        <f>I546+Tabela25[[#This Row],[dochody]]</f>
        <v>39600</v>
      </c>
      <c r="J547" s="4"/>
      <c r="L547" s="10">
        <f>IF(Tabela25[[#This Row],[łączne dochody]]&gt;Tabela25[[#This Row],[łączne wydatki]],1,0)</f>
        <v>1</v>
      </c>
    </row>
    <row r="548" spans="1:12" x14ac:dyDescent="0.3">
      <c r="A548" s="1"/>
      <c r="D548" s="2"/>
      <c r="F548" s="3"/>
      <c r="G548" s="3">
        <f>G547+Tabela25[[#This Row],[wydatki]]</f>
        <v>15950</v>
      </c>
      <c r="H548" s="3"/>
      <c r="I548" s="3">
        <f>I547+Tabela25[[#This Row],[dochody]]</f>
        <v>39600</v>
      </c>
      <c r="J548" s="4"/>
      <c r="L548" s="10">
        <f>IF(Tabela25[[#This Row],[łączne dochody]]&gt;Tabela25[[#This Row],[łączne wydatki]],1,0)</f>
        <v>1</v>
      </c>
    </row>
    <row r="549" spans="1:12" x14ac:dyDescent="0.3">
      <c r="A549" s="1"/>
      <c r="D549" s="2"/>
      <c r="F549" s="3"/>
      <c r="G549" s="3">
        <f>G548+Tabela25[[#This Row],[wydatki]]</f>
        <v>15950</v>
      </c>
      <c r="H549" s="3"/>
      <c r="I549" s="3">
        <f>I548+Tabela25[[#This Row],[dochody]]</f>
        <v>39600</v>
      </c>
      <c r="J549" s="4"/>
      <c r="L549" s="10">
        <f>IF(Tabela25[[#This Row],[łączne dochody]]&gt;Tabela25[[#This Row],[łączne wydatki]],1,0)</f>
        <v>1</v>
      </c>
    </row>
    <row r="550" spans="1:12" x14ac:dyDescent="0.3">
      <c r="A550" s="1"/>
      <c r="D550" s="2"/>
      <c r="F550" s="3"/>
      <c r="G550" s="3">
        <f>G549+Tabela25[[#This Row],[wydatki]]</f>
        <v>15950</v>
      </c>
      <c r="H550" s="3"/>
      <c r="I550" s="3">
        <f>I549+Tabela25[[#This Row],[dochody]]</f>
        <v>39600</v>
      </c>
      <c r="J550" s="4"/>
      <c r="L550" s="10">
        <f>IF(Tabela25[[#This Row],[łączne dochody]]&gt;Tabela25[[#This Row],[łączne wydatki]],1,0)</f>
        <v>1</v>
      </c>
    </row>
    <row r="551" spans="1:12" x14ac:dyDescent="0.3">
      <c r="A551" s="1"/>
      <c r="D551" s="2"/>
      <c r="F551" s="3"/>
      <c r="G551" s="3">
        <f>G550+Tabela25[[#This Row],[wydatki]]</f>
        <v>15950</v>
      </c>
      <c r="H551" s="3"/>
      <c r="I551" s="3">
        <f>I550+Tabela25[[#This Row],[dochody]]</f>
        <v>39600</v>
      </c>
      <c r="J551" s="4"/>
      <c r="L551" s="10">
        <f>IF(Tabela25[[#This Row],[łączne dochody]]&gt;Tabela25[[#This Row],[łączne wydatki]],1,0)</f>
        <v>1</v>
      </c>
    </row>
    <row r="552" spans="1:12" x14ac:dyDescent="0.3">
      <c r="A552" s="1"/>
      <c r="D552" s="2"/>
      <c r="F552" s="3"/>
      <c r="G552" s="3">
        <f>G551+Tabela25[[#This Row],[wydatki]]</f>
        <v>15950</v>
      </c>
      <c r="H552" s="3"/>
      <c r="I552" s="3">
        <f>I551+Tabela25[[#This Row],[dochody]]</f>
        <v>39600</v>
      </c>
      <c r="J552" s="4"/>
      <c r="L552" s="10">
        <f>IF(Tabela25[[#This Row],[łączne dochody]]&gt;Tabela25[[#This Row],[łączne wydatki]],1,0)</f>
        <v>1</v>
      </c>
    </row>
    <row r="553" spans="1:12" x14ac:dyDescent="0.3">
      <c r="A553" s="1"/>
      <c r="D553" s="2"/>
      <c r="F553" s="3"/>
      <c r="G553" s="3">
        <f>G552+Tabela25[[#This Row],[wydatki]]</f>
        <v>15950</v>
      </c>
      <c r="H553" s="3"/>
      <c r="I553" s="3">
        <f>I552+Tabela25[[#This Row],[dochody]]</f>
        <v>39600</v>
      </c>
      <c r="J553" s="4"/>
      <c r="L553" s="10">
        <f>IF(Tabela25[[#This Row],[łączne dochody]]&gt;Tabela25[[#This Row],[łączne wydatki]],1,0)</f>
        <v>1</v>
      </c>
    </row>
    <row r="554" spans="1:12" x14ac:dyDescent="0.3">
      <c r="A554" s="1"/>
      <c r="D554" s="2"/>
      <c r="F554" s="3"/>
      <c r="G554" s="3">
        <f>G553+Tabela25[[#This Row],[wydatki]]</f>
        <v>15950</v>
      </c>
      <c r="H554" s="3"/>
      <c r="I554" s="3">
        <f>I553+Tabela25[[#This Row],[dochody]]</f>
        <v>39600</v>
      </c>
      <c r="J554" s="4"/>
      <c r="L554" s="10">
        <f>IF(Tabela25[[#This Row],[łączne dochody]]&gt;Tabela25[[#This Row],[łączne wydatki]],1,0)</f>
        <v>1</v>
      </c>
    </row>
    <row r="555" spans="1:12" x14ac:dyDescent="0.3">
      <c r="A555" s="1"/>
      <c r="D555" s="2"/>
      <c r="F555" s="3"/>
      <c r="G555" s="3">
        <f>G554+Tabela25[[#This Row],[wydatki]]</f>
        <v>15950</v>
      </c>
      <c r="H555" s="3"/>
      <c r="I555" s="3">
        <f>I554+Tabela25[[#This Row],[dochody]]</f>
        <v>39600</v>
      </c>
      <c r="J555" s="4"/>
      <c r="L555" s="10">
        <f>IF(Tabela25[[#This Row],[łączne dochody]]&gt;Tabela25[[#This Row],[łączne wydatki]],1,0)</f>
        <v>1</v>
      </c>
    </row>
    <row r="556" spans="1:12" x14ac:dyDescent="0.3">
      <c r="A556" s="1"/>
      <c r="D556" s="2"/>
      <c r="F556" s="3"/>
      <c r="G556" s="3">
        <f>G555+Tabela25[[#This Row],[wydatki]]</f>
        <v>15950</v>
      </c>
      <c r="H556" s="3"/>
      <c r="I556" s="3">
        <f>I555+Tabela25[[#This Row],[dochody]]</f>
        <v>39600</v>
      </c>
      <c r="J556" s="4"/>
      <c r="L556" s="10">
        <f>IF(Tabela25[[#This Row],[łączne dochody]]&gt;Tabela25[[#This Row],[łączne wydatki]],1,0)</f>
        <v>1</v>
      </c>
    </row>
    <row r="557" spans="1:12" x14ac:dyDescent="0.3">
      <c r="A557" s="1"/>
      <c r="D557" s="2"/>
      <c r="F557" s="3"/>
      <c r="G557" s="3">
        <f>G556+Tabela25[[#This Row],[wydatki]]</f>
        <v>15950</v>
      </c>
      <c r="H557" s="3"/>
      <c r="I557" s="3">
        <f>I556+Tabela25[[#This Row],[dochody]]</f>
        <v>39600</v>
      </c>
      <c r="J557" s="4"/>
      <c r="L557" s="10">
        <f>IF(Tabela25[[#This Row],[łączne dochody]]&gt;Tabela25[[#This Row],[łączne wydatki]],1,0)</f>
        <v>1</v>
      </c>
    </row>
    <row r="558" spans="1:12" x14ac:dyDescent="0.3">
      <c r="A558" s="1"/>
      <c r="D558" s="2"/>
      <c r="F558" s="3"/>
      <c r="G558" s="3">
        <f>G557+Tabela25[[#This Row],[wydatki]]</f>
        <v>15950</v>
      </c>
      <c r="H558" s="3"/>
      <c r="I558" s="3">
        <f>I557+Tabela25[[#This Row],[dochody]]</f>
        <v>39600</v>
      </c>
      <c r="J558" s="4"/>
      <c r="L558" s="10">
        <f>IF(Tabela25[[#This Row],[łączne dochody]]&gt;Tabela25[[#This Row],[łączne wydatki]],1,0)</f>
        <v>1</v>
      </c>
    </row>
    <row r="559" spans="1:12" x14ac:dyDescent="0.3">
      <c r="A559" s="1"/>
      <c r="D559" s="2"/>
      <c r="F559" s="3"/>
      <c r="G559" s="3">
        <f>G558+Tabela25[[#This Row],[wydatki]]</f>
        <v>15950</v>
      </c>
      <c r="H559" s="3"/>
      <c r="I559" s="3">
        <f>I558+Tabela25[[#This Row],[dochody]]</f>
        <v>39600</v>
      </c>
      <c r="J559" s="4"/>
      <c r="L559" s="10">
        <f>IF(Tabela25[[#This Row],[łączne dochody]]&gt;Tabela25[[#This Row],[łączne wydatki]],1,0)</f>
        <v>1</v>
      </c>
    </row>
    <row r="560" spans="1:12" x14ac:dyDescent="0.3">
      <c r="A560" s="1"/>
      <c r="D560" s="2"/>
      <c r="F560" s="3"/>
      <c r="G560" s="3">
        <f>G559+Tabela25[[#This Row],[wydatki]]</f>
        <v>15950</v>
      </c>
      <c r="H560" s="3"/>
      <c r="I560" s="3">
        <f>I559+Tabela25[[#This Row],[dochody]]</f>
        <v>39600</v>
      </c>
      <c r="J560" s="4"/>
      <c r="L560" s="10">
        <f>IF(Tabela25[[#This Row],[łączne dochody]]&gt;Tabela25[[#This Row],[łączne wydatki]],1,0)</f>
        <v>1</v>
      </c>
    </row>
    <row r="561" spans="1:12" x14ac:dyDescent="0.3">
      <c r="A561" s="1"/>
      <c r="D561" s="2"/>
      <c r="F561" s="3"/>
      <c r="G561" s="3">
        <f>G560+Tabela25[[#This Row],[wydatki]]</f>
        <v>15950</v>
      </c>
      <c r="H561" s="3"/>
      <c r="I561" s="3">
        <f>I560+Tabela25[[#This Row],[dochody]]</f>
        <v>39600</v>
      </c>
      <c r="J561" s="4"/>
      <c r="L561" s="10">
        <f>IF(Tabela25[[#This Row],[łączne dochody]]&gt;Tabela25[[#This Row],[łączne wydatki]],1,0)</f>
        <v>1</v>
      </c>
    </row>
    <row r="562" spans="1:12" x14ac:dyDescent="0.3">
      <c r="A562" s="1"/>
      <c r="D562" s="2"/>
      <c r="F562" s="3"/>
      <c r="G562" s="3">
        <f>G561+Tabela25[[#This Row],[wydatki]]</f>
        <v>15950</v>
      </c>
      <c r="H562" s="3"/>
      <c r="I562" s="3">
        <f>I561+Tabela25[[#This Row],[dochody]]</f>
        <v>39600</v>
      </c>
      <c r="J562" s="4"/>
      <c r="L562" s="10">
        <f>IF(Tabela25[[#This Row],[łączne dochody]]&gt;Tabela25[[#This Row],[łączne wydatki]],1,0)</f>
        <v>1</v>
      </c>
    </row>
    <row r="563" spans="1:12" x14ac:dyDescent="0.3">
      <c r="A563" s="1"/>
      <c r="D563" s="2"/>
      <c r="F563" s="3"/>
      <c r="G563" s="3">
        <f>G562+Tabela25[[#This Row],[wydatki]]</f>
        <v>15950</v>
      </c>
      <c r="H563" s="3"/>
      <c r="I563" s="3">
        <f>I562+Tabela25[[#This Row],[dochody]]</f>
        <v>39600</v>
      </c>
      <c r="J563" s="4"/>
      <c r="L563" s="10">
        <f>IF(Tabela25[[#This Row],[łączne dochody]]&gt;Tabela25[[#This Row],[łączne wydatki]],1,0)</f>
        <v>1</v>
      </c>
    </row>
    <row r="564" spans="1:12" x14ac:dyDescent="0.3">
      <c r="A564" s="1"/>
      <c r="D564" s="2"/>
      <c r="F564" s="3"/>
      <c r="G564" s="3">
        <f>G563+Tabela25[[#This Row],[wydatki]]</f>
        <v>15950</v>
      </c>
      <c r="H564" s="3"/>
      <c r="I564" s="3">
        <f>I563+Tabela25[[#This Row],[dochody]]</f>
        <v>39600</v>
      </c>
      <c r="J564" s="4"/>
      <c r="L564" s="10">
        <f>IF(Tabela25[[#This Row],[łączne dochody]]&gt;Tabela25[[#This Row],[łączne wydatki]],1,0)</f>
        <v>1</v>
      </c>
    </row>
    <row r="565" spans="1:12" x14ac:dyDescent="0.3">
      <c r="A565" s="1"/>
      <c r="D565" s="2"/>
      <c r="F565" s="3"/>
      <c r="G565" s="3">
        <f>G564+Tabela25[[#This Row],[wydatki]]</f>
        <v>15950</v>
      </c>
      <c r="H565" s="3"/>
      <c r="I565" s="3">
        <f>I564+Tabela25[[#This Row],[dochody]]</f>
        <v>39600</v>
      </c>
      <c r="J565" s="4"/>
      <c r="L565" s="10">
        <f>IF(Tabela25[[#This Row],[łączne dochody]]&gt;Tabela25[[#This Row],[łączne wydatki]],1,0)</f>
        <v>1</v>
      </c>
    </row>
    <row r="566" spans="1:12" x14ac:dyDescent="0.3">
      <c r="A566" s="1"/>
      <c r="D566" s="2"/>
      <c r="F566" s="3"/>
      <c r="G566" s="3">
        <f>G565+Tabela25[[#This Row],[wydatki]]</f>
        <v>15950</v>
      </c>
      <c r="H566" s="3"/>
      <c r="I566" s="3">
        <f>I565+Tabela25[[#This Row],[dochody]]</f>
        <v>39600</v>
      </c>
      <c r="J566" s="4"/>
      <c r="L566" s="10">
        <f>IF(Tabela25[[#This Row],[łączne dochody]]&gt;Tabela25[[#This Row],[łączne wydatki]],1,0)</f>
        <v>1</v>
      </c>
    </row>
    <row r="567" spans="1:12" x14ac:dyDescent="0.3">
      <c r="A567" s="1"/>
      <c r="D567" s="2"/>
      <c r="F567" s="3"/>
      <c r="G567" s="3">
        <f>G566+Tabela25[[#This Row],[wydatki]]</f>
        <v>15950</v>
      </c>
      <c r="H567" s="3"/>
      <c r="I567" s="3">
        <f>I566+Tabela25[[#This Row],[dochody]]</f>
        <v>39600</v>
      </c>
      <c r="J567" s="4"/>
      <c r="L567" s="10">
        <f>IF(Tabela25[[#This Row],[łączne dochody]]&gt;Tabela25[[#This Row],[łączne wydatki]],1,0)</f>
        <v>1</v>
      </c>
    </row>
    <row r="568" spans="1:12" x14ac:dyDescent="0.3">
      <c r="A568" s="1"/>
      <c r="D568" s="2"/>
      <c r="F568" s="3"/>
      <c r="G568" s="3">
        <f>G567+Tabela25[[#This Row],[wydatki]]</f>
        <v>15950</v>
      </c>
      <c r="H568" s="3"/>
      <c r="I568" s="3">
        <f>I567+Tabela25[[#This Row],[dochody]]</f>
        <v>39600</v>
      </c>
      <c r="J568" s="4"/>
      <c r="L568" s="10">
        <f>IF(Tabela25[[#This Row],[łączne dochody]]&gt;Tabela25[[#This Row],[łączne wydatki]],1,0)</f>
        <v>1</v>
      </c>
    </row>
    <row r="569" spans="1:12" x14ac:dyDescent="0.3">
      <c r="A569" s="1"/>
      <c r="D569" s="2"/>
      <c r="F569" s="3"/>
      <c r="G569" s="3">
        <f>G568+Tabela25[[#This Row],[wydatki]]</f>
        <v>15950</v>
      </c>
      <c r="H569" s="3"/>
      <c r="I569" s="3">
        <f>I568+Tabela25[[#This Row],[dochody]]</f>
        <v>39600</v>
      </c>
      <c r="J569" s="4"/>
      <c r="L569" s="10">
        <f>IF(Tabela25[[#This Row],[łączne dochody]]&gt;Tabela25[[#This Row],[łączne wydatki]],1,0)</f>
        <v>1</v>
      </c>
    </row>
    <row r="570" spans="1:12" x14ac:dyDescent="0.3">
      <c r="A570" s="1"/>
      <c r="D570" s="2"/>
      <c r="F570" s="3"/>
      <c r="G570" s="3">
        <f>G569+Tabela25[[#This Row],[wydatki]]</f>
        <v>15950</v>
      </c>
      <c r="H570" s="3"/>
      <c r="I570" s="3">
        <f>I569+Tabela25[[#This Row],[dochody]]</f>
        <v>39600</v>
      </c>
      <c r="J570" s="4"/>
      <c r="L570" s="10">
        <f>IF(Tabela25[[#This Row],[łączne dochody]]&gt;Tabela25[[#This Row],[łączne wydatki]],1,0)</f>
        <v>1</v>
      </c>
    </row>
    <row r="571" spans="1:12" x14ac:dyDescent="0.3">
      <c r="A571" s="1"/>
      <c r="D571" s="2"/>
      <c r="F571" s="3"/>
      <c r="G571" s="3">
        <f>G570+Tabela25[[#This Row],[wydatki]]</f>
        <v>15950</v>
      </c>
      <c r="H571" s="3"/>
      <c r="I571" s="3">
        <f>I570+Tabela25[[#This Row],[dochody]]</f>
        <v>39600</v>
      </c>
      <c r="J571" s="4"/>
      <c r="L571" s="10">
        <f>IF(Tabela25[[#This Row],[łączne dochody]]&gt;Tabela25[[#This Row],[łączne wydatki]],1,0)</f>
        <v>1</v>
      </c>
    </row>
    <row r="572" spans="1:12" x14ac:dyDescent="0.3">
      <c r="A572" s="1"/>
      <c r="D572" s="2"/>
      <c r="F572" s="3"/>
      <c r="G572" s="3">
        <f>G571+Tabela25[[#This Row],[wydatki]]</f>
        <v>15950</v>
      </c>
      <c r="H572" s="3"/>
      <c r="I572" s="3">
        <f>I571+Tabela25[[#This Row],[dochody]]</f>
        <v>39600</v>
      </c>
      <c r="J572" s="4"/>
      <c r="L572" s="10">
        <f>IF(Tabela25[[#This Row],[łączne dochody]]&gt;Tabela25[[#This Row],[łączne wydatki]],1,0)</f>
        <v>1</v>
      </c>
    </row>
    <row r="573" spans="1:12" x14ac:dyDescent="0.3">
      <c r="A573" s="1"/>
      <c r="D573" s="2"/>
      <c r="F573" s="3"/>
      <c r="G573" s="3">
        <f>G572+Tabela25[[#This Row],[wydatki]]</f>
        <v>15950</v>
      </c>
      <c r="H573" s="3"/>
      <c r="I573" s="3">
        <f>I572+Tabela25[[#This Row],[dochody]]</f>
        <v>39600</v>
      </c>
      <c r="J573" s="4"/>
      <c r="L573" s="10">
        <f>IF(Tabela25[[#This Row],[łączne dochody]]&gt;Tabela25[[#This Row],[łączne wydatki]],1,0)</f>
        <v>1</v>
      </c>
    </row>
    <row r="574" spans="1:12" x14ac:dyDescent="0.3">
      <c r="A574" s="1"/>
      <c r="D574" s="2"/>
      <c r="F574" s="3"/>
      <c r="G574" s="3">
        <f>G573+Tabela25[[#This Row],[wydatki]]</f>
        <v>15950</v>
      </c>
      <c r="H574" s="3"/>
      <c r="I574" s="3">
        <f>I573+Tabela25[[#This Row],[dochody]]</f>
        <v>39600</v>
      </c>
      <c r="J574" s="4"/>
      <c r="L574" s="10">
        <f>IF(Tabela25[[#This Row],[łączne dochody]]&gt;Tabela25[[#This Row],[łączne wydatki]],1,0)</f>
        <v>1</v>
      </c>
    </row>
    <row r="575" spans="1:12" x14ac:dyDescent="0.3">
      <c r="A575" s="1"/>
      <c r="D575" s="2"/>
      <c r="F575" s="3"/>
      <c r="G575" s="3">
        <f>G574+Tabela25[[#This Row],[wydatki]]</f>
        <v>15950</v>
      </c>
      <c r="H575" s="3"/>
      <c r="I575" s="3">
        <f>I574+Tabela25[[#This Row],[dochody]]</f>
        <v>39600</v>
      </c>
      <c r="J575" s="4"/>
      <c r="L575" s="10">
        <f>IF(Tabela25[[#This Row],[łączne dochody]]&gt;Tabela25[[#This Row],[łączne wydatki]],1,0)</f>
        <v>1</v>
      </c>
    </row>
    <row r="576" spans="1:12" x14ac:dyDescent="0.3">
      <c r="A576" s="1"/>
      <c r="D576" s="2"/>
      <c r="F576" s="3"/>
      <c r="G576" s="3">
        <f>G575+Tabela25[[#This Row],[wydatki]]</f>
        <v>15950</v>
      </c>
      <c r="H576" s="3"/>
      <c r="I576" s="3">
        <f>I575+Tabela25[[#This Row],[dochody]]</f>
        <v>39600</v>
      </c>
      <c r="J576" s="4"/>
      <c r="L576" s="10">
        <f>IF(Tabela25[[#This Row],[łączne dochody]]&gt;Tabela25[[#This Row],[łączne wydatki]],1,0)</f>
        <v>1</v>
      </c>
    </row>
    <row r="577" spans="1:12" x14ac:dyDescent="0.3">
      <c r="A577" s="1"/>
      <c r="D577" s="2"/>
      <c r="F577" s="3"/>
      <c r="G577" s="3">
        <f>G576+Tabela25[[#This Row],[wydatki]]</f>
        <v>15950</v>
      </c>
      <c r="H577" s="3"/>
      <c r="I577" s="3">
        <f>I576+Tabela25[[#This Row],[dochody]]</f>
        <v>39600</v>
      </c>
      <c r="J577" s="4"/>
      <c r="L577" s="10">
        <f>IF(Tabela25[[#This Row],[łączne dochody]]&gt;Tabela25[[#This Row],[łączne wydatki]],1,0)</f>
        <v>1</v>
      </c>
    </row>
    <row r="578" spans="1:12" x14ac:dyDescent="0.3">
      <c r="A578" s="1"/>
      <c r="D578" s="2"/>
      <c r="F578" s="3"/>
      <c r="G578" s="3">
        <f>G577+Tabela25[[#This Row],[wydatki]]</f>
        <v>15950</v>
      </c>
      <c r="H578" s="3"/>
      <c r="I578" s="3">
        <f>I577+Tabela25[[#This Row],[dochody]]</f>
        <v>39600</v>
      </c>
      <c r="J578" s="4"/>
      <c r="L578" s="10">
        <f>IF(Tabela25[[#This Row],[łączne dochody]]&gt;Tabela25[[#This Row],[łączne wydatki]],1,0)</f>
        <v>1</v>
      </c>
    </row>
    <row r="579" spans="1:12" x14ac:dyDescent="0.3">
      <c r="A579" s="1"/>
      <c r="D579" s="2"/>
      <c r="F579" s="3"/>
      <c r="G579" s="3">
        <f>G578+Tabela25[[#This Row],[wydatki]]</f>
        <v>15950</v>
      </c>
      <c r="H579" s="3"/>
      <c r="I579" s="3">
        <f>I578+Tabela25[[#This Row],[dochody]]</f>
        <v>39600</v>
      </c>
      <c r="J579" s="4"/>
      <c r="L579" s="10">
        <f>IF(Tabela25[[#This Row],[łączne dochody]]&gt;Tabela25[[#This Row],[łączne wydatki]],1,0)</f>
        <v>1</v>
      </c>
    </row>
    <row r="580" spans="1:12" x14ac:dyDescent="0.3">
      <c r="A580" s="1"/>
      <c r="D580" s="2"/>
      <c r="F580" s="3"/>
      <c r="G580" s="3">
        <f>G579+Tabela25[[#This Row],[wydatki]]</f>
        <v>15950</v>
      </c>
      <c r="H580" s="3"/>
      <c r="I580" s="3">
        <f>I579+Tabela25[[#This Row],[dochody]]</f>
        <v>39600</v>
      </c>
      <c r="J580" s="4"/>
      <c r="L580" s="10">
        <f>IF(Tabela25[[#This Row],[łączne dochody]]&gt;Tabela25[[#This Row],[łączne wydatki]],1,0)</f>
        <v>1</v>
      </c>
    </row>
    <row r="581" spans="1:12" x14ac:dyDescent="0.3">
      <c r="A581" s="1"/>
      <c r="D581" s="2"/>
      <c r="F581" s="3"/>
      <c r="G581" s="3">
        <f>G580+Tabela25[[#This Row],[wydatki]]</f>
        <v>15950</v>
      </c>
      <c r="H581" s="3"/>
      <c r="I581" s="3">
        <f>I580+Tabela25[[#This Row],[dochody]]</f>
        <v>39600</v>
      </c>
      <c r="J581" s="4"/>
      <c r="L581" s="10">
        <f>IF(Tabela25[[#This Row],[łączne dochody]]&gt;Tabela25[[#This Row],[łączne wydatki]],1,0)</f>
        <v>1</v>
      </c>
    </row>
    <row r="582" spans="1:12" x14ac:dyDescent="0.3">
      <c r="A582" s="1"/>
      <c r="D582" s="2"/>
      <c r="F582" s="3"/>
      <c r="G582" s="3">
        <f>G581+Tabela25[[#This Row],[wydatki]]</f>
        <v>15950</v>
      </c>
      <c r="H582" s="3"/>
      <c r="I582" s="3">
        <f>I581+Tabela25[[#This Row],[dochody]]</f>
        <v>39600</v>
      </c>
      <c r="J582" s="4"/>
      <c r="L582" s="10">
        <f>IF(Tabela25[[#This Row],[łączne dochody]]&gt;Tabela25[[#This Row],[łączne wydatki]],1,0)</f>
        <v>1</v>
      </c>
    </row>
    <row r="583" spans="1:12" x14ac:dyDescent="0.3">
      <c r="A583" s="1"/>
      <c r="D583" s="2"/>
      <c r="F583" s="3"/>
      <c r="G583" s="3">
        <f>G582+Tabela25[[#This Row],[wydatki]]</f>
        <v>15950</v>
      </c>
      <c r="H583" s="3"/>
      <c r="I583" s="3">
        <f>I582+Tabela25[[#This Row],[dochody]]</f>
        <v>39600</v>
      </c>
      <c r="J583" s="4"/>
      <c r="L583" s="10">
        <f>IF(Tabela25[[#This Row],[łączne dochody]]&gt;Tabela25[[#This Row],[łączne wydatki]],1,0)</f>
        <v>1</v>
      </c>
    </row>
    <row r="584" spans="1:12" x14ac:dyDescent="0.3">
      <c r="A584" s="1"/>
      <c r="D584" s="2"/>
      <c r="F584" s="3"/>
      <c r="G584" s="3">
        <f>G583+Tabela25[[#This Row],[wydatki]]</f>
        <v>15950</v>
      </c>
      <c r="H584" s="3"/>
      <c r="I584" s="3">
        <f>I583+Tabela25[[#This Row],[dochody]]</f>
        <v>39600</v>
      </c>
      <c r="J584" s="4"/>
      <c r="L584" s="10">
        <f>IF(Tabela25[[#This Row],[łączne dochody]]&gt;Tabela25[[#This Row],[łączne wydatki]],1,0)</f>
        <v>1</v>
      </c>
    </row>
    <row r="585" spans="1:12" x14ac:dyDescent="0.3">
      <c r="A585" s="1"/>
      <c r="D585" s="2"/>
      <c r="F585" s="3"/>
      <c r="G585" s="3">
        <f>G584+Tabela25[[#This Row],[wydatki]]</f>
        <v>15950</v>
      </c>
      <c r="H585" s="3"/>
      <c r="I585" s="3">
        <f>I584+Tabela25[[#This Row],[dochody]]</f>
        <v>39600</v>
      </c>
      <c r="J585" s="4"/>
      <c r="L585" s="10">
        <f>IF(Tabela25[[#This Row],[łączne dochody]]&gt;Tabela25[[#This Row],[łączne wydatki]],1,0)</f>
        <v>1</v>
      </c>
    </row>
    <row r="586" spans="1:12" x14ac:dyDescent="0.3">
      <c r="A586" s="1"/>
      <c r="D586" s="2"/>
      <c r="F586" s="3"/>
      <c r="G586" s="3">
        <f>G585+Tabela25[[#This Row],[wydatki]]</f>
        <v>15950</v>
      </c>
      <c r="H586" s="3"/>
      <c r="I586" s="3">
        <f>I585+Tabela25[[#This Row],[dochody]]</f>
        <v>39600</v>
      </c>
      <c r="J586" s="4"/>
      <c r="L586" s="10">
        <f>IF(Tabela25[[#This Row],[łączne dochody]]&gt;Tabela25[[#This Row],[łączne wydatki]],1,0)</f>
        <v>1</v>
      </c>
    </row>
    <row r="587" spans="1:12" x14ac:dyDescent="0.3">
      <c r="A587" s="1"/>
      <c r="D587" s="2"/>
      <c r="F587" s="3"/>
      <c r="G587" s="3">
        <f>G586+Tabela25[[#This Row],[wydatki]]</f>
        <v>15950</v>
      </c>
      <c r="H587" s="3"/>
      <c r="I587" s="3">
        <f>I586+Tabela25[[#This Row],[dochody]]</f>
        <v>39600</v>
      </c>
      <c r="J587" s="4"/>
      <c r="L587" s="10">
        <f>IF(Tabela25[[#This Row],[łączne dochody]]&gt;Tabela25[[#This Row],[łączne wydatki]],1,0)</f>
        <v>1</v>
      </c>
    </row>
    <row r="588" spans="1:12" x14ac:dyDescent="0.3">
      <c r="A588" s="1"/>
      <c r="D588" s="2"/>
      <c r="F588" s="3"/>
      <c r="G588" s="3">
        <f>G587+Tabela25[[#This Row],[wydatki]]</f>
        <v>15950</v>
      </c>
      <c r="H588" s="3"/>
      <c r="I588" s="3">
        <f>I587+Tabela25[[#This Row],[dochody]]</f>
        <v>39600</v>
      </c>
      <c r="J588" s="4"/>
      <c r="L588" s="10">
        <f>IF(Tabela25[[#This Row],[łączne dochody]]&gt;Tabela25[[#This Row],[łączne wydatki]],1,0)</f>
        <v>1</v>
      </c>
    </row>
    <row r="589" spans="1:12" x14ac:dyDescent="0.3">
      <c r="A589" s="1"/>
      <c r="D589" s="2"/>
      <c r="F589" s="3"/>
      <c r="G589" s="3">
        <f>G588+Tabela25[[#This Row],[wydatki]]</f>
        <v>15950</v>
      </c>
      <c r="H589" s="3"/>
      <c r="I589" s="3">
        <f>I588+Tabela25[[#This Row],[dochody]]</f>
        <v>39600</v>
      </c>
      <c r="J589" s="4"/>
      <c r="L589" s="10">
        <f>IF(Tabela25[[#This Row],[łączne dochody]]&gt;Tabela25[[#This Row],[łączne wydatki]],1,0)</f>
        <v>1</v>
      </c>
    </row>
    <row r="590" spans="1:12" x14ac:dyDescent="0.3">
      <c r="A590" s="1"/>
      <c r="D590" s="2"/>
      <c r="F590" s="3"/>
      <c r="G590" s="3">
        <f>G589+Tabela25[[#This Row],[wydatki]]</f>
        <v>15950</v>
      </c>
      <c r="H590" s="3"/>
      <c r="I590" s="3">
        <f>I589+Tabela25[[#This Row],[dochody]]</f>
        <v>39600</v>
      </c>
      <c r="J590" s="4"/>
      <c r="L590" s="10">
        <f>IF(Tabela25[[#This Row],[łączne dochody]]&gt;Tabela25[[#This Row],[łączne wydatki]],1,0)</f>
        <v>1</v>
      </c>
    </row>
    <row r="591" spans="1:12" x14ac:dyDescent="0.3">
      <c r="A591" s="1"/>
      <c r="D591" s="2"/>
      <c r="F591" s="3"/>
      <c r="G591" s="3">
        <f>G590+Tabela25[[#This Row],[wydatki]]</f>
        <v>15950</v>
      </c>
      <c r="H591" s="3"/>
      <c r="I591" s="3">
        <f>I590+Tabela25[[#This Row],[dochody]]</f>
        <v>39600</v>
      </c>
      <c r="J591" s="4"/>
      <c r="L591" s="10">
        <f>IF(Tabela25[[#This Row],[łączne dochody]]&gt;Tabela25[[#This Row],[łączne wydatki]],1,0)</f>
        <v>1</v>
      </c>
    </row>
    <row r="592" spans="1:12" x14ac:dyDescent="0.3">
      <c r="A592" s="1"/>
      <c r="D592" s="2"/>
      <c r="F592" s="3"/>
      <c r="G592" s="3">
        <f>G591+Tabela25[[#This Row],[wydatki]]</f>
        <v>15950</v>
      </c>
      <c r="H592" s="3"/>
      <c r="I592" s="3">
        <f>I591+Tabela25[[#This Row],[dochody]]</f>
        <v>39600</v>
      </c>
      <c r="J592" s="4"/>
      <c r="L592" s="10">
        <f>IF(Tabela25[[#This Row],[łączne dochody]]&gt;Tabela25[[#This Row],[łączne wydatki]],1,0)</f>
        <v>1</v>
      </c>
    </row>
    <row r="593" spans="1:12" x14ac:dyDescent="0.3">
      <c r="A593" s="1"/>
      <c r="D593" s="2"/>
      <c r="F593" s="3"/>
      <c r="G593" s="3">
        <f>G592+Tabela25[[#This Row],[wydatki]]</f>
        <v>15950</v>
      </c>
      <c r="H593" s="3"/>
      <c r="I593" s="3">
        <f>I592+Tabela25[[#This Row],[dochody]]</f>
        <v>39600</v>
      </c>
      <c r="J593" s="4"/>
      <c r="L593" s="10">
        <f>IF(Tabela25[[#This Row],[łączne dochody]]&gt;Tabela25[[#This Row],[łączne wydatki]],1,0)</f>
        <v>1</v>
      </c>
    </row>
    <row r="594" spans="1:12" x14ac:dyDescent="0.3">
      <c r="A594" s="1"/>
      <c r="D594" s="2"/>
      <c r="F594" s="3"/>
      <c r="G594" s="3">
        <f>G593+Tabela25[[#This Row],[wydatki]]</f>
        <v>15950</v>
      </c>
      <c r="H594" s="3"/>
      <c r="I594" s="3">
        <f>I593+Tabela25[[#This Row],[dochody]]</f>
        <v>39600</v>
      </c>
      <c r="J594" s="4"/>
      <c r="L594" s="10">
        <f>IF(Tabela25[[#This Row],[łączne dochody]]&gt;Tabela25[[#This Row],[łączne wydatki]],1,0)</f>
        <v>1</v>
      </c>
    </row>
    <row r="595" spans="1:12" x14ac:dyDescent="0.3">
      <c r="A595" s="1"/>
      <c r="D595" s="2"/>
      <c r="F595" s="3"/>
      <c r="G595" s="3">
        <f>G594+Tabela25[[#This Row],[wydatki]]</f>
        <v>15950</v>
      </c>
      <c r="H595" s="3"/>
      <c r="I595" s="3">
        <f>I594+Tabela25[[#This Row],[dochody]]</f>
        <v>39600</v>
      </c>
      <c r="J595" s="4"/>
      <c r="L595" s="10">
        <f>IF(Tabela25[[#This Row],[łączne dochody]]&gt;Tabela25[[#This Row],[łączne wydatki]],1,0)</f>
        <v>1</v>
      </c>
    </row>
    <row r="596" spans="1:12" x14ac:dyDescent="0.3">
      <c r="A596" s="1"/>
      <c r="D596" s="2"/>
      <c r="F596" s="3"/>
      <c r="G596" s="3">
        <f>G595+Tabela25[[#This Row],[wydatki]]</f>
        <v>15950</v>
      </c>
      <c r="H596" s="3"/>
      <c r="I596" s="3">
        <f>I595+Tabela25[[#This Row],[dochody]]</f>
        <v>39600</v>
      </c>
      <c r="J596" s="4"/>
      <c r="L596" s="10">
        <f>IF(Tabela25[[#This Row],[łączne dochody]]&gt;Tabela25[[#This Row],[łączne wydatki]],1,0)</f>
        <v>1</v>
      </c>
    </row>
    <row r="597" spans="1:12" x14ac:dyDescent="0.3">
      <c r="A597" s="1"/>
      <c r="D597" s="2"/>
      <c r="F597" s="3"/>
      <c r="G597" s="3">
        <f>G596+Tabela25[[#This Row],[wydatki]]</f>
        <v>15950</v>
      </c>
      <c r="H597" s="3"/>
      <c r="I597" s="3">
        <f>I596+Tabela25[[#This Row],[dochody]]</f>
        <v>39600</v>
      </c>
      <c r="J597" s="4"/>
      <c r="L597" s="10">
        <f>IF(Tabela25[[#This Row],[łączne dochody]]&gt;Tabela25[[#This Row],[łączne wydatki]],1,0)</f>
        <v>1</v>
      </c>
    </row>
    <row r="598" spans="1:12" x14ac:dyDescent="0.3">
      <c r="A598" s="1"/>
      <c r="D598" s="2"/>
      <c r="F598" s="3"/>
      <c r="G598" s="3">
        <f>G597+Tabela25[[#This Row],[wydatki]]</f>
        <v>15950</v>
      </c>
      <c r="H598" s="3"/>
      <c r="I598" s="3">
        <f>I597+Tabela25[[#This Row],[dochody]]</f>
        <v>39600</v>
      </c>
      <c r="J598" s="4"/>
      <c r="L598" s="10">
        <f>IF(Tabela25[[#This Row],[łączne dochody]]&gt;Tabela25[[#This Row],[łączne wydatki]],1,0)</f>
        <v>1</v>
      </c>
    </row>
    <row r="599" spans="1:12" x14ac:dyDescent="0.3">
      <c r="A599" s="1"/>
      <c r="D599" s="2"/>
      <c r="F599" s="3"/>
      <c r="G599" s="3">
        <f>G598+Tabela25[[#This Row],[wydatki]]</f>
        <v>15950</v>
      </c>
      <c r="H599" s="3"/>
      <c r="I599" s="3">
        <f>I598+Tabela25[[#This Row],[dochody]]</f>
        <v>39600</v>
      </c>
      <c r="J599" s="4"/>
      <c r="L599" s="10">
        <f>IF(Tabela25[[#This Row],[łączne dochody]]&gt;Tabela25[[#This Row],[łączne wydatki]],1,0)</f>
        <v>1</v>
      </c>
    </row>
    <row r="600" spans="1:12" x14ac:dyDescent="0.3">
      <c r="A600" s="1"/>
      <c r="D600" s="2"/>
      <c r="F600" s="3"/>
      <c r="G600" s="3">
        <f>G599+Tabela25[[#This Row],[wydatki]]</f>
        <v>15950</v>
      </c>
      <c r="H600" s="3"/>
      <c r="I600" s="3">
        <f>I599+Tabela25[[#This Row],[dochody]]</f>
        <v>39600</v>
      </c>
      <c r="J600" s="4"/>
      <c r="L600" s="10">
        <f>IF(Tabela25[[#This Row],[łączne dochody]]&gt;Tabela25[[#This Row],[łączne wydatki]],1,0)</f>
        <v>1</v>
      </c>
    </row>
    <row r="601" spans="1:12" x14ac:dyDescent="0.3">
      <c r="A601" s="1"/>
      <c r="D601" s="2"/>
      <c r="F601" s="3"/>
      <c r="G601" s="3">
        <f>G600+Tabela25[[#This Row],[wydatki]]</f>
        <v>15950</v>
      </c>
      <c r="H601" s="3"/>
      <c r="I601" s="3">
        <f>I600+Tabela25[[#This Row],[dochody]]</f>
        <v>39600</v>
      </c>
      <c r="J601" s="4"/>
      <c r="L601" s="10">
        <f>IF(Tabela25[[#This Row],[łączne dochody]]&gt;Tabela25[[#This Row],[łączne wydatki]],1,0)</f>
        <v>1</v>
      </c>
    </row>
    <row r="602" spans="1:12" x14ac:dyDescent="0.3">
      <c r="A602" s="1"/>
      <c r="D602" s="2"/>
      <c r="F602" s="3"/>
      <c r="G602" s="3">
        <f>G601+Tabela25[[#This Row],[wydatki]]</f>
        <v>15950</v>
      </c>
      <c r="H602" s="3"/>
      <c r="I602" s="3">
        <f>I601+Tabela25[[#This Row],[dochody]]</f>
        <v>39600</v>
      </c>
      <c r="J602" s="4"/>
      <c r="L602" s="10">
        <f>IF(Tabela25[[#This Row],[łączne dochody]]&gt;Tabela25[[#This Row],[łączne wydatki]],1,0)</f>
        <v>1</v>
      </c>
    </row>
    <row r="603" spans="1:12" x14ac:dyDescent="0.3">
      <c r="A603" s="1"/>
      <c r="D603" s="2"/>
      <c r="F603" s="3"/>
      <c r="G603" s="3">
        <f>G602+Tabela25[[#This Row],[wydatki]]</f>
        <v>15950</v>
      </c>
      <c r="H603" s="3"/>
      <c r="I603" s="3">
        <f>I602+Tabela25[[#This Row],[dochody]]</f>
        <v>39600</v>
      </c>
      <c r="J603" s="4"/>
      <c r="L603" s="10">
        <f>IF(Tabela25[[#This Row],[łączne dochody]]&gt;Tabela25[[#This Row],[łączne wydatki]],1,0)</f>
        <v>1</v>
      </c>
    </row>
    <row r="604" spans="1:12" x14ac:dyDescent="0.3">
      <c r="A604" s="1"/>
      <c r="D604" s="2"/>
      <c r="F604" s="3"/>
      <c r="G604" s="3">
        <f>G603+Tabela25[[#This Row],[wydatki]]</f>
        <v>15950</v>
      </c>
      <c r="H604" s="3"/>
      <c r="I604" s="3">
        <f>I603+Tabela25[[#This Row],[dochody]]</f>
        <v>39600</v>
      </c>
      <c r="J604" s="4"/>
      <c r="L604" s="10">
        <f>IF(Tabela25[[#This Row],[łączne dochody]]&gt;Tabela25[[#This Row],[łączne wydatki]],1,0)</f>
        <v>1</v>
      </c>
    </row>
    <row r="605" spans="1:12" x14ac:dyDescent="0.3">
      <c r="A605" s="1"/>
      <c r="D605" s="2"/>
      <c r="F605" s="3"/>
      <c r="G605" s="3">
        <f>G604+Tabela25[[#This Row],[wydatki]]</f>
        <v>15950</v>
      </c>
      <c r="H605" s="3"/>
      <c r="I605" s="3">
        <f>I604+Tabela25[[#This Row],[dochody]]</f>
        <v>39600</v>
      </c>
      <c r="J605" s="4"/>
      <c r="L605" s="10">
        <f>IF(Tabela25[[#This Row],[łączne dochody]]&gt;Tabela25[[#This Row],[łączne wydatki]],1,0)</f>
        <v>1</v>
      </c>
    </row>
    <row r="606" spans="1:12" x14ac:dyDescent="0.3">
      <c r="A606" s="1"/>
      <c r="D606" s="2"/>
      <c r="F606" s="3"/>
      <c r="G606" s="3">
        <f>G605+Tabela25[[#This Row],[wydatki]]</f>
        <v>15950</v>
      </c>
      <c r="H606" s="3"/>
      <c r="I606" s="3">
        <f>I605+Tabela25[[#This Row],[dochody]]</f>
        <v>39600</v>
      </c>
      <c r="J606" s="4"/>
      <c r="L606" s="10">
        <f>IF(Tabela25[[#This Row],[łączne dochody]]&gt;Tabela25[[#This Row],[łączne wydatki]],1,0)</f>
        <v>1</v>
      </c>
    </row>
    <row r="607" spans="1:12" x14ac:dyDescent="0.3">
      <c r="A607" s="1"/>
      <c r="D607" s="2"/>
      <c r="F607" s="3"/>
      <c r="G607" s="3">
        <f>G606+Tabela25[[#This Row],[wydatki]]</f>
        <v>15950</v>
      </c>
      <c r="H607" s="3"/>
      <c r="I607" s="3">
        <f>I606+Tabela25[[#This Row],[dochody]]</f>
        <v>39600</v>
      </c>
      <c r="J607" s="4"/>
      <c r="L607" s="10">
        <f>IF(Tabela25[[#This Row],[łączne dochody]]&gt;Tabela25[[#This Row],[łączne wydatki]],1,0)</f>
        <v>1</v>
      </c>
    </row>
    <row r="608" spans="1:12" x14ac:dyDescent="0.3">
      <c r="A608" s="1"/>
      <c r="D608" s="2"/>
      <c r="F608" s="3"/>
      <c r="G608" s="3">
        <f>G607+Tabela25[[#This Row],[wydatki]]</f>
        <v>15950</v>
      </c>
      <c r="H608" s="3"/>
      <c r="I608" s="3">
        <f>I607+Tabela25[[#This Row],[dochody]]</f>
        <v>39600</v>
      </c>
      <c r="J608" s="4"/>
      <c r="L608" s="10">
        <f>IF(Tabela25[[#This Row],[łączne dochody]]&gt;Tabela25[[#This Row],[łączne wydatki]],1,0)</f>
        <v>1</v>
      </c>
    </row>
    <row r="609" spans="1:12" x14ac:dyDescent="0.3">
      <c r="A609" s="1"/>
      <c r="D609" s="2"/>
      <c r="F609" s="3"/>
      <c r="G609" s="3">
        <f>G608+Tabela25[[#This Row],[wydatki]]</f>
        <v>15950</v>
      </c>
      <c r="H609" s="3"/>
      <c r="I609" s="3">
        <f>I608+Tabela25[[#This Row],[dochody]]</f>
        <v>39600</v>
      </c>
      <c r="J609" s="4"/>
      <c r="L609" s="10">
        <f>IF(Tabela25[[#This Row],[łączne dochody]]&gt;Tabela25[[#This Row],[łączne wydatki]],1,0)</f>
        <v>1</v>
      </c>
    </row>
    <row r="610" spans="1:12" x14ac:dyDescent="0.3">
      <c r="A610" s="1"/>
      <c r="D610" s="2"/>
      <c r="F610" s="3"/>
      <c r="G610" s="3">
        <f>G609+Tabela25[[#This Row],[wydatki]]</f>
        <v>15950</v>
      </c>
      <c r="H610" s="3"/>
      <c r="I610" s="3">
        <f>I609+Tabela25[[#This Row],[dochody]]</f>
        <v>39600</v>
      </c>
      <c r="J610" s="4"/>
      <c r="L610" s="10">
        <f>IF(Tabela25[[#This Row],[łączne dochody]]&gt;Tabela25[[#This Row],[łączne wydatki]],1,0)</f>
        <v>1</v>
      </c>
    </row>
    <row r="611" spans="1:12" x14ac:dyDescent="0.3">
      <c r="A611" s="1"/>
      <c r="D611" s="2"/>
      <c r="F611" s="3"/>
      <c r="G611" s="3">
        <f>G610+Tabela25[[#This Row],[wydatki]]</f>
        <v>15950</v>
      </c>
      <c r="H611" s="3"/>
      <c r="I611" s="3">
        <f>I610+Tabela25[[#This Row],[dochody]]</f>
        <v>39600</v>
      </c>
      <c r="J611" s="4"/>
      <c r="L611" s="10">
        <f>IF(Tabela25[[#This Row],[łączne dochody]]&gt;Tabela25[[#This Row],[łączne wydatki]],1,0)</f>
        <v>1</v>
      </c>
    </row>
    <row r="612" spans="1:12" x14ac:dyDescent="0.3">
      <c r="A612" s="1"/>
      <c r="D612" s="2"/>
      <c r="F612" s="3"/>
      <c r="G612" s="3">
        <f>G611+Tabela25[[#This Row],[wydatki]]</f>
        <v>15950</v>
      </c>
      <c r="H612" s="3"/>
      <c r="I612" s="3">
        <f>I611+Tabela25[[#This Row],[dochody]]</f>
        <v>39600</v>
      </c>
      <c r="J612" s="4"/>
      <c r="L612" s="10">
        <f>IF(Tabela25[[#This Row],[łączne dochody]]&gt;Tabela25[[#This Row],[łączne wydatki]],1,0)</f>
        <v>1</v>
      </c>
    </row>
    <row r="613" spans="1:12" x14ac:dyDescent="0.3">
      <c r="A613" s="1"/>
      <c r="D613" s="2"/>
      <c r="F613" s="3"/>
      <c r="G613" s="3">
        <f>G612+Tabela25[[#This Row],[wydatki]]</f>
        <v>15950</v>
      </c>
      <c r="H613" s="3"/>
      <c r="I613" s="3">
        <f>I612+Tabela25[[#This Row],[dochody]]</f>
        <v>39600</v>
      </c>
      <c r="J613" s="4"/>
      <c r="L613" s="10">
        <f>IF(Tabela25[[#This Row],[łączne dochody]]&gt;Tabela25[[#This Row],[łączne wydatki]],1,0)</f>
        <v>1</v>
      </c>
    </row>
    <row r="614" spans="1:12" x14ac:dyDescent="0.3">
      <c r="A614" s="1"/>
      <c r="D614" s="2"/>
      <c r="F614" s="3"/>
      <c r="G614" s="3">
        <f>G613+Tabela25[[#This Row],[wydatki]]</f>
        <v>15950</v>
      </c>
      <c r="H614" s="3"/>
      <c r="I614" s="3">
        <f>I613+Tabela25[[#This Row],[dochody]]</f>
        <v>39600</v>
      </c>
      <c r="J614" s="4"/>
      <c r="L614" s="10">
        <f>IF(Tabela25[[#This Row],[łączne dochody]]&gt;Tabela25[[#This Row],[łączne wydatki]],1,0)</f>
        <v>1</v>
      </c>
    </row>
    <row r="615" spans="1:12" x14ac:dyDescent="0.3">
      <c r="A615" s="1"/>
      <c r="D615" s="2"/>
      <c r="F615" s="3"/>
      <c r="G615" s="3">
        <f>G614+Tabela25[[#This Row],[wydatki]]</f>
        <v>15950</v>
      </c>
      <c r="H615" s="3"/>
      <c r="I615" s="3">
        <f>I614+Tabela25[[#This Row],[dochody]]</f>
        <v>39600</v>
      </c>
      <c r="J615" s="4"/>
      <c r="L615" s="10">
        <f>IF(Tabela25[[#This Row],[łączne dochody]]&gt;Tabela25[[#This Row],[łączne wydatki]],1,0)</f>
        <v>1</v>
      </c>
    </row>
    <row r="616" spans="1:12" x14ac:dyDescent="0.3">
      <c r="A616" s="1"/>
      <c r="D616" s="2"/>
      <c r="F616" s="3"/>
      <c r="G616" s="3">
        <f>G615+Tabela25[[#This Row],[wydatki]]</f>
        <v>15950</v>
      </c>
      <c r="H616" s="3"/>
      <c r="I616" s="3">
        <f>I615+Tabela25[[#This Row],[dochody]]</f>
        <v>39600</v>
      </c>
      <c r="J616" s="4"/>
      <c r="L616" s="10">
        <f>IF(Tabela25[[#This Row],[łączne dochody]]&gt;Tabela25[[#This Row],[łączne wydatki]],1,0)</f>
        <v>1</v>
      </c>
    </row>
    <row r="617" spans="1:12" x14ac:dyDescent="0.3">
      <c r="A617" s="1"/>
      <c r="D617" s="2"/>
      <c r="F617" s="3"/>
      <c r="G617" s="3">
        <f>G616+Tabela25[[#This Row],[wydatki]]</f>
        <v>15950</v>
      </c>
      <c r="H617" s="3"/>
      <c r="I617" s="3">
        <f>I616+Tabela25[[#This Row],[dochody]]</f>
        <v>39600</v>
      </c>
      <c r="J617" s="4"/>
      <c r="L617" s="10">
        <f>IF(Tabela25[[#This Row],[łączne dochody]]&gt;Tabela25[[#This Row],[łączne wydatki]],1,0)</f>
        <v>1</v>
      </c>
    </row>
    <row r="618" spans="1:12" x14ac:dyDescent="0.3">
      <c r="A618" s="1"/>
      <c r="D618" s="2"/>
      <c r="F618" s="3"/>
      <c r="G618" s="3">
        <f>G617+Tabela25[[#This Row],[wydatki]]</f>
        <v>15950</v>
      </c>
      <c r="H618" s="3"/>
      <c r="I618" s="3">
        <f>I617+Tabela25[[#This Row],[dochody]]</f>
        <v>39600</v>
      </c>
      <c r="J618" s="4"/>
      <c r="L618" s="10">
        <f>IF(Tabela25[[#This Row],[łączne dochody]]&gt;Tabela25[[#This Row],[łączne wydatki]],1,0)</f>
        <v>1</v>
      </c>
    </row>
    <row r="619" spans="1:12" x14ac:dyDescent="0.3">
      <c r="A619" s="1"/>
      <c r="D619" s="2"/>
      <c r="F619" s="3"/>
      <c r="G619" s="3">
        <f>G618+Tabela25[[#This Row],[wydatki]]</f>
        <v>15950</v>
      </c>
      <c r="H619" s="3"/>
      <c r="I619" s="3">
        <f>I618+Tabela25[[#This Row],[dochody]]</f>
        <v>39600</v>
      </c>
      <c r="J619" s="4"/>
      <c r="L619" s="10">
        <f>IF(Tabela25[[#This Row],[łączne dochody]]&gt;Tabela25[[#This Row],[łączne wydatki]],1,0)</f>
        <v>1</v>
      </c>
    </row>
    <row r="620" spans="1:12" x14ac:dyDescent="0.3">
      <c r="A620" s="1"/>
      <c r="D620" s="2"/>
      <c r="F620" s="3"/>
      <c r="G620" s="3">
        <f>G619+Tabela25[[#This Row],[wydatki]]</f>
        <v>15950</v>
      </c>
      <c r="H620" s="3"/>
      <c r="I620" s="3">
        <f>I619+Tabela25[[#This Row],[dochody]]</f>
        <v>39600</v>
      </c>
      <c r="J620" s="4"/>
      <c r="L620" s="10">
        <f>IF(Tabela25[[#This Row],[łączne dochody]]&gt;Tabela25[[#This Row],[łączne wydatki]],1,0)</f>
        <v>1</v>
      </c>
    </row>
    <row r="621" spans="1:12" x14ac:dyDescent="0.3">
      <c r="A621" s="1"/>
      <c r="D621" s="2"/>
      <c r="F621" s="3"/>
      <c r="G621" s="3">
        <f>G620+Tabela25[[#This Row],[wydatki]]</f>
        <v>15950</v>
      </c>
      <c r="H621" s="3"/>
      <c r="I621" s="3">
        <f>I620+Tabela25[[#This Row],[dochody]]</f>
        <v>39600</v>
      </c>
      <c r="J621" s="4"/>
      <c r="L621" s="10">
        <f>IF(Tabela25[[#This Row],[łączne dochody]]&gt;Tabela25[[#This Row],[łączne wydatki]],1,0)</f>
        <v>1</v>
      </c>
    </row>
    <row r="622" spans="1:12" x14ac:dyDescent="0.3">
      <c r="A622" s="1"/>
      <c r="D622" s="2"/>
      <c r="F622" s="3"/>
      <c r="G622" s="3">
        <f>G621+Tabela25[[#This Row],[wydatki]]</f>
        <v>15950</v>
      </c>
      <c r="H622" s="3"/>
      <c r="I622" s="3">
        <f>I621+Tabela25[[#This Row],[dochody]]</f>
        <v>39600</v>
      </c>
      <c r="J622" s="4"/>
      <c r="L622" s="10">
        <f>IF(Tabela25[[#This Row],[łączne dochody]]&gt;Tabela25[[#This Row],[łączne wydatki]],1,0)</f>
        <v>1</v>
      </c>
    </row>
    <row r="623" spans="1:12" x14ac:dyDescent="0.3">
      <c r="A623" s="1"/>
      <c r="D623" s="2"/>
      <c r="F623" s="3"/>
      <c r="G623" s="3">
        <f>G622+Tabela25[[#This Row],[wydatki]]</f>
        <v>15950</v>
      </c>
      <c r="H623" s="3"/>
      <c r="I623" s="3">
        <f>I622+Tabela25[[#This Row],[dochody]]</f>
        <v>39600</v>
      </c>
      <c r="J623" s="4"/>
      <c r="L623" s="10">
        <f>IF(Tabela25[[#This Row],[łączne dochody]]&gt;Tabela25[[#This Row],[łączne wydatki]],1,0)</f>
        <v>1</v>
      </c>
    </row>
    <row r="624" spans="1:12" x14ac:dyDescent="0.3">
      <c r="A624" s="1"/>
      <c r="D624" s="2"/>
      <c r="F624" s="3"/>
      <c r="G624" s="3">
        <f>G623+Tabela25[[#This Row],[wydatki]]</f>
        <v>15950</v>
      </c>
      <c r="H624" s="3"/>
      <c r="I624" s="3">
        <f>I623+Tabela25[[#This Row],[dochody]]</f>
        <v>39600</v>
      </c>
      <c r="J624" s="4"/>
      <c r="L624" s="10">
        <f>IF(Tabela25[[#This Row],[łączne dochody]]&gt;Tabela25[[#This Row],[łączne wydatki]],1,0)</f>
        <v>1</v>
      </c>
    </row>
    <row r="625" spans="1:12" x14ac:dyDescent="0.3">
      <c r="A625" s="1"/>
      <c r="D625" s="2"/>
      <c r="F625" s="3"/>
      <c r="G625" s="3">
        <f>G624+Tabela25[[#This Row],[wydatki]]</f>
        <v>15950</v>
      </c>
      <c r="H625" s="3"/>
      <c r="I625" s="3">
        <f>I624+Tabela25[[#This Row],[dochody]]</f>
        <v>39600</v>
      </c>
      <c r="J625" s="4"/>
      <c r="L625" s="10">
        <f>IF(Tabela25[[#This Row],[łączne dochody]]&gt;Tabela25[[#This Row],[łączne wydatki]],1,0)</f>
        <v>1</v>
      </c>
    </row>
    <row r="626" spans="1:12" x14ac:dyDescent="0.3">
      <c r="A626" s="1"/>
      <c r="D626" s="2"/>
      <c r="F626" s="3"/>
      <c r="G626" s="3">
        <f>G625+Tabela25[[#This Row],[wydatki]]</f>
        <v>15950</v>
      </c>
      <c r="H626" s="3"/>
      <c r="I626" s="3">
        <f>I625+Tabela25[[#This Row],[dochody]]</f>
        <v>39600</v>
      </c>
      <c r="J626" s="4"/>
      <c r="L626" s="10">
        <f>IF(Tabela25[[#This Row],[łączne dochody]]&gt;Tabela25[[#This Row],[łączne wydatki]],1,0)</f>
        <v>1</v>
      </c>
    </row>
    <row r="627" spans="1:12" x14ac:dyDescent="0.3">
      <c r="A627" s="1"/>
      <c r="D627" s="2"/>
      <c r="F627" s="3"/>
      <c r="G627" s="3">
        <f>G626+Tabela25[[#This Row],[wydatki]]</f>
        <v>15950</v>
      </c>
      <c r="H627" s="3"/>
      <c r="I627" s="3">
        <f>I626+Tabela25[[#This Row],[dochody]]</f>
        <v>39600</v>
      </c>
      <c r="J627" s="4"/>
      <c r="L627" s="10">
        <f>IF(Tabela25[[#This Row],[łączne dochody]]&gt;Tabela25[[#This Row],[łączne wydatki]],1,0)</f>
        <v>1</v>
      </c>
    </row>
    <row r="628" spans="1:12" x14ac:dyDescent="0.3">
      <c r="A628" s="1"/>
      <c r="D628" s="2"/>
      <c r="F628" s="3"/>
      <c r="G628" s="3">
        <f>G627+Tabela25[[#This Row],[wydatki]]</f>
        <v>15950</v>
      </c>
      <c r="H628" s="3"/>
      <c r="I628" s="3">
        <f>I627+Tabela25[[#This Row],[dochody]]</f>
        <v>39600</v>
      </c>
      <c r="J628" s="4"/>
      <c r="L628" s="10">
        <f>IF(Tabela25[[#This Row],[łączne dochody]]&gt;Tabela25[[#This Row],[łączne wydatki]],1,0)</f>
        <v>1</v>
      </c>
    </row>
    <row r="629" spans="1:12" x14ac:dyDescent="0.3">
      <c r="A629" s="1"/>
      <c r="D629" s="2"/>
      <c r="F629" s="3"/>
      <c r="G629" s="3">
        <f>G628+Tabela25[[#This Row],[wydatki]]</f>
        <v>15950</v>
      </c>
      <c r="H629" s="3"/>
      <c r="I629" s="3">
        <f>I628+Tabela25[[#This Row],[dochody]]</f>
        <v>39600</v>
      </c>
      <c r="J629" s="4"/>
      <c r="L629" s="10">
        <f>IF(Tabela25[[#This Row],[łączne dochody]]&gt;Tabela25[[#This Row],[łączne wydatki]],1,0)</f>
        <v>1</v>
      </c>
    </row>
    <row r="630" spans="1:12" x14ac:dyDescent="0.3">
      <c r="A630" s="1"/>
      <c r="D630" s="2"/>
      <c r="F630" s="3"/>
      <c r="G630" s="3">
        <f>G629+Tabela25[[#This Row],[wydatki]]</f>
        <v>15950</v>
      </c>
      <c r="H630" s="3"/>
      <c r="I630" s="3">
        <f>I629+Tabela25[[#This Row],[dochody]]</f>
        <v>39600</v>
      </c>
      <c r="J630" s="4"/>
      <c r="L630" s="10">
        <f>IF(Tabela25[[#This Row],[łączne dochody]]&gt;Tabela25[[#This Row],[łączne wydatki]],1,0)</f>
        <v>1</v>
      </c>
    </row>
    <row r="631" spans="1:12" x14ac:dyDescent="0.3">
      <c r="A631" s="1"/>
      <c r="D631" s="2"/>
      <c r="F631" s="3"/>
      <c r="G631" s="3">
        <f>G630+Tabela25[[#This Row],[wydatki]]</f>
        <v>15950</v>
      </c>
      <c r="H631" s="3"/>
      <c r="I631" s="3">
        <f>I630+Tabela25[[#This Row],[dochody]]</f>
        <v>39600</v>
      </c>
      <c r="J631" s="4"/>
      <c r="L631" s="10">
        <f>IF(Tabela25[[#This Row],[łączne dochody]]&gt;Tabela25[[#This Row],[łączne wydatki]],1,0)</f>
        <v>1</v>
      </c>
    </row>
    <row r="632" spans="1:12" x14ac:dyDescent="0.3">
      <c r="A632" s="1"/>
      <c r="D632" s="2"/>
      <c r="F632" s="3"/>
      <c r="G632" s="3">
        <f>G631+Tabela25[[#This Row],[wydatki]]</f>
        <v>15950</v>
      </c>
      <c r="H632" s="3"/>
      <c r="I632" s="3">
        <f>I631+Tabela25[[#This Row],[dochody]]</f>
        <v>39600</v>
      </c>
      <c r="J632" s="4"/>
      <c r="L632" s="10">
        <f>IF(Tabela25[[#This Row],[łączne dochody]]&gt;Tabela25[[#This Row],[łączne wydatki]],1,0)</f>
        <v>1</v>
      </c>
    </row>
    <row r="633" spans="1:12" x14ac:dyDescent="0.3">
      <c r="A633" s="1"/>
      <c r="D633" s="2"/>
      <c r="F633" s="3"/>
      <c r="G633" s="3">
        <f>G632+Tabela25[[#This Row],[wydatki]]</f>
        <v>15950</v>
      </c>
      <c r="H633" s="3"/>
      <c r="I633" s="3">
        <f>I632+Tabela25[[#This Row],[dochody]]</f>
        <v>39600</v>
      </c>
      <c r="J633" s="4"/>
      <c r="L633" s="10">
        <f>IF(Tabela25[[#This Row],[łączne dochody]]&gt;Tabela25[[#This Row],[łączne wydatki]],1,0)</f>
        <v>1</v>
      </c>
    </row>
    <row r="634" spans="1:12" x14ac:dyDescent="0.3">
      <c r="A634" s="1"/>
      <c r="D634" s="2"/>
      <c r="F634" s="3"/>
      <c r="G634" s="3">
        <f>G633+Tabela25[[#This Row],[wydatki]]</f>
        <v>15950</v>
      </c>
      <c r="H634" s="3"/>
      <c r="I634" s="3">
        <f>I633+Tabela25[[#This Row],[dochody]]</f>
        <v>39600</v>
      </c>
      <c r="J634" s="4"/>
      <c r="L634" s="10">
        <f>IF(Tabela25[[#This Row],[łączne dochody]]&gt;Tabela25[[#This Row],[łączne wydatki]],1,0)</f>
        <v>1</v>
      </c>
    </row>
    <row r="635" spans="1:12" x14ac:dyDescent="0.3">
      <c r="A635" s="1"/>
      <c r="D635" s="2"/>
      <c r="F635" s="3"/>
      <c r="G635" s="3">
        <f>G634+Tabela25[[#This Row],[wydatki]]</f>
        <v>15950</v>
      </c>
      <c r="H635" s="3"/>
      <c r="I635" s="3">
        <f>I634+Tabela25[[#This Row],[dochody]]</f>
        <v>39600</v>
      </c>
      <c r="J635" s="4"/>
      <c r="L635" s="10">
        <f>IF(Tabela25[[#This Row],[łączne dochody]]&gt;Tabela25[[#This Row],[łączne wydatki]],1,0)</f>
        <v>1</v>
      </c>
    </row>
    <row r="636" spans="1:12" x14ac:dyDescent="0.3">
      <c r="A636" s="1"/>
      <c r="D636" s="2"/>
      <c r="F636" s="3"/>
      <c r="G636" s="3">
        <f>G635+Tabela25[[#This Row],[wydatki]]</f>
        <v>15950</v>
      </c>
      <c r="H636" s="3"/>
      <c r="I636" s="3">
        <f>I635+Tabela25[[#This Row],[dochody]]</f>
        <v>39600</v>
      </c>
      <c r="J636" s="4"/>
      <c r="L636" s="10">
        <f>IF(Tabela25[[#This Row],[łączne dochody]]&gt;Tabela25[[#This Row],[łączne wydatki]],1,0)</f>
        <v>1</v>
      </c>
    </row>
    <row r="637" spans="1:12" x14ac:dyDescent="0.3">
      <c r="A637" s="1"/>
      <c r="D637" s="2"/>
      <c r="F637" s="3"/>
      <c r="G637" s="3">
        <f>G636+Tabela25[[#This Row],[wydatki]]</f>
        <v>15950</v>
      </c>
      <c r="H637" s="3"/>
      <c r="I637" s="3">
        <f>I636+Tabela25[[#This Row],[dochody]]</f>
        <v>39600</v>
      </c>
      <c r="J637" s="4"/>
      <c r="L637" s="10">
        <f>IF(Tabela25[[#This Row],[łączne dochody]]&gt;Tabela25[[#This Row],[łączne wydatki]],1,0)</f>
        <v>1</v>
      </c>
    </row>
    <row r="638" spans="1:12" x14ac:dyDescent="0.3">
      <c r="A638" s="1"/>
      <c r="D638" s="2"/>
      <c r="F638" s="3"/>
      <c r="G638" s="3">
        <f>G637+Tabela25[[#This Row],[wydatki]]</f>
        <v>15950</v>
      </c>
      <c r="H638" s="3"/>
      <c r="I638" s="3">
        <f>I637+Tabela25[[#This Row],[dochody]]</f>
        <v>39600</v>
      </c>
      <c r="J638" s="4"/>
      <c r="L638" s="10">
        <f>IF(Tabela25[[#This Row],[łączne dochody]]&gt;Tabela25[[#This Row],[łączne wydatki]],1,0)</f>
        <v>1</v>
      </c>
    </row>
    <row r="639" spans="1:12" x14ac:dyDescent="0.3">
      <c r="A639" s="1"/>
      <c r="D639" s="2"/>
      <c r="F639" s="3"/>
      <c r="G639" s="3">
        <f>G638+Tabela25[[#This Row],[wydatki]]</f>
        <v>15950</v>
      </c>
      <c r="H639" s="3"/>
      <c r="I639" s="3">
        <f>I638+Tabela25[[#This Row],[dochody]]</f>
        <v>39600</v>
      </c>
      <c r="J639" s="4"/>
      <c r="L639" s="10">
        <f>IF(Tabela25[[#This Row],[łączne dochody]]&gt;Tabela25[[#This Row],[łączne wydatki]],1,0)</f>
        <v>1</v>
      </c>
    </row>
    <row r="640" spans="1:12" x14ac:dyDescent="0.3">
      <c r="A640" s="1"/>
      <c r="D640" s="2"/>
      <c r="F640" s="3"/>
      <c r="G640" s="3">
        <f>G639+Tabela25[[#This Row],[wydatki]]</f>
        <v>15950</v>
      </c>
      <c r="H640" s="3"/>
      <c r="I640" s="3">
        <f>I639+Tabela25[[#This Row],[dochody]]</f>
        <v>39600</v>
      </c>
      <c r="J640" s="4"/>
      <c r="L640" s="10">
        <f>IF(Tabela25[[#This Row],[łączne dochody]]&gt;Tabela25[[#This Row],[łączne wydatki]],1,0)</f>
        <v>1</v>
      </c>
    </row>
    <row r="641" spans="1:12" x14ac:dyDescent="0.3">
      <c r="A641" s="1"/>
      <c r="D641" s="2"/>
      <c r="F641" s="3"/>
      <c r="G641" s="3">
        <f>G640+Tabela25[[#This Row],[wydatki]]</f>
        <v>15950</v>
      </c>
      <c r="H641" s="3"/>
      <c r="I641" s="3">
        <f>I640+Tabela25[[#This Row],[dochody]]</f>
        <v>39600</v>
      </c>
      <c r="J641" s="4"/>
      <c r="L641" s="10">
        <f>IF(Tabela25[[#This Row],[łączne dochody]]&gt;Tabela25[[#This Row],[łączne wydatki]],1,0)</f>
        <v>1</v>
      </c>
    </row>
    <row r="642" spans="1:12" x14ac:dyDescent="0.3">
      <c r="A642" s="1"/>
      <c r="D642" s="2"/>
      <c r="F642" s="3"/>
      <c r="G642" s="3">
        <f>G641+Tabela25[[#This Row],[wydatki]]</f>
        <v>15950</v>
      </c>
      <c r="H642" s="3"/>
      <c r="I642" s="3">
        <f>I641+Tabela25[[#This Row],[dochody]]</f>
        <v>39600</v>
      </c>
      <c r="J642" s="4"/>
      <c r="L642" s="10">
        <f>IF(Tabela25[[#This Row],[łączne dochody]]&gt;Tabela25[[#This Row],[łączne wydatki]],1,0)</f>
        <v>1</v>
      </c>
    </row>
    <row r="643" spans="1:12" x14ac:dyDescent="0.3">
      <c r="A643" s="1"/>
      <c r="D643" s="2"/>
      <c r="F643" s="3"/>
      <c r="G643" s="3">
        <f>G642+Tabela25[[#This Row],[wydatki]]</f>
        <v>15950</v>
      </c>
      <c r="H643" s="3"/>
      <c r="I643" s="3">
        <f>I642+Tabela25[[#This Row],[dochody]]</f>
        <v>39600</v>
      </c>
      <c r="J643" s="4"/>
      <c r="L643" s="10">
        <f>IF(Tabela25[[#This Row],[łączne dochody]]&gt;Tabela25[[#This Row],[łączne wydatki]],1,0)</f>
        <v>1</v>
      </c>
    </row>
    <row r="644" spans="1:12" x14ac:dyDescent="0.3">
      <c r="A644" s="1"/>
      <c r="D644" s="2"/>
      <c r="F644" s="3"/>
      <c r="G644" s="3">
        <f>G643+Tabela25[[#This Row],[wydatki]]</f>
        <v>15950</v>
      </c>
      <c r="H644" s="3"/>
      <c r="I644" s="3">
        <f>I643+Tabela25[[#This Row],[dochody]]</f>
        <v>39600</v>
      </c>
      <c r="J644" s="4"/>
      <c r="L644" s="10">
        <f>IF(Tabela25[[#This Row],[łączne dochody]]&gt;Tabela25[[#This Row],[łączne wydatki]],1,0)</f>
        <v>1</v>
      </c>
    </row>
    <row r="645" spans="1:12" x14ac:dyDescent="0.3">
      <c r="A645" s="1"/>
      <c r="D645" s="2"/>
      <c r="F645" s="3"/>
      <c r="G645" s="3">
        <f>G644+Tabela25[[#This Row],[wydatki]]</f>
        <v>15950</v>
      </c>
      <c r="H645" s="3"/>
      <c r="I645" s="3">
        <f>I644+Tabela25[[#This Row],[dochody]]</f>
        <v>39600</v>
      </c>
      <c r="J645" s="4"/>
      <c r="L645" s="10">
        <f>IF(Tabela25[[#This Row],[łączne dochody]]&gt;Tabela25[[#This Row],[łączne wydatki]],1,0)</f>
        <v>1</v>
      </c>
    </row>
    <row r="646" spans="1:12" x14ac:dyDescent="0.3">
      <c r="A646" s="1"/>
      <c r="D646" s="2"/>
      <c r="F646" s="3"/>
      <c r="G646" s="3">
        <f>G645+Tabela25[[#This Row],[wydatki]]</f>
        <v>15950</v>
      </c>
      <c r="H646" s="3"/>
      <c r="I646" s="3">
        <f>I645+Tabela25[[#This Row],[dochody]]</f>
        <v>39600</v>
      </c>
      <c r="J646" s="4"/>
      <c r="L646" s="10">
        <f>IF(Tabela25[[#This Row],[łączne dochody]]&gt;Tabela25[[#This Row],[łączne wydatki]],1,0)</f>
        <v>1</v>
      </c>
    </row>
    <row r="647" spans="1:12" x14ac:dyDescent="0.3">
      <c r="A647" s="1"/>
      <c r="D647" s="2"/>
      <c r="F647" s="3"/>
      <c r="G647" s="3">
        <f>G646+Tabela25[[#This Row],[wydatki]]</f>
        <v>15950</v>
      </c>
      <c r="H647" s="3"/>
      <c r="I647" s="3">
        <f>I646+Tabela25[[#This Row],[dochody]]</f>
        <v>39600</v>
      </c>
      <c r="J647" s="4"/>
      <c r="L647" s="10">
        <f>IF(Tabela25[[#This Row],[łączne dochody]]&gt;Tabela25[[#This Row],[łączne wydatki]],1,0)</f>
        <v>1</v>
      </c>
    </row>
    <row r="648" spans="1:12" x14ac:dyDescent="0.3">
      <c r="A648" s="1"/>
      <c r="D648" s="2"/>
      <c r="F648" s="3"/>
      <c r="G648" s="3">
        <f>G647+Tabela25[[#This Row],[wydatki]]</f>
        <v>15950</v>
      </c>
      <c r="H648" s="3"/>
      <c r="I648" s="3">
        <f>I647+Tabela25[[#This Row],[dochody]]</f>
        <v>39600</v>
      </c>
      <c r="J648" s="4"/>
      <c r="L648" s="10">
        <f>IF(Tabela25[[#This Row],[łączne dochody]]&gt;Tabela25[[#This Row],[łączne wydatki]],1,0)</f>
        <v>1</v>
      </c>
    </row>
    <row r="649" spans="1:12" x14ac:dyDescent="0.3">
      <c r="A649" s="1"/>
      <c r="D649" s="2"/>
      <c r="F649" s="3"/>
      <c r="G649" s="3">
        <f>G648+Tabela25[[#This Row],[wydatki]]</f>
        <v>15950</v>
      </c>
      <c r="H649" s="3"/>
      <c r="I649" s="3">
        <f>I648+Tabela25[[#This Row],[dochody]]</f>
        <v>39600</v>
      </c>
      <c r="J649" s="4"/>
      <c r="L649" s="10">
        <f>IF(Tabela25[[#This Row],[łączne dochody]]&gt;Tabela25[[#This Row],[łączne wydatki]],1,0)</f>
        <v>1</v>
      </c>
    </row>
    <row r="650" spans="1:12" x14ac:dyDescent="0.3">
      <c r="A650" s="1"/>
      <c r="D650" s="2"/>
      <c r="F650" s="3"/>
      <c r="G650" s="3">
        <f>G649+Tabela25[[#This Row],[wydatki]]</f>
        <v>15950</v>
      </c>
      <c r="H650" s="3"/>
      <c r="I650" s="3">
        <f>I649+Tabela25[[#This Row],[dochody]]</f>
        <v>39600</v>
      </c>
      <c r="J650" s="4"/>
      <c r="L650" s="10">
        <f>IF(Tabela25[[#This Row],[łączne dochody]]&gt;Tabela25[[#This Row],[łączne wydatki]],1,0)</f>
        <v>1</v>
      </c>
    </row>
    <row r="651" spans="1:12" x14ac:dyDescent="0.3">
      <c r="A651" s="1"/>
      <c r="D651" s="2"/>
      <c r="F651" s="3"/>
      <c r="G651" s="3">
        <f>G650+Tabela25[[#This Row],[wydatki]]</f>
        <v>15950</v>
      </c>
      <c r="H651" s="3"/>
      <c r="I651" s="3">
        <f>I650+Tabela25[[#This Row],[dochody]]</f>
        <v>39600</v>
      </c>
      <c r="J651" s="4"/>
      <c r="L651" s="10">
        <f>IF(Tabela25[[#This Row],[łączne dochody]]&gt;Tabela25[[#This Row],[łączne wydatki]],1,0)</f>
        <v>1</v>
      </c>
    </row>
    <row r="652" spans="1:12" x14ac:dyDescent="0.3">
      <c r="A652" s="1"/>
      <c r="D652" s="2"/>
      <c r="F652" s="3"/>
      <c r="G652" s="3">
        <f>G651+Tabela25[[#This Row],[wydatki]]</f>
        <v>15950</v>
      </c>
      <c r="H652" s="3"/>
      <c r="I652" s="3">
        <f>I651+Tabela25[[#This Row],[dochody]]</f>
        <v>39600</v>
      </c>
      <c r="J652" s="4"/>
      <c r="L652" s="10">
        <f>IF(Tabela25[[#This Row],[łączne dochody]]&gt;Tabela25[[#This Row],[łączne wydatki]],1,0)</f>
        <v>1</v>
      </c>
    </row>
    <row r="653" spans="1:12" x14ac:dyDescent="0.3">
      <c r="A653" s="1"/>
      <c r="D653" s="2"/>
      <c r="F653" s="3"/>
      <c r="G653" s="3">
        <f>G652+Tabela25[[#This Row],[wydatki]]</f>
        <v>15950</v>
      </c>
      <c r="H653" s="3"/>
      <c r="I653" s="3">
        <f>I652+Tabela25[[#This Row],[dochody]]</f>
        <v>39600</v>
      </c>
      <c r="J653" s="4"/>
      <c r="L653" s="10">
        <f>IF(Tabela25[[#This Row],[łączne dochody]]&gt;Tabela25[[#This Row],[łączne wydatki]],1,0)</f>
        <v>1</v>
      </c>
    </row>
    <row r="654" spans="1:12" x14ac:dyDescent="0.3">
      <c r="A654" s="1"/>
      <c r="D654" s="2"/>
      <c r="F654" s="3"/>
      <c r="G654" s="3">
        <f>G653+Tabela25[[#This Row],[wydatki]]</f>
        <v>15950</v>
      </c>
      <c r="H654" s="3"/>
      <c r="I654" s="3">
        <f>I653+Tabela25[[#This Row],[dochody]]</f>
        <v>39600</v>
      </c>
      <c r="J654" s="4"/>
      <c r="L654" s="10">
        <f>IF(Tabela25[[#This Row],[łączne dochody]]&gt;Tabela25[[#This Row],[łączne wydatki]],1,0)</f>
        <v>1</v>
      </c>
    </row>
    <row r="655" spans="1:12" x14ac:dyDescent="0.3">
      <c r="A655" s="1"/>
      <c r="D655" s="2"/>
      <c r="F655" s="3"/>
      <c r="G655" s="3">
        <f>G654+Tabela25[[#This Row],[wydatki]]</f>
        <v>15950</v>
      </c>
      <c r="H655" s="3"/>
      <c r="I655" s="3">
        <f>I654+Tabela25[[#This Row],[dochody]]</f>
        <v>39600</v>
      </c>
      <c r="J655" s="4"/>
      <c r="L655" s="10">
        <f>IF(Tabela25[[#This Row],[łączne dochody]]&gt;Tabela25[[#This Row],[łączne wydatki]],1,0)</f>
        <v>1</v>
      </c>
    </row>
    <row r="656" spans="1:12" x14ac:dyDescent="0.3">
      <c r="A656" s="1"/>
      <c r="D656" s="2"/>
      <c r="F656" s="3"/>
      <c r="G656" s="3">
        <f>G655+Tabela25[[#This Row],[wydatki]]</f>
        <v>15950</v>
      </c>
      <c r="H656" s="3"/>
      <c r="I656" s="3">
        <f>I655+Tabela25[[#This Row],[dochody]]</f>
        <v>39600</v>
      </c>
      <c r="J656" s="4"/>
      <c r="L656" s="10">
        <f>IF(Tabela25[[#This Row],[łączne dochody]]&gt;Tabela25[[#This Row],[łączne wydatki]],1,0)</f>
        <v>1</v>
      </c>
    </row>
    <row r="657" spans="1:12" x14ac:dyDescent="0.3">
      <c r="A657" s="1"/>
      <c r="D657" s="2"/>
      <c r="F657" s="3"/>
      <c r="G657" s="3">
        <f>G656+Tabela25[[#This Row],[wydatki]]</f>
        <v>15950</v>
      </c>
      <c r="H657" s="3"/>
      <c r="I657" s="3">
        <f>I656+Tabela25[[#This Row],[dochody]]</f>
        <v>39600</v>
      </c>
      <c r="J657" s="4"/>
      <c r="L657" s="10">
        <f>IF(Tabela25[[#This Row],[łączne dochody]]&gt;Tabela25[[#This Row],[łączne wydatki]],1,0)</f>
        <v>1</v>
      </c>
    </row>
    <row r="658" spans="1:12" x14ac:dyDescent="0.3">
      <c r="A658" s="1"/>
      <c r="D658" s="2"/>
      <c r="F658" s="3"/>
      <c r="G658" s="3">
        <f>G657+Tabela25[[#This Row],[wydatki]]</f>
        <v>15950</v>
      </c>
      <c r="H658" s="3"/>
      <c r="I658" s="3">
        <f>I657+Tabela25[[#This Row],[dochody]]</f>
        <v>39600</v>
      </c>
      <c r="J658" s="4"/>
      <c r="L658" s="10">
        <f>IF(Tabela25[[#This Row],[łączne dochody]]&gt;Tabela25[[#This Row],[łączne wydatki]],1,0)</f>
        <v>1</v>
      </c>
    </row>
    <row r="659" spans="1:12" x14ac:dyDescent="0.3">
      <c r="A659" s="1"/>
      <c r="D659" s="2"/>
      <c r="F659" s="3"/>
      <c r="G659" s="3">
        <f>G658+Tabela25[[#This Row],[wydatki]]</f>
        <v>15950</v>
      </c>
      <c r="H659" s="3"/>
      <c r="I659" s="3">
        <f>I658+Tabela25[[#This Row],[dochody]]</f>
        <v>39600</v>
      </c>
      <c r="J659" s="4"/>
      <c r="L659" s="10">
        <f>IF(Tabela25[[#This Row],[łączne dochody]]&gt;Tabela25[[#This Row],[łączne wydatki]],1,0)</f>
        <v>1</v>
      </c>
    </row>
    <row r="660" spans="1:12" x14ac:dyDescent="0.3">
      <c r="A660" s="1"/>
      <c r="D660" s="2"/>
      <c r="F660" s="3"/>
      <c r="G660" s="3">
        <f>G659+Tabela25[[#This Row],[wydatki]]</f>
        <v>15950</v>
      </c>
      <c r="H660" s="3"/>
      <c r="I660" s="3">
        <f>I659+Tabela25[[#This Row],[dochody]]</f>
        <v>39600</v>
      </c>
      <c r="J660" s="4"/>
      <c r="L660" s="10">
        <f>IF(Tabela25[[#This Row],[łączne dochody]]&gt;Tabela25[[#This Row],[łączne wydatki]],1,0)</f>
        <v>1</v>
      </c>
    </row>
    <row r="661" spans="1:12" x14ac:dyDescent="0.3">
      <c r="A661" s="1"/>
      <c r="D661" s="2"/>
      <c r="F661" s="3"/>
      <c r="G661" s="3">
        <f>G660+Tabela25[[#This Row],[wydatki]]</f>
        <v>15950</v>
      </c>
      <c r="H661" s="3"/>
      <c r="I661" s="3">
        <f>I660+Tabela25[[#This Row],[dochody]]</f>
        <v>39600</v>
      </c>
      <c r="J661" s="4"/>
      <c r="L661" s="10">
        <f>IF(Tabela25[[#This Row],[łączne dochody]]&gt;Tabela25[[#This Row],[łączne wydatki]],1,0)</f>
        <v>1</v>
      </c>
    </row>
    <row r="662" spans="1:12" x14ac:dyDescent="0.3">
      <c r="A662" s="1"/>
      <c r="D662" s="2"/>
      <c r="F662" s="3"/>
      <c r="G662" s="3">
        <f>G661+Tabela25[[#This Row],[wydatki]]</f>
        <v>15950</v>
      </c>
      <c r="H662" s="3"/>
      <c r="I662" s="3">
        <f>I661+Tabela25[[#This Row],[dochody]]</f>
        <v>39600</v>
      </c>
      <c r="J662" s="4"/>
      <c r="L662" s="10">
        <f>IF(Tabela25[[#This Row],[łączne dochody]]&gt;Tabela25[[#This Row],[łączne wydatki]],1,0)</f>
        <v>1</v>
      </c>
    </row>
    <row r="663" spans="1:12" x14ac:dyDescent="0.3">
      <c r="A663" s="1"/>
      <c r="D663" s="2"/>
      <c r="F663" s="3"/>
      <c r="G663" s="3">
        <f>G662+Tabela25[[#This Row],[wydatki]]</f>
        <v>15950</v>
      </c>
      <c r="H663" s="3"/>
      <c r="I663" s="3">
        <f>I662+Tabela25[[#This Row],[dochody]]</f>
        <v>39600</v>
      </c>
      <c r="J663" s="4"/>
      <c r="L663" s="10">
        <f>IF(Tabela25[[#This Row],[łączne dochody]]&gt;Tabela25[[#This Row],[łączne wydatki]],1,0)</f>
        <v>1</v>
      </c>
    </row>
    <row r="664" spans="1:12" x14ac:dyDescent="0.3">
      <c r="A664" s="1"/>
      <c r="D664" s="2"/>
      <c r="F664" s="3"/>
      <c r="G664" s="3">
        <f>G663+Tabela25[[#This Row],[wydatki]]</f>
        <v>15950</v>
      </c>
      <c r="H664" s="3"/>
      <c r="I664" s="3">
        <f>I663+Tabela25[[#This Row],[dochody]]</f>
        <v>39600</v>
      </c>
      <c r="J664" s="4"/>
      <c r="L664" s="10">
        <f>IF(Tabela25[[#This Row],[łączne dochody]]&gt;Tabela25[[#This Row],[łączne wydatki]],1,0)</f>
        <v>1</v>
      </c>
    </row>
    <row r="665" spans="1:12" x14ac:dyDescent="0.3">
      <c r="A665" s="1"/>
      <c r="D665" s="2"/>
      <c r="F665" s="3"/>
      <c r="G665" s="3">
        <f>G664+Tabela25[[#This Row],[wydatki]]</f>
        <v>15950</v>
      </c>
      <c r="H665" s="3"/>
      <c r="I665" s="3">
        <f>I664+Tabela25[[#This Row],[dochody]]</f>
        <v>39600</v>
      </c>
      <c r="J665" s="4"/>
      <c r="L665" s="10">
        <f>IF(Tabela25[[#This Row],[łączne dochody]]&gt;Tabela25[[#This Row],[łączne wydatki]],1,0)</f>
        <v>1</v>
      </c>
    </row>
    <row r="666" spans="1:12" x14ac:dyDescent="0.3">
      <c r="A666" s="1"/>
      <c r="D666" s="2"/>
      <c r="F666" s="3"/>
      <c r="G666" s="3">
        <f>G665+Tabela25[[#This Row],[wydatki]]</f>
        <v>15950</v>
      </c>
      <c r="H666" s="3"/>
      <c r="I666" s="3">
        <f>I665+Tabela25[[#This Row],[dochody]]</f>
        <v>39600</v>
      </c>
      <c r="J666" s="4"/>
      <c r="L666" s="10">
        <f>IF(Tabela25[[#This Row],[łączne dochody]]&gt;Tabela25[[#This Row],[łączne wydatki]],1,0)</f>
        <v>1</v>
      </c>
    </row>
    <row r="667" spans="1:12" x14ac:dyDescent="0.3">
      <c r="A667" s="1"/>
      <c r="D667" s="2"/>
      <c r="F667" s="3"/>
      <c r="G667" s="3">
        <f>G666+Tabela25[[#This Row],[wydatki]]</f>
        <v>15950</v>
      </c>
      <c r="H667" s="3"/>
      <c r="I667" s="3">
        <f>I666+Tabela25[[#This Row],[dochody]]</f>
        <v>39600</v>
      </c>
      <c r="J667" s="4"/>
      <c r="L667" s="10">
        <f>IF(Tabela25[[#This Row],[łączne dochody]]&gt;Tabela25[[#This Row],[łączne wydatki]],1,0)</f>
        <v>1</v>
      </c>
    </row>
    <row r="668" spans="1:12" x14ac:dyDescent="0.3">
      <c r="A668" s="1"/>
      <c r="D668" s="2"/>
      <c r="F668" s="3"/>
      <c r="G668" s="3">
        <f>G667+Tabela25[[#This Row],[wydatki]]</f>
        <v>15950</v>
      </c>
      <c r="H668" s="3"/>
      <c r="I668" s="3">
        <f>I667+Tabela25[[#This Row],[dochody]]</f>
        <v>39600</v>
      </c>
      <c r="J668" s="4"/>
      <c r="L668" s="10">
        <f>IF(Tabela25[[#This Row],[łączne dochody]]&gt;Tabela25[[#This Row],[łączne wydatki]],1,0)</f>
        <v>1</v>
      </c>
    </row>
    <row r="669" spans="1:12" x14ac:dyDescent="0.3">
      <c r="A669" s="1"/>
      <c r="D669" s="2"/>
      <c r="F669" s="3"/>
      <c r="G669" s="3">
        <f>G668+Tabela25[[#This Row],[wydatki]]</f>
        <v>15950</v>
      </c>
      <c r="H669" s="3"/>
      <c r="I669" s="3">
        <f>I668+Tabela25[[#This Row],[dochody]]</f>
        <v>39600</v>
      </c>
      <c r="J669" s="4"/>
      <c r="L669" s="10">
        <f>IF(Tabela25[[#This Row],[łączne dochody]]&gt;Tabela25[[#This Row],[łączne wydatki]],1,0)</f>
        <v>1</v>
      </c>
    </row>
    <row r="670" spans="1:12" x14ac:dyDescent="0.3">
      <c r="A670" s="1"/>
      <c r="D670" s="2"/>
      <c r="F670" s="3"/>
      <c r="G670" s="3">
        <f>G669+Tabela25[[#This Row],[wydatki]]</f>
        <v>15950</v>
      </c>
      <c r="H670" s="3"/>
      <c r="I670" s="3">
        <f>I669+Tabela25[[#This Row],[dochody]]</f>
        <v>39600</v>
      </c>
      <c r="J670" s="4"/>
      <c r="L670" s="10">
        <f>IF(Tabela25[[#This Row],[łączne dochody]]&gt;Tabela25[[#This Row],[łączne wydatki]],1,0)</f>
        <v>1</v>
      </c>
    </row>
    <row r="671" spans="1:12" x14ac:dyDescent="0.3">
      <c r="A671" s="1"/>
      <c r="D671" s="2"/>
      <c r="F671" s="3"/>
      <c r="G671" s="3">
        <f>G670+Tabela25[[#This Row],[wydatki]]</f>
        <v>15950</v>
      </c>
      <c r="H671" s="3"/>
      <c r="I671" s="3">
        <f>I670+Tabela25[[#This Row],[dochody]]</f>
        <v>39600</v>
      </c>
      <c r="J671" s="4"/>
      <c r="L671" s="10">
        <f>IF(Tabela25[[#This Row],[łączne dochody]]&gt;Tabela25[[#This Row],[łączne wydatki]],1,0)</f>
        <v>1</v>
      </c>
    </row>
    <row r="672" spans="1:12" x14ac:dyDescent="0.3">
      <c r="A672" s="1"/>
      <c r="D672" s="2"/>
      <c r="F672" s="3"/>
      <c r="G672" s="3">
        <f>G671+Tabela25[[#This Row],[wydatki]]</f>
        <v>15950</v>
      </c>
      <c r="H672" s="3"/>
      <c r="I672" s="3">
        <f>I671+Tabela25[[#This Row],[dochody]]</f>
        <v>39600</v>
      </c>
      <c r="J672" s="4"/>
      <c r="L672" s="10">
        <f>IF(Tabela25[[#This Row],[łączne dochody]]&gt;Tabela25[[#This Row],[łączne wydatki]],1,0)</f>
        <v>1</v>
      </c>
    </row>
    <row r="673" spans="1:12" x14ac:dyDescent="0.3">
      <c r="A673" s="1"/>
      <c r="D673" s="2"/>
      <c r="F673" s="3"/>
      <c r="G673" s="3">
        <f>G672+Tabela25[[#This Row],[wydatki]]</f>
        <v>15950</v>
      </c>
      <c r="H673" s="3"/>
      <c r="I673" s="3">
        <f>I672+Tabela25[[#This Row],[dochody]]</f>
        <v>39600</v>
      </c>
      <c r="J673" s="4"/>
      <c r="L673" s="10">
        <f>IF(Tabela25[[#This Row],[łączne dochody]]&gt;Tabela25[[#This Row],[łączne wydatki]],1,0)</f>
        <v>1</v>
      </c>
    </row>
    <row r="674" spans="1:12" x14ac:dyDescent="0.3">
      <c r="A674" s="1"/>
      <c r="D674" s="2"/>
      <c r="F674" s="3"/>
      <c r="G674" s="3">
        <f>G673+Tabela25[[#This Row],[wydatki]]</f>
        <v>15950</v>
      </c>
      <c r="H674" s="3"/>
      <c r="I674" s="3">
        <f>I673+Tabela25[[#This Row],[dochody]]</f>
        <v>39600</v>
      </c>
      <c r="J674" s="4"/>
      <c r="L674" s="10">
        <f>IF(Tabela25[[#This Row],[łączne dochody]]&gt;Tabela25[[#This Row],[łączne wydatki]],1,0)</f>
        <v>1</v>
      </c>
    </row>
    <row r="675" spans="1:12" x14ac:dyDescent="0.3">
      <c r="A675" s="1"/>
      <c r="D675" s="2"/>
      <c r="F675" s="3"/>
      <c r="G675" s="3">
        <f>G674+Tabela25[[#This Row],[wydatki]]</f>
        <v>15950</v>
      </c>
      <c r="H675" s="3"/>
      <c r="I675" s="3">
        <f>I674+Tabela25[[#This Row],[dochody]]</f>
        <v>39600</v>
      </c>
      <c r="J675" s="4"/>
      <c r="L675" s="10">
        <f>IF(Tabela25[[#This Row],[łączne dochody]]&gt;Tabela25[[#This Row],[łączne wydatki]],1,0)</f>
        <v>1</v>
      </c>
    </row>
    <row r="676" spans="1:12" x14ac:dyDescent="0.3">
      <c r="A676" s="1"/>
      <c r="D676" s="2"/>
      <c r="F676" s="3"/>
      <c r="G676" s="3">
        <f>G675+Tabela25[[#This Row],[wydatki]]</f>
        <v>15950</v>
      </c>
      <c r="H676" s="3"/>
      <c r="I676" s="3">
        <f>I675+Tabela25[[#This Row],[dochody]]</f>
        <v>39600</v>
      </c>
      <c r="J676" s="4"/>
      <c r="L676" s="10">
        <f>IF(Tabela25[[#This Row],[łączne dochody]]&gt;Tabela25[[#This Row],[łączne wydatki]],1,0)</f>
        <v>1</v>
      </c>
    </row>
    <row r="677" spans="1:12" x14ac:dyDescent="0.3">
      <c r="A677" s="1"/>
      <c r="D677" s="2"/>
      <c r="F677" s="3"/>
      <c r="G677" s="3">
        <f>G676+Tabela25[[#This Row],[wydatki]]</f>
        <v>15950</v>
      </c>
      <c r="H677" s="3"/>
      <c r="I677" s="3">
        <f>I676+Tabela25[[#This Row],[dochody]]</f>
        <v>39600</v>
      </c>
      <c r="J677" s="4"/>
      <c r="L677" s="10">
        <f>IF(Tabela25[[#This Row],[łączne dochody]]&gt;Tabela25[[#This Row],[łączne wydatki]],1,0)</f>
        <v>1</v>
      </c>
    </row>
    <row r="678" spans="1:12" x14ac:dyDescent="0.3">
      <c r="A678" s="1"/>
      <c r="D678" s="2"/>
      <c r="F678" s="3"/>
      <c r="G678" s="3">
        <f>G677+Tabela25[[#This Row],[wydatki]]</f>
        <v>15950</v>
      </c>
      <c r="H678" s="3"/>
      <c r="I678" s="3">
        <f>I677+Tabela25[[#This Row],[dochody]]</f>
        <v>39600</v>
      </c>
      <c r="J678" s="4"/>
      <c r="L678" s="10">
        <f>IF(Tabela25[[#This Row],[łączne dochody]]&gt;Tabela25[[#This Row],[łączne wydatki]],1,0)</f>
        <v>1</v>
      </c>
    </row>
    <row r="679" spans="1:12" x14ac:dyDescent="0.3">
      <c r="A679" s="1"/>
      <c r="D679" s="2"/>
      <c r="F679" s="3"/>
      <c r="G679" s="3">
        <f>G678+Tabela25[[#This Row],[wydatki]]</f>
        <v>15950</v>
      </c>
      <c r="H679" s="3"/>
      <c r="I679" s="3">
        <f>I678+Tabela25[[#This Row],[dochody]]</f>
        <v>39600</v>
      </c>
      <c r="J679" s="4"/>
      <c r="L679" s="10">
        <f>IF(Tabela25[[#This Row],[łączne dochody]]&gt;Tabela25[[#This Row],[łączne wydatki]],1,0)</f>
        <v>1</v>
      </c>
    </row>
    <row r="680" spans="1:12" x14ac:dyDescent="0.3">
      <c r="A680" s="1"/>
      <c r="D680" s="2"/>
      <c r="F680" s="3"/>
      <c r="G680" s="3">
        <f>G679+Tabela25[[#This Row],[wydatki]]</f>
        <v>15950</v>
      </c>
      <c r="H680" s="3"/>
      <c r="I680" s="3">
        <f>I679+Tabela25[[#This Row],[dochody]]</f>
        <v>39600</v>
      </c>
      <c r="J680" s="4"/>
      <c r="L680" s="10">
        <f>IF(Tabela25[[#This Row],[łączne dochody]]&gt;Tabela25[[#This Row],[łączne wydatki]],1,0)</f>
        <v>1</v>
      </c>
    </row>
    <row r="681" spans="1:12" x14ac:dyDescent="0.3">
      <c r="A681" s="1"/>
      <c r="D681" s="2"/>
      <c r="F681" s="3"/>
      <c r="G681" s="3">
        <f>G680+Tabela25[[#This Row],[wydatki]]</f>
        <v>15950</v>
      </c>
      <c r="H681" s="3"/>
      <c r="I681" s="3">
        <f>I680+Tabela25[[#This Row],[dochody]]</f>
        <v>39600</v>
      </c>
      <c r="J681" s="4"/>
      <c r="L681" s="10">
        <f>IF(Tabela25[[#This Row],[łączne dochody]]&gt;Tabela25[[#This Row],[łączne wydatki]],1,0)</f>
        <v>1</v>
      </c>
    </row>
    <row r="682" spans="1:12" x14ac:dyDescent="0.3">
      <c r="A682" s="1"/>
      <c r="D682" s="2"/>
      <c r="F682" s="3"/>
      <c r="G682" s="3">
        <f>G681+Tabela25[[#This Row],[wydatki]]</f>
        <v>15950</v>
      </c>
      <c r="H682" s="3"/>
      <c r="I682" s="3">
        <f>I681+Tabela25[[#This Row],[dochody]]</f>
        <v>39600</v>
      </c>
      <c r="J682" s="4"/>
      <c r="L682" s="10">
        <f>IF(Tabela25[[#This Row],[łączne dochody]]&gt;Tabela25[[#This Row],[łączne wydatki]],1,0)</f>
        <v>1</v>
      </c>
    </row>
    <row r="683" spans="1:12" x14ac:dyDescent="0.3">
      <c r="A683" s="1"/>
      <c r="D683" s="2"/>
      <c r="F683" s="3"/>
      <c r="G683" s="3">
        <f>G682+Tabela25[[#This Row],[wydatki]]</f>
        <v>15950</v>
      </c>
      <c r="H683" s="3"/>
      <c r="I683" s="3">
        <f>I682+Tabela25[[#This Row],[dochody]]</f>
        <v>39600</v>
      </c>
      <c r="J683" s="4"/>
      <c r="L683" s="10">
        <f>IF(Tabela25[[#This Row],[łączne dochody]]&gt;Tabela25[[#This Row],[łączne wydatki]],1,0)</f>
        <v>1</v>
      </c>
    </row>
    <row r="684" spans="1:12" x14ac:dyDescent="0.3">
      <c r="A684" s="1"/>
      <c r="D684" s="2"/>
      <c r="F684" s="3"/>
      <c r="G684" s="3">
        <f>G683+Tabela25[[#This Row],[wydatki]]</f>
        <v>15950</v>
      </c>
      <c r="H684" s="3"/>
      <c r="I684" s="3">
        <f>I683+Tabela25[[#This Row],[dochody]]</f>
        <v>39600</v>
      </c>
      <c r="J684" s="4"/>
      <c r="L684" s="10">
        <f>IF(Tabela25[[#This Row],[łączne dochody]]&gt;Tabela25[[#This Row],[łączne wydatki]],1,0)</f>
        <v>1</v>
      </c>
    </row>
    <row r="685" spans="1:12" x14ac:dyDescent="0.3">
      <c r="A685" s="1"/>
      <c r="D685" s="2"/>
      <c r="F685" s="3"/>
      <c r="G685" s="3">
        <f>G684+Tabela25[[#This Row],[wydatki]]</f>
        <v>15950</v>
      </c>
      <c r="H685" s="3"/>
      <c r="I685" s="3">
        <f>I684+Tabela25[[#This Row],[dochody]]</f>
        <v>39600</v>
      </c>
      <c r="J685" s="4"/>
      <c r="L685" s="10">
        <f>IF(Tabela25[[#This Row],[łączne dochody]]&gt;Tabela25[[#This Row],[łączne wydatki]],1,0)</f>
        <v>1</v>
      </c>
    </row>
    <row r="686" spans="1:12" x14ac:dyDescent="0.3">
      <c r="A686" s="1"/>
      <c r="D686" s="2"/>
      <c r="F686" s="3"/>
      <c r="G686" s="3">
        <f>G685+Tabela25[[#This Row],[wydatki]]</f>
        <v>15950</v>
      </c>
      <c r="H686" s="3"/>
      <c r="I686" s="3">
        <f>I685+Tabela25[[#This Row],[dochody]]</f>
        <v>39600</v>
      </c>
      <c r="J686" s="4"/>
      <c r="L686" s="10">
        <f>IF(Tabela25[[#This Row],[łączne dochody]]&gt;Tabela25[[#This Row],[łączne wydatki]],1,0)</f>
        <v>1</v>
      </c>
    </row>
    <row r="687" spans="1:12" x14ac:dyDescent="0.3">
      <c r="A687" s="1"/>
      <c r="D687" s="2"/>
      <c r="F687" s="3"/>
      <c r="G687" s="3">
        <f>G686+Tabela25[[#This Row],[wydatki]]</f>
        <v>15950</v>
      </c>
      <c r="H687" s="3"/>
      <c r="I687" s="3">
        <f>I686+Tabela25[[#This Row],[dochody]]</f>
        <v>39600</v>
      </c>
      <c r="J687" s="4"/>
      <c r="L687" s="10">
        <f>IF(Tabela25[[#This Row],[łączne dochody]]&gt;Tabela25[[#This Row],[łączne wydatki]],1,0)</f>
        <v>1</v>
      </c>
    </row>
    <row r="688" spans="1:12" x14ac:dyDescent="0.3">
      <c r="A688" s="1"/>
      <c r="D688" s="2"/>
      <c r="F688" s="3"/>
      <c r="G688" s="3">
        <f>G687+Tabela25[[#This Row],[wydatki]]</f>
        <v>15950</v>
      </c>
      <c r="H688" s="3"/>
      <c r="I688" s="3">
        <f>I687+Tabela25[[#This Row],[dochody]]</f>
        <v>39600</v>
      </c>
      <c r="J688" s="4"/>
      <c r="L688" s="10">
        <f>IF(Tabela25[[#This Row],[łączne dochody]]&gt;Tabela25[[#This Row],[łączne wydatki]],1,0)</f>
        <v>1</v>
      </c>
    </row>
    <row r="689" spans="1:12" x14ac:dyDescent="0.3">
      <c r="A689" s="1"/>
      <c r="D689" s="2"/>
      <c r="F689" s="3"/>
      <c r="G689" s="3">
        <f>G688+Tabela25[[#This Row],[wydatki]]</f>
        <v>15950</v>
      </c>
      <c r="H689" s="3"/>
      <c r="I689" s="3">
        <f>I688+Tabela25[[#This Row],[dochody]]</f>
        <v>39600</v>
      </c>
      <c r="J689" s="4"/>
      <c r="L689" s="10">
        <f>IF(Tabela25[[#This Row],[łączne dochody]]&gt;Tabela25[[#This Row],[łączne wydatki]],1,0)</f>
        <v>1</v>
      </c>
    </row>
    <row r="690" spans="1:12" x14ac:dyDescent="0.3">
      <c r="A690" s="1"/>
      <c r="D690" s="2"/>
      <c r="F690" s="3"/>
      <c r="G690" s="3">
        <f>G689+Tabela25[[#This Row],[wydatki]]</f>
        <v>15950</v>
      </c>
      <c r="H690" s="3"/>
      <c r="I690" s="3">
        <f>I689+Tabela25[[#This Row],[dochody]]</f>
        <v>39600</v>
      </c>
      <c r="J690" s="4"/>
      <c r="L690" s="10">
        <f>IF(Tabela25[[#This Row],[łączne dochody]]&gt;Tabela25[[#This Row],[łączne wydatki]],1,0)</f>
        <v>1</v>
      </c>
    </row>
    <row r="691" spans="1:12" x14ac:dyDescent="0.3">
      <c r="A691" s="1"/>
      <c r="D691" s="2"/>
      <c r="F691" s="3"/>
      <c r="G691" s="3">
        <f>G690+Tabela25[[#This Row],[wydatki]]</f>
        <v>15950</v>
      </c>
      <c r="H691" s="3"/>
      <c r="I691" s="3">
        <f>I690+Tabela25[[#This Row],[dochody]]</f>
        <v>39600</v>
      </c>
      <c r="J691" s="4"/>
      <c r="L691" s="10">
        <f>IF(Tabela25[[#This Row],[łączne dochody]]&gt;Tabela25[[#This Row],[łączne wydatki]],1,0)</f>
        <v>1</v>
      </c>
    </row>
    <row r="692" spans="1:12" x14ac:dyDescent="0.3">
      <c r="A692" s="1"/>
      <c r="D692" s="2"/>
      <c r="F692" s="3"/>
      <c r="G692" s="3">
        <f>G691+Tabela25[[#This Row],[wydatki]]</f>
        <v>15950</v>
      </c>
      <c r="H692" s="3"/>
      <c r="I692" s="3">
        <f>I691+Tabela25[[#This Row],[dochody]]</f>
        <v>39600</v>
      </c>
      <c r="J692" s="4"/>
      <c r="L692" s="10">
        <f>IF(Tabela25[[#This Row],[łączne dochody]]&gt;Tabela25[[#This Row],[łączne wydatki]],1,0)</f>
        <v>1</v>
      </c>
    </row>
    <row r="693" spans="1:12" x14ac:dyDescent="0.3">
      <c r="A693" s="1"/>
      <c r="D693" s="2"/>
      <c r="F693" s="3"/>
      <c r="G693" s="3">
        <f>G692+Tabela25[[#This Row],[wydatki]]</f>
        <v>15950</v>
      </c>
      <c r="H693" s="3"/>
      <c r="I693" s="3">
        <f>I692+Tabela25[[#This Row],[dochody]]</f>
        <v>39600</v>
      </c>
      <c r="J693" s="4"/>
      <c r="L693" s="10">
        <f>IF(Tabela25[[#This Row],[łączne dochody]]&gt;Tabela25[[#This Row],[łączne wydatki]],1,0)</f>
        <v>1</v>
      </c>
    </row>
    <row r="694" spans="1:12" x14ac:dyDescent="0.3">
      <c r="A694" s="1"/>
      <c r="D694" s="2"/>
      <c r="F694" s="3"/>
      <c r="G694" s="3">
        <f>G693+Tabela25[[#This Row],[wydatki]]</f>
        <v>15950</v>
      </c>
      <c r="H694" s="3"/>
      <c r="I694" s="3">
        <f>I693+Tabela25[[#This Row],[dochody]]</f>
        <v>39600</v>
      </c>
      <c r="J694" s="4"/>
      <c r="L694" s="10">
        <f>IF(Tabela25[[#This Row],[łączne dochody]]&gt;Tabela25[[#This Row],[łączne wydatki]],1,0)</f>
        <v>1</v>
      </c>
    </row>
    <row r="695" spans="1:12" x14ac:dyDescent="0.3">
      <c r="A695" s="1"/>
      <c r="D695" s="2"/>
      <c r="F695" s="3"/>
      <c r="G695" s="3">
        <f>G694+Tabela25[[#This Row],[wydatki]]</f>
        <v>15950</v>
      </c>
      <c r="H695" s="3"/>
      <c r="I695" s="3">
        <f>I694+Tabela25[[#This Row],[dochody]]</f>
        <v>39600</v>
      </c>
      <c r="J695" s="4"/>
      <c r="L695" s="10">
        <f>IF(Tabela25[[#This Row],[łączne dochody]]&gt;Tabela25[[#This Row],[łączne wydatki]],1,0)</f>
        <v>1</v>
      </c>
    </row>
    <row r="696" spans="1:12" x14ac:dyDescent="0.3">
      <c r="A696" s="1"/>
      <c r="D696" s="2"/>
      <c r="F696" s="3"/>
      <c r="G696" s="3">
        <f>G695+Tabela25[[#This Row],[wydatki]]</f>
        <v>15950</v>
      </c>
      <c r="H696" s="3"/>
      <c r="I696" s="3">
        <f>I695+Tabela25[[#This Row],[dochody]]</f>
        <v>39600</v>
      </c>
      <c r="J696" s="4"/>
      <c r="L696" s="10">
        <f>IF(Tabela25[[#This Row],[łączne dochody]]&gt;Tabela25[[#This Row],[łączne wydatki]],1,0)</f>
        <v>1</v>
      </c>
    </row>
    <row r="697" spans="1:12" x14ac:dyDescent="0.3">
      <c r="A697" s="1"/>
      <c r="D697" s="2"/>
      <c r="F697" s="3"/>
      <c r="G697" s="3">
        <f>G696+Tabela25[[#This Row],[wydatki]]</f>
        <v>15950</v>
      </c>
      <c r="H697" s="3"/>
      <c r="I697" s="3">
        <f>I696+Tabela25[[#This Row],[dochody]]</f>
        <v>39600</v>
      </c>
      <c r="J697" s="4"/>
      <c r="L697" s="10">
        <f>IF(Tabela25[[#This Row],[łączne dochody]]&gt;Tabela25[[#This Row],[łączne wydatki]],1,0)</f>
        <v>1</v>
      </c>
    </row>
    <row r="698" spans="1:12" x14ac:dyDescent="0.3">
      <c r="A698" s="1"/>
      <c r="D698" s="2"/>
      <c r="F698" s="3"/>
      <c r="G698" s="3">
        <f>G697+Tabela25[[#This Row],[wydatki]]</f>
        <v>15950</v>
      </c>
      <c r="H698" s="3"/>
      <c r="I698" s="3">
        <f>I697+Tabela25[[#This Row],[dochody]]</f>
        <v>39600</v>
      </c>
      <c r="J698" s="4"/>
      <c r="L698" s="10">
        <f>IF(Tabela25[[#This Row],[łączne dochody]]&gt;Tabela25[[#This Row],[łączne wydatki]],1,0)</f>
        <v>1</v>
      </c>
    </row>
    <row r="699" spans="1:12" x14ac:dyDescent="0.3">
      <c r="A699" s="1"/>
      <c r="D699" s="2"/>
      <c r="F699" s="3"/>
      <c r="G699" s="3">
        <f>G698+Tabela25[[#This Row],[wydatki]]</f>
        <v>15950</v>
      </c>
      <c r="H699" s="3"/>
      <c r="I699" s="3">
        <f>I698+Tabela25[[#This Row],[dochody]]</f>
        <v>39600</v>
      </c>
      <c r="J699" s="4"/>
      <c r="L699" s="10">
        <f>IF(Tabela25[[#This Row],[łączne dochody]]&gt;Tabela25[[#This Row],[łączne wydatki]],1,0)</f>
        <v>1</v>
      </c>
    </row>
    <row r="700" spans="1:12" x14ac:dyDescent="0.3">
      <c r="A700" s="1"/>
      <c r="D700" s="2"/>
      <c r="F700" s="3"/>
      <c r="G700" s="3">
        <f>G699+Tabela25[[#This Row],[wydatki]]</f>
        <v>15950</v>
      </c>
      <c r="H700" s="3"/>
      <c r="I700" s="3">
        <f>I699+Tabela25[[#This Row],[dochody]]</f>
        <v>39600</v>
      </c>
      <c r="J700" s="4"/>
      <c r="L700" s="10">
        <f>IF(Tabela25[[#This Row],[łączne dochody]]&gt;Tabela25[[#This Row],[łączne wydatki]],1,0)</f>
        <v>1</v>
      </c>
    </row>
    <row r="701" spans="1:12" x14ac:dyDescent="0.3">
      <c r="A701" s="1"/>
      <c r="D701" s="2"/>
      <c r="F701" s="3"/>
      <c r="G701" s="3">
        <f>G700+Tabela25[[#This Row],[wydatki]]</f>
        <v>15950</v>
      </c>
      <c r="H701" s="3"/>
      <c r="I701" s="3">
        <f>I700+Tabela25[[#This Row],[dochody]]</f>
        <v>39600</v>
      </c>
      <c r="J701" s="4"/>
      <c r="L701" s="10">
        <f>IF(Tabela25[[#This Row],[łączne dochody]]&gt;Tabela25[[#This Row],[łączne wydatki]],1,0)</f>
        <v>1</v>
      </c>
    </row>
    <row r="702" spans="1:12" x14ac:dyDescent="0.3">
      <c r="A702" s="1"/>
      <c r="D702" s="2"/>
      <c r="F702" s="3"/>
      <c r="G702" s="3">
        <f>G701+Tabela25[[#This Row],[wydatki]]</f>
        <v>15950</v>
      </c>
      <c r="H702" s="3"/>
      <c r="I702" s="3">
        <f>I701+Tabela25[[#This Row],[dochody]]</f>
        <v>39600</v>
      </c>
      <c r="J702" s="4"/>
      <c r="L702" s="10">
        <f>IF(Tabela25[[#This Row],[łączne dochody]]&gt;Tabela25[[#This Row],[łączne wydatki]],1,0)</f>
        <v>1</v>
      </c>
    </row>
    <row r="703" spans="1:12" x14ac:dyDescent="0.3">
      <c r="A703" s="1"/>
      <c r="D703" s="2"/>
      <c r="F703" s="3"/>
      <c r="G703" s="3">
        <f>G702+Tabela25[[#This Row],[wydatki]]</f>
        <v>15950</v>
      </c>
      <c r="H703" s="3"/>
      <c r="I703" s="3">
        <f>I702+Tabela25[[#This Row],[dochody]]</f>
        <v>39600</v>
      </c>
      <c r="J703" s="4"/>
      <c r="L703" s="10">
        <f>IF(Tabela25[[#This Row],[łączne dochody]]&gt;Tabela25[[#This Row],[łączne wydatki]],1,0)</f>
        <v>1</v>
      </c>
    </row>
    <row r="704" spans="1:12" x14ac:dyDescent="0.3">
      <c r="A704" s="1"/>
      <c r="D704" s="2"/>
      <c r="F704" s="3"/>
      <c r="G704" s="3">
        <f>G703+Tabela25[[#This Row],[wydatki]]</f>
        <v>15950</v>
      </c>
      <c r="H704" s="3"/>
      <c r="I704" s="3">
        <f>I703+Tabela25[[#This Row],[dochody]]</f>
        <v>39600</v>
      </c>
      <c r="J704" s="4"/>
      <c r="L704" s="10">
        <f>IF(Tabela25[[#This Row],[łączne dochody]]&gt;Tabela25[[#This Row],[łączne wydatki]],1,0)</f>
        <v>1</v>
      </c>
    </row>
    <row r="705" spans="1:12" x14ac:dyDescent="0.3">
      <c r="A705" s="1"/>
      <c r="D705" s="2"/>
      <c r="F705" s="3"/>
      <c r="G705" s="3">
        <f>G704+Tabela25[[#This Row],[wydatki]]</f>
        <v>15950</v>
      </c>
      <c r="H705" s="3"/>
      <c r="I705" s="3">
        <f>I704+Tabela25[[#This Row],[dochody]]</f>
        <v>39600</v>
      </c>
      <c r="J705" s="4"/>
      <c r="L705" s="10">
        <f>IF(Tabela25[[#This Row],[łączne dochody]]&gt;Tabela25[[#This Row],[łączne wydatki]],1,0)</f>
        <v>1</v>
      </c>
    </row>
    <row r="706" spans="1:12" x14ac:dyDescent="0.3">
      <c r="A706" s="1"/>
      <c r="D706" s="2"/>
      <c r="F706" s="3"/>
      <c r="G706" s="3">
        <f>G705+Tabela25[[#This Row],[wydatki]]</f>
        <v>15950</v>
      </c>
      <c r="H706" s="3"/>
      <c r="I706" s="3">
        <f>I705+Tabela25[[#This Row],[dochody]]</f>
        <v>39600</v>
      </c>
      <c r="J706" s="4"/>
      <c r="L706" s="10">
        <f>IF(Tabela25[[#This Row],[łączne dochody]]&gt;Tabela25[[#This Row],[łączne wydatki]],1,0)</f>
        <v>1</v>
      </c>
    </row>
    <row r="707" spans="1:12" x14ac:dyDescent="0.3">
      <c r="A707" s="1"/>
      <c r="D707" s="2"/>
      <c r="F707" s="3"/>
      <c r="G707" s="3">
        <f>G706+Tabela25[[#This Row],[wydatki]]</f>
        <v>15950</v>
      </c>
      <c r="H707" s="3"/>
      <c r="I707" s="3">
        <f>I706+Tabela25[[#This Row],[dochody]]</f>
        <v>39600</v>
      </c>
      <c r="J707" s="4"/>
      <c r="L707" s="10">
        <f>IF(Tabela25[[#This Row],[łączne dochody]]&gt;Tabela25[[#This Row],[łączne wydatki]],1,0)</f>
        <v>1</v>
      </c>
    </row>
    <row r="708" spans="1:12" x14ac:dyDescent="0.3">
      <c r="A708" s="1"/>
      <c r="D708" s="2"/>
      <c r="F708" s="3"/>
      <c r="G708" s="3">
        <f>G707+Tabela25[[#This Row],[wydatki]]</f>
        <v>15950</v>
      </c>
      <c r="H708" s="3"/>
      <c r="I708" s="3">
        <f>I707+Tabela25[[#This Row],[dochody]]</f>
        <v>39600</v>
      </c>
      <c r="J708" s="4"/>
      <c r="L708" s="10">
        <f>IF(Tabela25[[#This Row],[łączne dochody]]&gt;Tabela25[[#This Row],[łączne wydatki]],1,0)</f>
        <v>1</v>
      </c>
    </row>
    <row r="709" spans="1:12" x14ac:dyDescent="0.3">
      <c r="A709" s="1"/>
      <c r="D709" s="2"/>
      <c r="F709" s="3"/>
      <c r="G709" s="3">
        <f>G708+Tabela25[[#This Row],[wydatki]]</f>
        <v>15950</v>
      </c>
      <c r="H709" s="3"/>
      <c r="I709" s="3">
        <f>I708+Tabela25[[#This Row],[dochody]]</f>
        <v>39600</v>
      </c>
      <c r="J709" s="4"/>
      <c r="L709" s="10">
        <f>IF(Tabela25[[#This Row],[łączne dochody]]&gt;Tabela25[[#This Row],[łączne wydatki]],1,0)</f>
        <v>1</v>
      </c>
    </row>
    <row r="710" spans="1:12" x14ac:dyDescent="0.3">
      <c r="A710" s="1"/>
      <c r="D710" s="2"/>
      <c r="F710" s="3"/>
      <c r="G710" s="3">
        <f>G709+Tabela25[[#This Row],[wydatki]]</f>
        <v>15950</v>
      </c>
      <c r="H710" s="3"/>
      <c r="I710" s="3">
        <f>I709+Tabela25[[#This Row],[dochody]]</f>
        <v>39600</v>
      </c>
      <c r="J710" s="4"/>
      <c r="L710" s="10">
        <f>IF(Tabela25[[#This Row],[łączne dochody]]&gt;Tabela25[[#This Row],[łączne wydatki]],1,0)</f>
        <v>1</v>
      </c>
    </row>
    <row r="711" spans="1:12" x14ac:dyDescent="0.3">
      <c r="A711" s="1"/>
      <c r="D711" s="2"/>
      <c r="F711" s="3"/>
      <c r="G711" s="3">
        <f>G710+Tabela25[[#This Row],[wydatki]]</f>
        <v>15950</v>
      </c>
      <c r="H711" s="3"/>
      <c r="I711" s="3">
        <f>I710+Tabela25[[#This Row],[dochody]]</f>
        <v>39600</v>
      </c>
      <c r="J711" s="4"/>
      <c r="L711" s="10">
        <f>IF(Tabela25[[#This Row],[łączne dochody]]&gt;Tabela25[[#This Row],[łączne wydatki]],1,0)</f>
        <v>1</v>
      </c>
    </row>
    <row r="712" spans="1:12" x14ac:dyDescent="0.3">
      <c r="A712" s="1"/>
      <c r="D712" s="2"/>
      <c r="F712" s="3"/>
      <c r="G712" s="3">
        <f>G711+Tabela25[[#This Row],[wydatki]]</f>
        <v>15950</v>
      </c>
      <c r="H712" s="3"/>
      <c r="I712" s="3">
        <f>I711+Tabela25[[#This Row],[dochody]]</f>
        <v>39600</v>
      </c>
      <c r="J712" s="4"/>
      <c r="L712" s="10">
        <f>IF(Tabela25[[#This Row],[łączne dochody]]&gt;Tabela25[[#This Row],[łączne wydatki]],1,0)</f>
        <v>1</v>
      </c>
    </row>
    <row r="713" spans="1:12" x14ac:dyDescent="0.3">
      <c r="A713" s="1"/>
      <c r="D713" s="2"/>
      <c r="F713" s="3"/>
      <c r="G713" s="3">
        <f>G712+Tabela25[[#This Row],[wydatki]]</f>
        <v>15950</v>
      </c>
      <c r="H713" s="3"/>
      <c r="I713" s="3">
        <f>I712+Tabela25[[#This Row],[dochody]]</f>
        <v>39600</v>
      </c>
      <c r="J713" s="4"/>
      <c r="L713" s="10">
        <f>IF(Tabela25[[#This Row],[łączne dochody]]&gt;Tabela25[[#This Row],[łączne wydatki]],1,0)</f>
        <v>1</v>
      </c>
    </row>
    <row r="714" spans="1:12" x14ac:dyDescent="0.3">
      <c r="A714" s="1"/>
      <c r="D714" s="2"/>
      <c r="F714" s="3"/>
      <c r="G714" s="3">
        <f>G713+Tabela25[[#This Row],[wydatki]]</f>
        <v>15950</v>
      </c>
      <c r="H714" s="3"/>
      <c r="I714" s="3">
        <f>I713+Tabela25[[#This Row],[dochody]]</f>
        <v>39600</v>
      </c>
      <c r="J714" s="4"/>
      <c r="L714" s="10">
        <f>IF(Tabela25[[#This Row],[łączne dochody]]&gt;Tabela25[[#This Row],[łączne wydatki]],1,0)</f>
        <v>1</v>
      </c>
    </row>
    <row r="715" spans="1:12" x14ac:dyDescent="0.3">
      <c r="A715" s="1"/>
      <c r="D715" s="2"/>
      <c r="F715" s="3"/>
      <c r="G715" s="3">
        <f>G714+Tabela25[[#This Row],[wydatki]]</f>
        <v>15950</v>
      </c>
      <c r="H715" s="3"/>
      <c r="I715" s="3">
        <f>I714+Tabela25[[#This Row],[dochody]]</f>
        <v>39600</v>
      </c>
      <c r="J715" s="4"/>
      <c r="L715" s="10">
        <f>IF(Tabela25[[#This Row],[łączne dochody]]&gt;Tabela25[[#This Row],[łączne wydatki]],1,0)</f>
        <v>1</v>
      </c>
    </row>
    <row r="716" spans="1:12" x14ac:dyDescent="0.3">
      <c r="A716" s="1"/>
      <c r="D716" s="2"/>
      <c r="F716" s="3"/>
      <c r="G716" s="3">
        <f>G715+Tabela25[[#This Row],[wydatki]]</f>
        <v>15950</v>
      </c>
      <c r="H716" s="3"/>
      <c r="I716" s="3">
        <f>I715+Tabela25[[#This Row],[dochody]]</f>
        <v>39600</v>
      </c>
      <c r="J716" s="4"/>
      <c r="L716" s="10">
        <f>IF(Tabela25[[#This Row],[łączne dochody]]&gt;Tabela25[[#This Row],[łączne wydatki]],1,0)</f>
        <v>1</v>
      </c>
    </row>
    <row r="717" spans="1:12" x14ac:dyDescent="0.3">
      <c r="A717" s="1"/>
      <c r="D717" s="2"/>
      <c r="F717" s="3"/>
      <c r="G717" s="3">
        <f>G716+Tabela25[[#This Row],[wydatki]]</f>
        <v>15950</v>
      </c>
      <c r="H717" s="3"/>
      <c r="I717" s="3">
        <f>I716+Tabela25[[#This Row],[dochody]]</f>
        <v>39600</v>
      </c>
      <c r="J717" s="4"/>
      <c r="L717" s="10">
        <f>IF(Tabela25[[#This Row],[łączne dochody]]&gt;Tabela25[[#This Row],[łączne wydatki]],1,0)</f>
        <v>1</v>
      </c>
    </row>
    <row r="718" spans="1:12" x14ac:dyDescent="0.3">
      <c r="A718" s="1"/>
      <c r="D718" s="2"/>
      <c r="F718" s="3"/>
      <c r="G718" s="3">
        <f>G717+Tabela25[[#This Row],[wydatki]]</f>
        <v>15950</v>
      </c>
      <c r="H718" s="3"/>
      <c r="I718" s="3">
        <f>I717+Tabela25[[#This Row],[dochody]]</f>
        <v>39600</v>
      </c>
      <c r="J718" s="4"/>
      <c r="L718" s="10">
        <f>IF(Tabela25[[#This Row],[łączne dochody]]&gt;Tabela25[[#This Row],[łączne wydatki]],1,0)</f>
        <v>1</v>
      </c>
    </row>
    <row r="719" spans="1:12" x14ac:dyDescent="0.3">
      <c r="A719" s="1"/>
      <c r="D719" s="2"/>
      <c r="F719" s="3"/>
      <c r="G719" s="3">
        <f>G718+Tabela25[[#This Row],[wydatki]]</f>
        <v>15950</v>
      </c>
      <c r="H719" s="3"/>
      <c r="I719" s="3">
        <f>I718+Tabela25[[#This Row],[dochody]]</f>
        <v>39600</v>
      </c>
      <c r="J719" s="4"/>
      <c r="L719" s="10">
        <f>IF(Tabela25[[#This Row],[łączne dochody]]&gt;Tabela25[[#This Row],[łączne wydatki]],1,0)</f>
        <v>1</v>
      </c>
    </row>
    <row r="720" spans="1:12" x14ac:dyDescent="0.3">
      <c r="A720" s="1"/>
      <c r="D720" s="2"/>
      <c r="F720" s="3"/>
      <c r="G720" s="3">
        <f>G719+Tabela25[[#This Row],[wydatki]]</f>
        <v>15950</v>
      </c>
      <c r="H720" s="3"/>
      <c r="I720" s="3">
        <f>I719+Tabela25[[#This Row],[dochody]]</f>
        <v>39600</v>
      </c>
      <c r="J720" s="4"/>
      <c r="L720" s="10">
        <f>IF(Tabela25[[#This Row],[łączne dochody]]&gt;Tabela25[[#This Row],[łączne wydatki]],1,0)</f>
        <v>1</v>
      </c>
    </row>
    <row r="721" spans="1:12" x14ac:dyDescent="0.3">
      <c r="A721" s="1"/>
      <c r="D721" s="2"/>
      <c r="F721" s="3"/>
      <c r="G721" s="3">
        <f>G720+Tabela25[[#This Row],[wydatki]]</f>
        <v>15950</v>
      </c>
      <c r="H721" s="3"/>
      <c r="I721" s="3">
        <f>I720+Tabela25[[#This Row],[dochody]]</f>
        <v>39600</v>
      </c>
      <c r="J721" s="4"/>
      <c r="L721" s="10">
        <f>IF(Tabela25[[#This Row],[łączne dochody]]&gt;Tabela25[[#This Row],[łączne wydatki]],1,0)</f>
        <v>1</v>
      </c>
    </row>
    <row r="722" spans="1:12" x14ac:dyDescent="0.3">
      <c r="A722" s="1"/>
      <c r="D722" s="2"/>
      <c r="F722" s="3"/>
      <c r="G722" s="3">
        <f>G721+Tabela25[[#This Row],[wydatki]]</f>
        <v>15950</v>
      </c>
      <c r="H722" s="3"/>
      <c r="I722" s="3">
        <f>I721+Tabela25[[#This Row],[dochody]]</f>
        <v>39600</v>
      </c>
      <c r="J722" s="4"/>
      <c r="L722" s="10">
        <f>IF(Tabela25[[#This Row],[łączne dochody]]&gt;Tabela25[[#This Row],[łączne wydatki]],1,0)</f>
        <v>1</v>
      </c>
    </row>
    <row r="723" spans="1:12" x14ac:dyDescent="0.3">
      <c r="A723" s="1"/>
      <c r="D723" s="2"/>
      <c r="F723" s="3"/>
      <c r="G723" s="3">
        <f>G722+Tabela25[[#This Row],[wydatki]]</f>
        <v>15950</v>
      </c>
      <c r="H723" s="3"/>
      <c r="I723" s="3">
        <f>I722+Tabela25[[#This Row],[dochody]]</f>
        <v>39600</v>
      </c>
      <c r="J723" s="4"/>
      <c r="L723" s="10">
        <f>IF(Tabela25[[#This Row],[łączne dochody]]&gt;Tabela25[[#This Row],[łączne wydatki]],1,0)</f>
        <v>1</v>
      </c>
    </row>
    <row r="724" spans="1:12" x14ac:dyDescent="0.3">
      <c r="A724" s="1"/>
      <c r="D724" s="2"/>
      <c r="F724" s="3"/>
      <c r="G724" s="3">
        <f>G723+Tabela25[[#This Row],[wydatki]]</f>
        <v>15950</v>
      </c>
      <c r="H724" s="3"/>
      <c r="I724" s="3">
        <f>I723+Tabela25[[#This Row],[dochody]]</f>
        <v>39600</v>
      </c>
      <c r="J724" s="4"/>
      <c r="L724" s="10">
        <f>IF(Tabela25[[#This Row],[łączne dochody]]&gt;Tabela25[[#This Row],[łączne wydatki]],1,0)</f>
        <v>1</v>
      </c>
    </row>
    <row r="725" spans="1:12" x14ac:dyDescent="0.3">
      <c r="A725" s="1"/>
      <c r="D725" s="2"/>
      <c r="F725" s="3"/>
      <c r="G725" s="3">
        <f>G724+Tabela25[[#This Row],[wydatki]]</f>
        <v>15950</v>
      </c>
      <c r="H725" s="3"/>
      <c r="I725" s="3">
        <f>I724+Tabela25[[#This Row],[dochody]]</f>
        <v>39600</v>
      </c>
      <c r="J725" s="4"/>
      <c r="L725" s="10">
        <f>IF(Tabela25[[#This Row],[łączne dochody]]&gt;Tabela25[[#This Row],[łączne wydatki]],1,0)</f>
        <v>1</v>
      </c>
    </row>
    <row r="726" spans="1:12" x14ac:dyDescent="0.3">
      <c r="A726" s="1"/>
      <c r="D726" s="2"/>
      <c r="F726" s="3"/>
      <c r="G726" s="3">
        <f>G725+Tabela25[[#This Row],[wydatki]]</f>
        <v>15950</v>
      </c>
      <c r="H726" s="3"/>
      <c r="I726" s="3">
        <f>I725+Tabela25[[#This Row],[dochody]]</f>
        <v>39600</v>
      </c>
      <c r="J726" s="4"/>
      <c r="L726" s="10">
        <f>IF(Tabela25[[#This Row],[łączne dochody]]&gt;Tabela25[[#This Row],[łączne wydatki]],1,0)</f>
        <v>1</v>
      </c>
    </row>
    <row r="727" spans="1:12" x14ac:dyDescent="0.3">
      <c r="A727" s="1"/>
      <c r="D727" s="2"/>
      <c r="F727" s="3"/>
      <c r="G727" s="3">
        <f>G726+Tabela25[[#This Row],[wydatki]]</f>
        <v>15950</v>
      </c>
      <c r="H727" s="3"/>
      <c r="I727" s="3">
        <f>I726+Tabela25[[#This Row],[dochody]]</f>
        <v>39600</v>
      </c>
      <c r="J727" s="4"/>
      <c r="L727" s="10">
        <f>IF(Tabela25[[#This Row],[łączne dochody]]&gt;Tabela25[[#This Row],[łączne wydatki]],1,0)</f>
        <v>1</v>
      </c>
    </row>
    <row r="728" spans="1:12" x14ac:dyDescent="0.3">
      <c r="A728" s="1"/>
      <c r="D728" s="2"/>
      <c r="F728" s="3"/>
      <c r="G728" s="3">
        <f>G727+Tabela25[[#This Row],[wydatki]]</f>
        <v>15950</v>
      </c>
      <c r="H728" s="3"/>
      <c r="I728" s="3">
        <f>I727+Tabela25[[#This Row],[dochody]]</f>
        <v>39600</v>
      </c>
      <c r="J728" s="4"/>
      <c r="L728" s="10">
        <f>IF(Tabela25[[#This Row],[łączne dochody]]&gt;Tabela25[[#This Row],[łączne wydatki]],1,0)</f>
        <v>1</v>
      </c>
    </row>
    <row r="729" spans="1:12" x14ac:dyDescent="0.3">
      <c r="A729" s="1"/>
      <c r="D729" s="2"/>
      <c r="F729" s="3"/>
      <c r="G729" s="3">
        <f>G728+Tabela25[[#This Row],[wydatki]]</f>
        <v>15950</v>
      </c>
      <c r="H729" s="3"/>
      <c r="I729" s="3">
        <f>I728+Tabela25[[#This Row],[dochody]]</f>
        <v>39600</v>
      </c>
      <c r="J729" s="4"/>
      <c r="L729" s="10">
        <f>IF(Tabela25[[#This Row],[łączne dochody]]&gt;Tabela25[[#This Row],[łączne wydatki]],1,0)</f>
        <v>1</v>
      </c>
    </row>
    <row r="730" spans="1:12" x14ac:dyDescent="0.3">
      <c r="A730" s="1"/>
      <c r="D730" s="2"/>
      <c r="F730" s="3"/>
      <c r="G730" s="3">
        <f>G729+Tabela25[[#This Row],[wydatki]]</f>
        <v>15950</v>
      </c>
      <c r="H730" s="3"/>
      <c r="I730" s="3">
        <f>I729+Tabela25[[#This Row],[dochody]]</f>
        <v>39600</v>
      </c>
      <c r="J730" s="4"/>
      <c r="L730" s="10">
        <f>IF(Tabela25[[#This Row],[łączne dochody]]&gt;Tabela25[[#This Row],[łączne wydatki]],1,0)</f>
        <v>1</v>
      </c>
    </row>
    <row r="731" spans="1:12" x14ac:dyDescent="0.3">
      <c r="A731" s="1"/>
      <c r="D731" s="2"/>
      <c r="F731" s="3"/>
      <c r="G731" s="3">
        <f>G730+Tabela25[[#This Row],[wydatki]]</f>
        <v>15950</v>
      </c>
      <c r="H731" s="3"/>
      <c r="I731" s="3">
        <f>I730+Tabela25[[#This Row],[dochody]]</f>
        <v>39600</v>
      </c>
      <c r="J731" s="4"/>
      <c r="L731" s="10">
        <f>IF(Tabela25[[#This Row],[łączne dochody]]&gt;Tabela25[[#This Row],[łączne wydatki]],1,0)</f>
        <v>1</v>
      </c>
    </row>
    <row r="732" spans="1:12" x14ac:dyDescent="0.3">
      <c r="A732" s="1"/>
      <c r="D732" s="2"/>
      <c r="F732" s="3"/>
      <c r="G732" s="3">
        <f>G731+Tabela25[[#This Row],[wydatki]]</f>
        <v>15950</v>
      </c>
      <c r="H732" s="3"/>
      <c r="I732" s="3">
        <f>I731+Tabela25[[#This Row],[dochody]]</f>
        <v>39600</v>
      </c>
      <c r="J732" s="4"/>
      <c r="L732" s="10">
        <f>IF(Tabela25[[#This Row],[łączne dochody]]&gt;Tabela25[[#This Row],[łączne wydatki]],1,0)</f>
        <v>1</v>
      </c>
    </row>
  </sheetData>
  <mergeCells count="4">
    <mergeCell ref="N10:O10"/>
    <mergeCell ref="N11:O11"/>
    <mergeCell ref="P10:Q10"/>
    <mergeCell ref="P11:Q1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BC5-2B75-4005-8560-A7D6895A24A3}">
  <dimension ref="A1:N732"/>
  <sheetViews>
    <sheetView tabSelected="1" topLeftCell="H5" workbookViewId="0">
      <selection activeCell="L12" sqref="L12:M23"/>
    </sheetView>
  </sheetViews>
  <sheetFormatPr defaultRowHeight="14.4" x14ac:dyDescent="0.3"/>
  <cols>
    <col min="1" max="1" width="10.109375" bestFit="1" customWidth="1"/>
    <col min="2" max="2" width="14.109375" customWidth="1"/>
    <col min="3" max="3" width="10.44140625" customWidth="1"/>
    <col min="4" max="4" width="27.77734375" customWidth="1"/>
    <col min="5" max="5" width="9.88671875" customWidth="1"/>
    <col min="6" max="6" width="10.77734375" bestFit="1" customWidth="1"/>
    <col min="7" max="7" width="11.5546875" customWidth="1"/>
    <col min="8" max="8" width="15.44140625" customWidth="1"/>
    <col min="11" max="11" width="10.88671875" customWidth="1"/>
    <col min="12" max="12" width="16.5546875" bestFit="1" customWidth="1"/>
    <col min="13" max="13" width="22.109375" bestFit="1" customWidth="1"/>
  </cols>
  <sheetData>
    <row r="1" spans="1:14" x14ac:dyDescent="0.3">
      <c r="A1" t="s">
        <v>0</v>
      </c>
      <c r="B1" t="s">
        <v>1</v>
      </c>
      <c r="C1" t="s">
        <v>9</v>
      </c>
      <c r="D1" t="s">
        <v>14</v>
      </c>
      <c r="E1" t="s">
        <v>15</v>
      </c>
      <c r="F1" t="s">
        <v>19</v>
      </c>
      <c r="G1" t="s">
        <v>20</v>
      </c>
      <c r="H1" t="s">
        <v>28</v>
      </c>
      <c r="I1" t="s">
        <v>29</v>
      </c>
    </row>
    <row r="2" spans="1:14" x14ac:dyDescent="0.3">
      <c r="A2" s="1">
        <v>44927</v>
      </c>
      <c r="B2" t="s">
        <v>2</v>
      </c>
      <c r="C2" t="s">
        <v>10</v>
      </c>
      <c r="D2" s="2">
        <f>VLOOKUP(C2,Tabela16[],2,FALSE)</f>
        <v>0.2</v>
      </c>
      <c r="E2">
        <v>10</v>
      </c>
      <c r="F2" s="3">
        <f>E2*(800+15)</f>
        <v>8150</v>
      </c>
      <c r="G2" s="3">
        <f>IF(AND(NOT(B2="sobota"),NOT(B2="niedziela")),E2*$N$4,0)</f>
        <v>0</v>
      </c>
      <c r="H2" s="4">
        <v>-8150</v>
      </c>
      <c r="I2">
        <f>MONTH(Tabela27[[#This Row],[data]])</f>
        <v>1</v>
      </c>
    </row>
    <row r="3" spans="1:14" x14ac:dyDescent="0.3">
      <c r="A3" s="1">
        <v>44928</v>
      </c>
      <c r="B3" t="s">
        <v>3</v>
      </c>
      <c r="C3" t="s">
        <v>10</v>
      </c>
      <c r="D3" s="2">
        <f>VLOOKUP(C3,Tabela16[],2,FALSE)</f>
        <v>0.2</v>
      </c>
      <c r="E3">
        <v>10</v>
      </c>
      <c r="F3" s="3">
        <f>IF(B3="niedziela",15*E3,0)</f>
        <v>0</v>
      </c>
      <c r="G3" s="3">
        <f>IF(AND(NOT(B3="sobota"),NOT(B3="niedziela")),ROUNDDOWN(E3*D3,0)*$N$4,0)</f>
        <v>60</v>
      </c>
      <c r="H3" s="4">
        <f>G3-F3</f>
        <v>60</v>
      </c>
      <c r="I3">
        <f>MONTH(Tabela27[[#This Row],[data]])</f>
        <v>1</v>
      </c>
      <c r="K3" t="s">
        <v>16</v>
      </c>
      <c r="L3" s="2" t="s">
        <v>17</v>
      </c>
      <c r="N3" t="s">
        <v>21</v>
      </c>
    </row>
    <row r="4" spans="1:14" x14ac:dyDescent="0.3">
      <c r="A4" s="1">
        <v>44929</v>
      </c>
      <c r="B4" t="s">
        <v>4</v>
      </c>
      <c r="C4" t="s">
        <v>10</v>
      </c>
      <c r="D4" s="2">
        <f>VLOOKUP(C4,Tabela16[],2,FALSE)</f>
        <v>0.2</v>
      </c>
      <c r="E4">
        <v>10</v>
      </c>
      <c r="F4" s="3">
        <f t="shared" ref="F4:F67" si="0">IF(B4="niedziela",15*E4,0)</f>
        <v>0</v>
      </c>
      <c r="G4" s="3">
        <f t="shared" ref="G4:G67" si="1">IF(AND(NOT(B4="sobota"),NOT(B4="niedziela")),ROUNDDOWN(E4*D4,0)*$N$4,0)</f>
        <v>60</v>
      </c>
      <c r="H4" s="4">
        <f t="shared" ref="H4:H67" si="2">G4-F4</f>
        <v>60</v>
      </c>
      <c r="I4">
        <f>MONTH(Tabela27[[#This Row],[data]])</f>
        <v>1</v>
      </c>
      <c r="K4" t="s">
        <v>10</v>
      </c>
      <c r="L4" s="2">
        <v>0.2</v>
      </c>
      <c r="N4" s="3">
        <v>30</v>
      </c>
    </row>
    <row r="5" spans="1:14" x14ac:dyDescent="0.3">
      <c r="A5" s="1">
        <v>44930</v>
      </c>
      <c r="B5" t="s">
        <v>5</v>
      </c>
      <c r="C5" t="s">
        <v>10</v>
      </c>
      <c r="D5" s="2">
        <f>VLOOKUP(C5,Tabela16[],2,FALSE)</f>
        <v>0.2</v>
      </c>
      <c r="E5">
        <v>10</v>
      </c>
      <c r="F5" s="3">
        <f t="shared" si="0"/>
        <v>0</v>
      </c>
      <c r="G5" s="3">
        <f t="shared" si="1"/>
        <v>60</v>
      </c>
      <c r="H5" s="4">
        <f t="shared" si="2"/>
        <v>60</v>
      </c>
      <c r="I5">
        <f>MONTH(Tabela27[[#This Row],[data]])</f>
        <v>1</v>
      </c>
      <c r="K5" t="s">
        <v>11</v>
      </c>
      <c r="L5" s="2">
        <v>0.5</v>
      </c>
    </row>
    <row r="6" spans="1:14" x14ac:dyDescent="0.3">
      <c r="A6" s="1">
        <v>44931</v>
      </c>
      <c r="B6" t="s">
        <v>6</v>
      </c>
      <c r="C6" t="s">
        <v>10</v>
      </c>
      <c r="D6" s="2">
        <f>VLOOKUP(C6,Tabela16[],2,FALSE)</f>
        <v>0.2</v>
      </c>
      <c r="E6">
        <v>10</v>
      </c>
      <c r="F6" s="3">
        <f t="shared" si="0"/>
        <v>0</v>
      </c>
      <c r="G6" s="3">
        <f t="shared" si="1"/>
        <v>60</v>
      </c>
      <c r="H6" s="4">
        <f t="shared" si="2"/>
        <v>60</v>
      </c>
      <c r="I6">
        <f>MONTH(Tabela27[[#This Row],[data]])</f>
        <v>1</v>
      </c>
      <c r="K6" t="s">
        <v>12</v>
      </c>
      <c r="L6" s="2">
        <v>0.9</v>
      </c>
    </row>
    <row r="7" spans="1:14" x14ac:dyDescent="0.3">
      <c r="A7" s="1">
        <v>44932</v>
      </c>
      <c r="B7" t="s">
        <v>7</v>
      </c>
      <c r="C7" t="s">
        <v>10</v>
      </c>
      <c r="D7" s="2">
        <f>VLOOKUP(C7,Tabela16[],2,FALSE)</f>
        <v>0.2</v>
      </c>
      <c r="E7">
        <v>10</v>
      </c>
      <c r="F7" s="3">
        <f t="shared" si="0"/>
        <v>0</v>
      </c>
      <c r="G7" s="3">
        <f t="shared" si="1"/>
        <v>60</v>
      </c>
      <c r="H7" s="4">
        <f t="shared" si="2"/>
        <v>60</v>
      </c>
      <c r="I7">
        <f>MONTH(Tabela27[[#This Row],[data]])</f>
        <v>1</v>
      </c>
      <c r="K7" t="s">
        <v>13</v>
      </c>
      <c r="L7" s="2">
        <v>0.4</v>
      </c>
    </row>
    <row r="8" spans="1:14" x14ac:dyDescent="0.3">
      <c r="A8" s="1">
        <v>44933</v>
      </c>
      <c r="B8" t="s">
        <v>8</v>
      </c>
      <c r="C8" t="s">
        <v>10</v>
      </c>
      <c r="D8" s="2">
        <f>VLOOKUP(C8,Tabela16[],2,FALSE)</f>
        <v>0.2</v>
      </c>
      <c r="E8">
        <v>10</v>
      </c>
      <c r="F8" s="3">
        <f t="shared" si="0"/>
        <v>0</v>
      </c>
      <c r="G8" s="3">
        <f t="shared" si="1"/>
        <v>0</v>
      </c>
      <c r="H8" s="4">
        <f t="shared" si="2"/>
        <v>0</v>
      </c>
      <c r="I8">
        <f>MONTH(Tabela27[[#This Row],[data]])</f>
        <v>1</v>
      </c>
    </row>
    <row r="9" spans="1:14" x14ac:dyDescent="0.3">
      <c r="A9" s="1">
        <v>44934</v>
      </c>
      <c r="B9" t="s">
        <v>2</v>
      </c>
      <c r="C9" t="s">
        <v>10</v>
      </c>
      <c r="D9" s="2">
        <f>VLOOKUP(C9,Tabela16[],2,FALSE)</f>
        <v>0.2</v>
      </c>
      <c r="E9">
        <v>10</v>
      </c>
      <c r="F9" s="3">
        <f t="shared" si="0"/>
        <v>150</v>
      </c>
      <c r="G9" s="3">
        <f t="shared" si="1"/>
        <v>0</v>
      </c>
      <c r="H9" s="4">
        <f t="shared" si="2"/>
        <v>-150</v>
      </c>
      <c r="I9">
        <f>MONTH(Tabela27[[#This Row],[data]])</f>
        <v>1</v>
      </c>
    </row>
    <row r="10" spans="1:14" x14ac:dyDescent="0.3">
      <c r="A10" s="1">
        <v>44935</v>
      </c>
      <c r="B10" t="s">
        <v>3</v>
      </c>
      <c r="C10" t="s">
        <v>10</v>
      </c>
      <c r="D10" s="2">
        <f>VLOOKUP(C10,Tabela16[],2,FALSE)</f>
        <v>0.2</v>
      </c>
      <c r="E10">
        <v>10</v>
      </c>
      <c r="F10" s="3">
        <f t="shared" si="0"/>
        <v>0</v>
      </c>
      <c r="G10" s="3">
        <f t="shared" si="1"/>
        <v>60</v>
      </c>
      <c r="H10" s="4">
        <f t="shared" si="2"/>
        <v>60</v>
      </c>
      <c r="I10">
        <f>MONTH(Tabela27[[#This Row],[data]])</f>
        <v>1</v>
      </c>
    </row>
    <row r="11" spans="1:14" x14ac:dyDescent="0.3">
      <c r="A11" s="1">
        <v>44936</v>
      </c>
      <c r="B11" t="s">
        <v>4</v>
      </c>
      <c r="C11" t="s">
        <v>10</v>
      </c>
      <c r="D11" s="2">
        <f>VLOOKUP(C11,Tabela16[],2,FALSE)</f>
        <v>0.2</v>
      </c>
      <c r="E11">
        <v>10</v>
      </c>
      <c r="F11" s="3">
        <f t="shared" si="0"/>
        <v>0</v>
      </c>
      <c r="G11" s="3">
        <f t="shared" si="1"/>
        <v>60</v>
      </c>
      <c r="H11" s="4">
        <f t="shared" si="2"/>
        <v>60</v>
      </c>
      <c r="I11">
        <f>MONTH(Tabela27[[#This Row],[data]])</f>
        <v>1</v>
      </c>
      <c r="L11" s="14" t="s">
        <v>30</v>
      </c>
      <c r="M11" t="s">
        <v>33</v>
      </c>
    </row>
    <row r="12" spans="1:14" x14ac:dyDescent="0.3">
      <c r="A12" s="1">
        <v>44937</v>
      </c>
      <c r="B12" t="s">
        <v>5</v>
      </c>
      <c r="C12" t="s">
        <v>10</v>
      </c>
      <c r="D12" s="2">
        <f>VLOOKUP(C12,Tabela16[],2,FALSE)</f>
        <v>0.2</v>
      </c>
      <c r="E12">
        <v>10</v>
      </c>
      <c r="F12" s="3">
        <f t="shared" si="0"/>
        <v>0</v>
      </c>
      <c r="G12" s="3">
        <f t="shared" si="1"/>
        <v>60</v>
      </c>
      <c r="H12" s="4">
        <f t="shared" si="2"/>
        <v>60</v>
      </c>
      <c r="I12">
        <f>MONTH(Tabela27[[#This Row],[data]])</f>
        <v>1</v>
      </c>
      <c r="L12" s="15">
        <v>1</v>
      </c>
      <c r="M12">
        <v>-7430</v>
      </c>
    </row>
    <row r="13" spans="1:14" x14ac:dyDescent="0.3">
      <c r="A13" s="1">
        <v>44938</v>
      </c>
      <c r="B13" t="s">
        <v>6</v>
      </c>
      <c r="C13" t="s">
        <v>10</v>
      </c>
      <c r="D13" s="2">
        <f>VLOOKUP(C13,Tabela16[],2,FALSE)</f>
        <v>0.2</v>
      </c>
      <c r="E13">
        <v>10</v>
      </c>
      <c r="F13" s="3">
        <f t="shared" si="0"/>
        <v>0</v>
      </c>
      <c r="G13" s="3">
        <f t="shared" si="1"/>
        <v>60</v>
      </c>
      <c r="H13" s="4">
        <f t="shared" si="2"/>
        <v>60</v>
      </c>
      <c r="I13">
        <f>MONTH(Tabela27[[#This Row],[data]])</f>
        <v>1</v>
      </c>
      <c r="L13" s="15">
        <v>2</v>
      </c>
      <c r="M13">
        <v>600</v>
      </c>
    </row>
    <row r="14" spans="1:14" x14ac:dyDescent="0.3">
      <c r="A14" s="1">
        <v>44939</v>
      </c>
      <c r="B14" t="s">
        <v>7</v>
      </c>
      <c r="C14" t="s">
        <v>10</v>
      </c>
      <c r="D14" s="2">
        <f>VLOOKUP(C14,Tabela16[],2,FALSE)</f>
        <v>0.2</v>
      </c>
      <c r="E14">
        <v>10</v>
      </c>
      <c r="F14" s="3">
        <f t="shared" si="0"/>
        <v>0</v>
      </c>
      <c r="G14" s="3">
        <f t="shared" si="1"/>
        <v>60</v>
      </c>
      <c r="H14" s="4">
        <f t="shared" si="2"/>
        <v>60</v>
      </c>
      <c r="I14">
        <f>MONTH(Tabela27[[#This Row],[data]])</f>
        <v>1</v>
      </c>
      <c r="L14" s="15">
        <v>3</v>
      </c>
      <c r="M14">
        <v>1590</v>
      </c>
    </row>
    <row r="15" spans="1:14" x14ac:dyDescent="0.3">
      <c r="A15" s="1">
        <v>44940</v>
      </c>
      <c r="B15" t="s">
        <v>8</v>
      </c>
      <c r="C15" t="s">
        <v>10</v>
      </c>
      <c r="D15" s="2">
        <f>VLOOKUP(C15,Tabela16[],2,FALSE)</f>
        <v>0.2</v>
      </c>
      <c r="E15">
        <v>10</v>
      </c>
      <c r="F15" s="3">
        <f t="shared" si="0"/>
        <v>0</v>
      </c>
      <c r="G15" s="3">
        <f t="shared" si="1"/>
        <v>0</v>
      </c>
      <c r="H15" s="4">
        <f t="shared" si="2"/>
        <v>0</v>
      </c>
      <c r="I15">
        <f>MONTH(Tabela27[[#This Row],[data]])</f>
        <v>1</v>
      </c>
      <c r="L15" s="15">
        <v>4</v>
      </c>
      <c r="M15">
        <v>2250</v>
      </c>
    </row>
    <row r="16" spans="1:14" x14ac:dyDescent="0.3">
      <c r="A16" s="1">
        <v>44941</v>
      </c>
      <c r="B16" t="s">
        <v>2</v>
      </c>
      <c r="C16" t="s">
        <v>10</v>
      </c>
      <c r="D16" s="2">
        <f>VLOOKUP(C16,Tabela16[],2,FALSE)</f>
        <v>0.2</v>
      </c>
      <c r="E16">
        <v>10</v>
      </c>
      <c r="F16" s="3">
        <f t="shared" si="0"/>
        <v>150</v>
      </c>
      <c r="G16" s="3">
        <f t="shared" si="1"/>
        <v>0</v>
      </c>
      <c r="H16" s="4">
        <f t="shared" si="2"/>
        <v>-150</v>
      </c>
      <c r="I16">
        <f>MONTH(Tabela27[[#This Row],[data]])</f>
        <v>1</v>
      </c>
      <c r="L16" s="15">
        <v>5</v>
      </c>
      <c r="M16">
        <v>2850</v>
      </c>
    </row>
    <row r="17" spans="1:13" x14ac:dyDescent="0.3">
      <c r="A17" s="1">
        <v>44942</v>
      </c>
      <c r="B17" t="s">
        <v>3</v>
      </c>
      <c r="C17" t="s">
        <v>10</v>
      </c>
      <c r="D17" s="2">
        <f>VLOOKUP(C17,Tabela16[],2,FALSE)</f>
        <v>0.2</v>
      </c>
      <c r="E17">
        <v>10</v>
      </c>
      <c r="F17" s="3">
        <f t="shared" si="0"/>
        <v>0</v>
      </c>
      <c r="G17" s="3">
        <f t="shared" si="1"/>
        <v>60</v>
      </c>
      <c r="H17" s="4">
        <f t="shared" si="2"/>
        <v>60</v>
      </c>
      <c r="I17">
        <f>MONTH(Tabela27[[#This Row],[data]])</f>
        <v>1</v>
      </c>
      <c r="L17" s="15">
        <v>6</v>
      </c>
      <c r="M17">
        <v>3660</v>
      </c>
    </row>
    <row r="18" spans="1:13" x14ac:dyDescent="0.3">
      <c r="A18" s="1">
        <v>44943</v>
      </c>
      <c r="B18" t="s">
        <v>4</v>
      </c>
      <c r="C18" t="s">
        <v>10</v>
      </c>
      <c r="D18" s="2">
        <f>VLOOKUP(C18,Tabela16[],2,FALSE)</f>
        <v>0.2</v>
      </c>
      <c r="E18">
        <v>10</v>
      </c>
      <c r="F18" s="3">
        <f t="shared" si="0"/>
        <v>0</v>
      </c>
      <c r="G18" s="3">
        <f t="shared" si="1"/>
        <v>60</v>
      </c>
      <c r="H18" s="4">
        <f t="shared" si="2"/>
        <v>60</v>
      </c>
      <c r="I18">
        <f>MONTH(Tabela27[[#This Row],[data]])</f>
        <v>1</v>
      </c>
      <c r="L18" s="15">
        <v>7</v>
      </c>
      <c r="M18">
        <v>4920</v>
      </c>
    </row>
    <row r="19" spans="1:13" x14ac:dyDescent="0.3">
      <c r="A19" s="1">
        <v>44944</v>
      </c>
      <c r="B19" t="s">
        <v>5</v>
      </c>
      <c r="C19" t="s">
        <v>10</v>
      </c>
      <c r="D19" s="2">
        <f>VLOOKUP(C19,Tabela16[],2,FALSE)</f>
        <v>0.2</v>
      </c>
      <c r="E19">
        <v>10</v>
      </c>
      <c r="F19" s="3">
        <f t="shared" si="0"/>
        <v>0</v>
      </c>
      <c r="G19" s="3">
        <f t="shared" si="1"/>
        <v>60</v>
      </c>
      <c r="H19" s="4">
        <f t="shared" si="2"/>
        <v>60</v>
      </c>
      <c r="I19">
        <f>MONTH(Tabela27[[#This Row],[data]])</f>
        <v>1</v>
      </c>
      <c r="L19" s="15">
        <v>8</v>
      </c>
      <c r="M19">
        <v>5610</v>
      </c>
    </row>
    <row r="20" spans="1:13" x14ac:dyDescent="0.3">
      <c r="A20" s="1">
        <v>44945</v>
      </c>
      <c r="B20" t="s">
        <v>6</v>
      </c>
      <c r="C20" t="s">
        <v>10</v>
      </c>
      <c r="D20" s="2">
        <f>VLOOKUP(C20,Tabela16[],2,FALSE)</f>
        <v>0.2</v>
      </c>
      <c r="E20">
        <v>10</v>
      </c>
      <c r="F20" s="3">
        <f t="shared" si="0"/>
        <v>0</v>
      </c>
      <c r="G20" s="3">
        <f t="shared" si="1"/>
        <v>60</v>
      </c>
      <c r="H20" s="4">
        <f t="shared" si="2"/>
        <v>60</v>
      </c>
      <c r="I20">
        <f>MONTH(Tabela27[[#This Row],[data]])</f>
        <v>1</v>
      </c>
      <c r="L20" s="15">
        <v>9</v>
      </c>
      <c r="M20">
        <v>4320</v>
      </c>
    </row>
    <row r="21" spans="1:13" x14ac:dyDescent="0.3">
      <c r="A21" s="1">
        <v>44946</v>
      </c>
      <c r="B21" t="s">
        <v>7</v>
      </c>
      <c r="C21" t="s">
        <v>10</v>
      </c>
      <c r="D21" s="2">
        <f>VLOOKUP(C21,Tabela16[],2,FALSE)</f>
        <v>0.2</v>
      </c>
      <c r="E21">
        <v>10</v>
      </c>
      <c r="F21" s="3">
        <f t="shared" si="0"/>
        <v>0</v>
      </c>
      <c r="G21" s="3">
        <f t="shared" si="1"/>
        <v>60</v>
      </c>
      <c r="H21" s="4">
        <f t="shared" si="2"/>
        <v>60</v>
      </c>
      <c r="I21">
        <f>MONTH(Tabela27[[#This Row],[data]])</f>
        <v>1</v>
      </c>
      <c r="L21" s="15">
        <v>10</v>
      </c>
      <c r="M21">
        <v>1890</v>
      </c>
    </row>
    <row r="22" spans="1:13" x14ac:dyDescent="0.3">
      <c r="A22" s="1">
        <v>44947</v>
      </c>
      <c r="B22" t="s">
        <v>8</v>
      </c>
      <c r="C22" t="s">
        <v>10</v>
      </c>
      <c r="D22" s="2">
        <f>VLOOKUP(C22,Tabela16[],2,FALSE)</f>
        <v>0.2</v>
      </c>
      <c r="E22">
        <v>10</v>
      </c>
      <c r="F22" s="3">
        <f t="shared" si="0"/>
        <v>0</v>
      </c>
      <c r="G22" s="3">
        <f t="shared" si="1"/>
        <v>0</v>
      </c>
      <c r="H22" s="4">
        <f t="shared" si="2"/>
        <v>0</v>
      </c>
      <c r="I22">
        <f>MONTH(Tabela27[[#This Row],[data]])</f>
        <v>1</v>
      </c>
      <c r="L22" s="15">
        <v>11</v>
      </c>
      <c r="M22">
        <v>2040</v>
      </c>
    </row>
    <row r="23" spans="1:13" x14ac:dyDescent="0.3">
      <c r="A23" s="1">
        <v>44948</v>
      </c>
      <c r="B23" t="s">
        <v>2</v>
      </c>
      <c r="C23" t="s">
        <v>10</v>
      </c>
      <c r="D23" s="2">
        <f>VLOOKUP(C23,Tabela16[],2,FALSE)</f>
        <v>0.2</v>
      </c>
      <c r="E23">
        <v>10</v>
      </c>
      <c r="F23" s="3">
        <f t="shared" si="0"/>
        <v>150</v>
      </c>
      <c r="G23" s="3">
        <f t="shared" si="1"/>
        <v>0</v>
      </c>
      <c r="H23" s="4">
        <f t="shared" si="2"/>
        <v>-150</v>
      </c>
      <c r="I23">
        <f>MONTH(Tabela27[[#This Row],[data]])</f>
        <v>1</v>
      </c>
      <c r="L23" s="15">
        <v>12</v>
      </c>
      <c r="M23">
        <v>1350</v>
      </c>
    </row>
    <row r="24" spans="1:13" x14ac:dyDescent="0.3">
      <c r="A24" s="1">
        <v>44949</v>
      </c>
      <c r="B24" t="s">
        <v>3</v>
      </c>
      <c r="C24" t="s">
        <v>10</v>
      </c>
      <c r="D24" s="2">
        <f>VLOOKUP(C24,Tabela16[],2,FALSE)</f>
        <v>0.2</v>
      </c>
      <c r="E24">
        <v>10</v>
      </c>
      <c r="F24" s="3">
        <f t="shared" si="0"/>
        <v>0</v>
      </c>
      <c r="G24" s="3">
        <f t="shared" si="1"/>
        <v>60</v>
      </c>
      <c r="H24" s="4">
        <f t="shared" si="2"/>
        <v>60</v>
      </c>
      <c r="I24">
        <f>MONTH(Tabela27[[#This Row],[data]])</f>
        <v>1</v>
      </c>
      <c r="L24" s="15" t="s">
        <v>31</v>
      </c>
    </row>
    <row r="25" spans="1:13" x14ac:dyDescent="0.3">
      <c r="A25" s="1">
        <v>44950</v>
      </c>
      <c r="B25" t="s">
        <v>4</v>
      </c>
      <c r="C25" t="s">
        <v>10</v>
      </c>
      <c r="D25" s="2">
        <f>VLOOKUP(C25,Tabela16[],2,FALSE)</f>
        <v>0.2</v>
      </c>
      <c r="E25">
        <v>10</v>
      </c>
      <c r="F25" s="3">
        <f t="shared" si="0"/>
        <v>0</v>
      </c>
      <c r="G25" s="3">
        <f t="shared" si="1"/>
        <v>60</v>
      </c>
      <c r="H25" s="4">
        <f t="shared" si="2"/>
        <v>60</v>
      </c>
      <c r="I25">
        <f>MONTH(Tabela27[[#This Row],[data]])</f>
        <v>1</v>
      </c>
      <c r="L25" s="15" t="s">
        <v>32</v>
      </c>
      <c r="M25">
        <v>23650</v>
      </c>
    </row>
    <row r="26" spans="1:13" x14ac:dyDescent="0.3">
      <c r="A26" s="1">
        <v>44951</v>
      </c>
      <c r="B26" t="s">
        <v>5</v>
      </c>
      <c r="C26" t="s">
        <v>10</v>
      </c>
      <c r="D26" s="2">
        <f>VLOOKUP(C26,Tabela16[],2,FALSE)</f>
        <v>0.2</v>
      </c>
      <c r="E26">
        <v>10</v>
      </c>
      <c r="F26" s="3">
        <f t="shared" si="0"/>
        <v>0</v>
      </c>
      <c r="G26" s="3">
        <f t="shared" si="1"/>
        <v>60</v>
      </c>
      <c r="H26" s="4">
        <f t="shared" si="2"/>
        <v>60</v>
      </c>
      <c r="I26">
        <f>MONTH(Tabela27[[#This Row],[data]])</f>
        <v>1</v>
      </c>
    </row>
    <row r="27" spans="1:13" x14ac:dyDescent="0.3">
      <c r="A27" s="1">
        <v>44952</v>
      </c>
      <c r="B27" t="s">
        <v>6</v>
      </c>
      <c r="C27" t="s">
        <v>10</v>
      </c>
      <c r="D27" s="2">
        <f>VLOOKUP(C27,Tabela16[],2,FALSE)</f>
        <v>0.2</v>
      </c>
      <c r="E27">
        <v>10</v>
      </c>
      <c r="F27" s="3">
        <f t="shared" si="0"/>
        <v>0</v>
      </c>
      <c r="G27" s="3">
        <f t="shared" si="1"/>
        <v>60</v>
      </c>
      <c r="H27" s="4">
        <f t="shared" si="2"/>
        <v>60</v>
      </c>
      <c r="I27">
        <f>MONTH(Tabela27[[#This Row],[data]])</f>
        <v>1</v>
      </c>
    </row>
    <row r="28" spans="1:13" x14ac:dyDescent="0.3">
      <c r="A28" s="1">
        <v>44953</v>
      </c>
      <c r="B28" t="s">
        <v>7</v>
      </c>
      <c r="C28" t="s">
        <v>10</v>
      </c>
      <c r="D28" s="2">
        <f>VLOOKUP(C28,Tabela16[],2,FALSE)</f>
        <v>0.2</v>
      </c>
      <c r="E28">
        <v>10</v>
      </c>
      <c r="F28" s="3">
        <f t="shared" si="0"/>
        <v>0</v>
      </c>
      <c r="G28" s="3">
        <f t="shared" si="1"/>
        <v>60</v>
      </c>
      <c r="H28" s="4">
        <f t="shared" si="2"/>
        <v>60</v>
      </c>
      <c r="I28">
        <f>MONTH(Tabela27[[#This Row],[data]])</f>
        <v>1</v>
      </c>
    </row>
    <row r="29" spans="1:13" x14ac:dyDescent="0.3">
      <c r="A29" s="1">
        <v>44954</v>
      </c>
      <c r="B29" t="s">
        <v>8</v>
      </c>
      <c r="C29" t="s">
        <v>10</v>
      </c>
      <c r="D29" s="2">
        <f>VLOOKUP(C29,Tabela16[],2,FALSE)</f>
        <v>0.2</v>
      </c>
      <c r="E29">
        <v>10</v>
      </c>
      <c r="F29" s="3">
        <f t="shared" si="0"/>
        <v>0</v>
      </c>
      <c r="G29" s="3">
        <f t="shared" si="1"/>
        <v>0</v>
      </c>
      <c r="H29" s="4">
        <f t="shared" si="2"/>
        <v>0</v>
      </c>
      <c r="I29">
        <f>MONTH(Tabela27[[#This Row],[data]])</f>
        <v>1</v>
      </c>
    </row>
    <row r="30" spans="1:13" x14ac:dyDescent="0.3">
      <c r="A30" s="1">
        <v>44955</v>
      </c>
      <c r="B30" t="s">
        <v>2</v>
      </c>
      <c r="C30" t="s">
        <v>10</v>
      </c>
      <c r="D30" s="2">
        <f>VLOOKUP(C30,Tabela16[],2,FALSE)</f>
        <v>0.2</v>
      </c>
      <c r="E30">
        <v>10</v>
      </c>
      <c r="F30" s="3">
        <f t="shared" si="0"/>
        <v>150</v>
      </c>
      <c r="G30" s="3">
        <f t="shared" si="1"/>
        <v>0</v>
      </c>
      <c r="H30" s="4">
        <f t="shared" si="2"/>
        <v>-150</v>
      </c>
      <c r="I30">
        <f>MONTH(Tabela27[[#This Row],[data]])</f>
        <v>1</v>
      </c>
    </row>
    <row r="31" spans="1:13" x14ac:dyDescent="0.3">
      <c r="A31" s="1">
        <v>44956</v>
      </c>
      <c r="B31" t="s">
        <v>3</v>
      </c>
      <c r="C31" t="s">
        <v>10</v>
      </c>
      <c r="D31" s="2">
        <f>VLOOKUP(C31,Tabela16[],2,FALSE)</f>
        <v>0.2</v>
      </c>
      <c r="E31">
        <v>10</v>
      </c>
      <c r="F31" s="3">
        <f t="shared" si="0"/>
        <v>0</v>
      </c>
      <c r="G31" s="3">
        <f t="shared" si="1"/>
        <v>60</v>
      </c>
      <c r="H31" s="4">
        <f t="shared" si="2"/>
        <v>60</v>
      </c>
      <c r="I31">
        <f>MONTH(Tabela27[[#This Row],[data]])</f>
        <v>1</v>
      </c>
    </row>
    <row r="32" spans="1:13" x14ac:dyDescent="0.3">
      <c r="A32" s="1">
        <v>44957</v>
      </c>
      <c r="B32" t="s">
        <v>4</v>
      </c>
      <c r="C32" t="s">
        <v>10</v>
      </c>
      <c r="D32" s="2">
        <f>VLOOKUP(C32,Tabela16[],2,FALSE)</f>
        <v>0.2</v>
      </c>
      <c r="E32">
        <v>10</v>
      </c>
      <c r="F32" s="3">
        <f t="shared" si="0"/>
        <v>0</v>
      </c>
      <c r="G32" s="3">
        <f t="shared" si="1"/>
        <v>60</v>
      </c>
      <c r="H32" s="4">
        <f t="shared" si="2"/>
        <v>60</v>
      </c>
      <c r="I32">
        <f>MONTH(Tabela27[[#This Row],[data]])</f>
        <v>1</v>
      </c>
    </row>
    <row r="33" spans="1:9" x14ac:dyDescent="0.3">
      <c r="A33" s="1">
        <v>44958</v>
      </c>
      <c r="B33" t="s">
        <v>5</v>
      </c>
      <c r="C33" t="s">
        <v>10</v>
      </c>
      <c r="D33" s="2">
        <f>VLOOKUP(C33,Tabela16[],2,FALSE)</f>
        <v>0.2</v>
      </c>
      <c r="E33">
        <v>10</v>
      </c>
      <c r="F33" s="3">
        <f t="shared" si="0"/>
        <v>0</v>
      </c>
      <c r="G33" s="3">
        <f t="shared" si="1"/>
        <v>60</v>
      </c>
      <c r="H33" s="4">
        <f t="shared" si="2"/>
        <v>60</v>
      </c>
      <c r="I33">
        <f>MONTH(Tabela27[[#This Row],[data]])</f>
        <v>2</v>
      </c>
    </row>
    <row r="34" spans="1:9" x14ac:dyDescent="0.3">
      <c r="A34" s="1">
        <v>44959</v>
      </c>
      <c r="B34" t="s">
        <v>6</v>
      </c>
      <c r="C34" t="s">
        <v>10</v>
      </c>
      <c r="D34" s="2">
        <f>VLOOKUP(C34,Tabela16[],2,FALSE)</f>
        <v>0.2</v>
      </c>
      <c r="E34">
        <v>10</v>
      </c>
      <c r="F34" s="3">
        <f t="shared" si="0"/>
        <v>0</v>
      </c>
      <c r="G34" s="3">
        <f t="shared" si="1"/>
        <v>60</v>
      </c>
      <c r="H34" s="4">
        <f t="shared" si="2"/>
        <v>60</v>
      </c>
      <c r="I34">
        <f>MONTH(Tabela27[[#This Row],[data]])</f>
        <v>2</v>
      </c>
    </row>
    <row r="35" spans="1:9" x14ac:dyDescent="0.3">
      <c r="A35" s="1">
        <v>44960</v>
      </c>
      <c r="B35" t="s">
        <v>7</v>
      </c>
      <c r="C35" t="s">
        <v>10</v>
      </c>
      <c r="D35" s="2">
        <f>VLOOKUP(C35,Tabela16[],2,FALSE)</f>
        <v>0.2</v>
      </c>
      <c r="E35">
        <v>10</v>
      </c>
      <c r="F35" s="3">
        <f t="shared" si="0"/>
        <v>0</v>
      </c>
      <c r="G35" s="3">
        <f t="shared" si="1"/>
        <v>60</v>
      </c>
      <c r="H35" s="4">
        <f t="shared" si="2"/>
        <v>60</v>
      </c>
      <c r="I35">
        <f>MONTH(Tabela27[[#This Row],[data]])</f>
        <v>2</v>
      </c>
    </row>
    <row r="36" spans="1:9" x14ac:dyDescent="0.3">
      <c r="A36" s="1">
        <v>44961</v>
      </c>
      <c r="B36" t="s">
        <v>8</v>
      </c>
      <c r="C36" t="s">
        <v>10</v>
      </c>
      <c r="D36" s="2">
        <f>VLOOKUP(C36,Tabela16[],2,FALSE)</f>
        <v>0.2</v>
      </c>
      <c r="E36">
        <v>10</v>
      </c>
      <c r="F36" s="3">
        <f t="shared" si="0"/>
        <v>0</v>
      </c>
      <c r="G36" s="3">
        <f t="shared" si="1"/>
        <v>0</v>
      </c>
      <c r="H36" s="4">
        <f t="shared" si="2"/>
        <v>0</v>
      </c>
      <c r="I36">
        <f>MONTH(Tabela27[[#This Row],[data]])</f>
        <v>2</v>
      </c>
    </row>
    <row r="37" spans="1:9" x14ac:dyDescent="0.3">
      <c r="A37" s="1">
        <v>44962</v>
      </c>
      <c r="B37" t="s">
        <v>2</v>
      </c>
      <c r="C37" t="s">
        <v>10</v>
      </c>
      <c r="D37" s="2">
        <f>VLOOKUP(C37,Tabela16[],2,FALSE)</f>
        <v>0.2</v>
      </c>
      <c r="E37">
        <v>10</v>
      </c>
      <c r="F37" s="3">
        <f t="shared" si="0"/>
        <v>150</v>
      </c>
      <c r="G37" s="3">
        <f t="shared" si="1"/>
        <v>0</v>
      </c>
      <c r="H37" s="4">
        <f t="shared" si="2"/>
        <v>-150</v>
      </c>
      <c r="I37">
        <f>MONTH(Tabela27[[#This Row],[data]])</f>
        <v>2</v>
      </c>
    </row>
    <row r="38" spans="1:9" x14ac:dyDescent="0.3">
      <c r="A38" s="1">
        <v>44963</v>
      </c>
      <c r="B38" t="s">
        <v>3</v>
      </c>
      <c r="C38" t="s">
        <v>10</v>
      </c>
      <c r="D38" s="2">
        <f>VLOOKUP(C38,Tabela16[],2,FALSE)</f>
        <v>0.2</v>
      </c>
      <c r="E38">
        <v>10</v>
      </c>
      <c r="F38" s="3">
        <f t="shared" si="0"/>
        <v>0</v>
      </c>
      <c r="G38" s="3">
        <f t="shared" si="1"/>
        <v>60</v>
      </c>
      <c r="H38" s="4">
        <f t="shared" si="2"/>
        <v>60</v>
      </c>
      <c r="I38">
        <f>MONTH(Tabela27[[#This Row],[data]])</f>
        <v>2</v>
      </c>
    </row>
    <row r="39" spans="1:9" x14ac:dyDescent="0.3">
      <c r="A39" s="1">
        <v>44964</v>
      </c>
      <c r="B39" t="s">
        <v>4</v>
      </c>
      <c r="C39" t="s">
        <v>10</v>
      </c>
      <c r="D39" s="2">
        <f>VLOOKUP(C39,Tabela16[],2,FALSE)</f>
        <v>0.2</v>
      </c>
      <c r="E39">
        <v>10</v>
      </c>
      <c r="F39" s="3">
        <f t="shared" si="0"/>
        <v>0</v>
      </c>
      <c r="G39" s="3">
        <f t="shared" si="1"/>
        <v>60</v>
      </c>
      <c r="H39" s="4">
        <f t="shared" si="2"/>
        <v>60</v>
      </c>
      <c r="I39">
        <f>MONTH(Tabela27[[#This Row],[data]])</f>
        <v>2</v>
      </c>
    </row>
    <row r="40" spans="1:9" x14ac:dyDescent="0.3">
      <c r="A40" s="1">
        <v>44965</v>
      </c>
      <c r="B40" t="s">
        <v>5</v>
      </c>
      <c r="C40" t="s">
        <v>10</v>
      </c>
      <c r="D40" s="2">
        <f>VLOOKUP(C40,Tabela16[],2,FALSE)</f>
        <v>0.2</v>
      </c>
      <c r="E40">
        <v>10</v>
      </c>
      <c r="F40" s="3">
        <f t="shared" si="0"/>
        <v>0</v>
      </c>
      <c r="G40" s="3">
        <f t="shared" si="1"/>
        <v>60</v>
      </c>
      <c r="H40" s="4">
        <f t="shared" si="2"/>
        <v>60</v>
      </c>
      <c r="I40">
        <f>MONTH(Tabela27[[#This Row],[data]])</f>
        <v>2</v>
      </c>
    </row>
    <row r="41" spans="1:9" x14ac:dyDescent="0.3">
      <c r="A41" s="1">
        <v>44966</v>
      </c>
      <c r="B41" t="s">
        <v>6</v>
      </c>
      <c r="C41" t="s">
        <v>10</v>
      </c>
      <c r="D41" s="2">
        <f>VLOOKUP(C41,Tabela16[],2,FALSE)</f>
        <v>0.2</v>
      </c>
      <c r="E41">
        <v>10</v>
      </c>
      <c r="F41" s="3">
        <f t="shared" si="0"/>
        <v>0</v>
      </c>
      <c r="G41" s="3">
        <f t="shared" si="1"/>
        <v>60</v>
      </c>
      <c r="H41" s="4">
        <f t="shared" si="2"/>
        <v>60</v>
      </c>
      <c r="I41">
        <f>MONTH(Tabela27[[#This Row],[data]])</f>
        <v>2</v>
      </c>
    </row>
    <row r="42" spans="1:9" x14ac:dyDescent="0.3">
      <c r="A42" s="1">
        <v>44967</v>
      </c>
      <c r="B42" t="s">
        <v>7</v>
      </c>
      <c r="C42" t="s">
        <v>10</v>
      </c>
      <c r="D42" s="2">
        <f>VLOOKUP(C42,Tabela16[],2,FALSE)</f>
        <v>0.2</v>
      </c>
      <c r="E42">
        <v>10</v>
      </c>
      <c r="F42" s="3">
        <f t="shared" si="0"/>
        <v>0</v>
      </c>
      <c r="G42" s="3">
        <f t="shared" si="1"/>
        <v>60</v>
      </c>
      <c r="H42" s="4">
        <f t="shared" si="2"/>
        <v>60</v>
      </c>
      <c r="I42">
        <f>MONTH(Tabela27[[#This Row],[data]])</f>
        <v>2</v>
      </c>
    </row>
    <row r="43" spans="1:9" x14ac:dyDescent="0.3">
      <c r="A43" s="1">
        <v>44968</v>
      </c>
      <c r="B43" t="s">
        <v>8</v>
      </c>
      <c r="C43" t="s">
        <v>10</v>
      </c>
      <c r="D43" s="2">
        <f>VLOOKUP(C43,Tabela16[],2,FALSE)</f>
        <v>0.2</v>
      </c>
      <c r="E43">
        <v>10</v>
      </c>
      <c r="F43" s="3">
        <f t="shared" si="0"/>
        <v>0</v>
      </c>
      <c r="G43" s="3">
        <f t="shared" si="1"/>
        <v>0</v>
      </c>
      <c r="H43" s="4">
        <f t="shared" si="2"/>
        <v>0</v>
      </c>
      <c r="I43">
        <f>MONTH(Tabela27[[#This Row],[data]])</f>
        <v>2</v>
      </c>
    </row>
    <row r="44" spans="1:9" x14ac:dyDescent="0.3">
      <c r="A44" s="1">
        <v>44969</v>
      </c>
      <c r="B44" t="s">
        <v>2</v>
      </c>
      <c r="C44" t="s">
        <v>10</v>
      </c>
      <c r="D44" s="2">
        <f>VLOOKUP(C44,Tabela16[],2,FALSE)</f>
        <v>0.2</v>
      </c>
      <c r="E44">
        <v>10</v>
      </c>
      <c r="F44" s="3">
        <f t="shared" si="0"/>
        <v>150</v>
      </c>
      <c r="G44" s="3">
        <f t="shared" si="1"/>
        <v>0</v>
      </c>
      <c r="H44" s="4">
        <f t="shared" si="2"/>
        <v>-150</v>
      </c>
      <c r="I44">
        <f>MONTH(Tabela27[[#This Row],[data]])</f>
        <v>2</v>
      </c>
    </row>
    <row r="45" spans="1:9" x14ac:dyDescent="0.3">
      <c r="A45" s="1">
        <v>44970</v>
      </c>
      <c r="B45" t="s">
        <v>3</v>
      </c>
      <c r="C45" t="s">
        <v>10</v>
      </c>
      <c r="D45" s="2">
        <f>VLOOKUP(C45,Tabela16[],2,FALSE)</f>
        <v>0.2</v>
      </c>
      <c r="E45">
        <v>10</v>
      </c>
      <c r="F45" s="3">
        <f t="shared" si="0"/>
        <v>0</v>
      </c>
      <c r="G45" s="3">
        <f t="shared" si="1"/>
        <v>60</v>
      </c>
      <c r="H45" s="4">
        <f t="shared" si="2"/>
        <v>60</v>
      </c>
      <c r="I45">
        <f>MONTH(Tabela27[[#This Row],[data]])</f>
        <v>2</v>
      </c>
    </row>
    <row r="46" spans="1:9" x14ac:dyDescent="0.3">
      <c r="A46" s="1">
        <v>44971</v>
      </c>
      <c r="B46" t="s">
        <v>4</v>
      </c>
      <c r="C46" t="s">
        <v>10</v>
      </c>
      <c r="D46" s="2">
        <f>VLOOKUP(C46,Tabela16[],2,FALSE)</f>
        <v>0.2</v>
      </c>
      <c r="E46">
        <v>10</v>
      </c>
      <c r="F46" s="3">
        <f t="shared" si="0"/>
        <v>0</v>
      </c>
      <c r="G46" s="3">
        <f t="shared" si="1"/>
        <v>60</v>
      </c>
      <c r="H46" s="4">
        <f t="shared" si="2"/>
        <v>60</v>
      </c>
      <c r="I46">
        <f>MONTH(Tabela27[[#This Row],[data]])</f>
        <v>2</v>
      </c>
    </row>
    <row r="47" spans="1:9" x14ac:dyDescent="0.3">
      <c r="A47" s="1">
        <v>44972</v>
      </c>
      <c r="B47" t="s">
        <v>5</v>
      </c>
      <c r="C47" t="s">
        <v>10</v>
      </c>
      <c r="D47" s="2">
        <f>VLOOKUP(C47,Tabela16[],2,FALSE)</f>
        <v>0.2</v>
      </c>
      <c r="E47">
        <v>10</v>
      </c>
      <c r="F47" s="3">
        <f t="shared" si="0"/>
        <v>0</v>
      </c>
      <c r="G47" s="3">
        <f t="shared" si="1"/>
        <v>60</v>
      </c>
      <c r="H47" s="4">
        <f t="shared" si="2"/>
        <v>60</v>
      </c>
      <c r="I47">
        <f>MONTH(Tabela27[[#This Row],[data]])</f>
        <v>2</v>
      </c>
    </row>
    <row r="48" spans="1:9" x14ac:dyDescent="0.3">
      <c r="A48" s="1">
        <v>44973</v>
      </c>
      <c r="B48" t="s">
        <v>6</v>
      </c>
      <c r="C48" t="s">
        <v>10</v>
      </c>
      <c r="D48" s="2">
        <f>VLOOKUP(C48,Tabela16[],2,FALSE)</f>
        <v>0.2</v>
      </c>
      <c r="E48">
        <v>10</v>
      </c>
      <c r="F48" s="3">
        <f t="shared" si="0"/>
        <v>0</v>
      </c>
      <c r="G48" s="3">
        <f t="shared" si="1"/>
        <v>60</v>
      </c>
      <c r="H48" s="4">
        <f t="shared" si="2"/>
        <v>60</v>
      </c>
      <c r="I48">
        <f>MONTH(Tabela27[[#This Row],[data]])</f>
        <v>2</v>
      </c>
    </row>
    <row r="49" spans="1:9" x14ac:dyDescent="0.3">
      <c r="A49" s="1">
        <v>44974</v>
      </c>
      <c r="B49" t="s">
        <v>7</v>
      </c>
      <c r="C49" t="s">
        <v>10</v>
      </c>
      <c r="D49" s="2">
        <f>VLOOKUP(C49,Tabela16[],2,FALSE)</f>
        <v>0.2</v>
      </c>
      <c r="E49">
        <v>10</v>
      </c>
      <c r="F49" s="3">
        <f t="shared" si="0"/>
        <v>0</v>
      </c>
      <c r="G49" s="3">
        <f t="shared" si="1"/>
        <v>60</v>
      </c>
      <c r="H49" s="4">
        <f t="shared" si="2"/>
        <v>60</v>
      </c>
      <c r="I49">
        <f>MONTH(Tabela27[[#This Row],[data]])</f>
        <v>2</v>
      </c>
    </row>
    <row r="50" spans="1:9" x14ac:dyDescent="0.3">
      <c r="A50" s="1">
        <v>44975</v>
      </c>
      <c r="B50" t="s">
        <v>8</v>
      </c>
      <c r="C50" t="s">
        <v>10</v>
      </c>
      <c r="D50" s="2">
        <f>VLOOKUP(C50,Tabela16[],2,FALSE)</f>
        <v>0.2</v>
      </c>
      <c r="E50">
        <v>10</v>
      </c>
      <c r="F50" s="3">
        <f t="shared" si="0"/>
        <v>0</v>
      </c>
      <c r="G50" s="3">
        <f t="shared" si="1"/>
        <v>0</v>
      </c>
      <c r="H50" s="4">
        <f t="shared" si="2"/>
        <v>0</v>
      </c>
      <c r="I50">
        <f>MONTH(Tabela27[[#This Row],[data]])</f>
        <v>2</v>
      </c>
    </row>
    <row r="51" spans="1:9" x14ac:dyDescent="0.3">
      <c r="A51" s="1">
        <v>44976</v>
      </c>
      <c r="B51" t="s">
        <v>2</v>
      </c>
      <c r="C51" t="s">
        <v>10</v>
      </c>
      <c r="D51" s="2">
        <f>VLOOKUP(C51,Tabela16[],2,FALSE)</f>
        <v>0.2</v>
      </c>
      <c r="E51">
        <v>10</v>
      </c>
      <c r="F51" s="3">
        <f t="shared" si="0"/>
        <v>150</v>
      </c>
      <c r="G51" s="3">
        <f t="shared" si="1"/>
        <v>0</v>
      </c>
      <c r="H51" s="4">
        <f t="shared" si="2"/>
        <v>-150</v>
      </c>
      <c r="I51">
        <f>MONTH(Tabela27[[#This Row],[data]])</f>
        <v>2</v>
      </c>
    </row>
    <row r="52" spans="1:9" x14ac:dyDescent="0.3">
      <c r="A52" s="1">
        <v>44977</v>
      </c>
      <c r="B52" t="s">
        <v>3</v>
      </c>
      <c r="C52" t="s">
        <v>10</v>
      </c>
      <c r="D52" s="2">
        <f>VLOOKUP(C52,Tabela16[],2,FALSE)</f>
        <v>0.2</v>
      </c>
      <c r="E52">
        <v>10</v>
      </c>
      <c r="F52" s="3">
        <f t="shared" si="0"/>
        <v>0</v>
      </c>
      <c r="G52" s="3">
        <f t="shared" si="1"/>
        <v>60</v>
      </c>
      <c r="H52" s="4">
        <f t="shared" si="2"/>
        <v>60</v>
      </c>
      <c r="I52">
        <f>MONTH(Tabela27[[#This Row],[data]])</f>
        <v>2</v>
      </c>
    </row>
    <row r="53" spans="1:9" x14ac:dyDescent="0.3">
      <c r="A53" s="1">
        <v>44978</v>
      </c>
      <c r="B53" t="s">
        <v>4</v>
      </c>
      <c r="C53" t="s">
        <v>10</v>
      </c>
      <c r="D53" s="2">
        <f>VLOOKUP(C53,Tabela16[],2,FALSE)</f>
        <v>0.2</v>
      </c>
      <c r="E53">
        <v>10</v>
      </c>
      <c r="F53" s="3">
        <f t="shared" si="0"/>
        <v>0</v>
      </c>
      <c r="G53" s="3">
        <f t="shared" si="1"/>
        <v>60</v>
      </c>
      <c r="H53" s="4">
        <f t="shared" si="2"/>
        <v>60</v>
      </c>
      <c r="I53">
        <f>MONTH(Tabela27[[#This Row],[data]])</f>
        <v>2</v>
      </c>
    </row>
    <row r="54" spans="1:9" x14ac:dyDescent="0.3">
      <c r="A54" s="1">
        <v>44979</v>
      </c>
      <c r="B54" t="s">
        <v>5</v>
      </c>
      <c r="C54" t="s">
        <v>10</v>
      </c>
      <c r="D54" s="2">
        <f>VLOOKUP(C54,Tabela16[],2,FALSE)</f>
        <v>0.2</v>
      </c>
      <c r="E54">
        <v>10</v>
      </c>
      <c r="F54" s="3">
        <f t="shared" si="0"/>
        <v>0</v>
      </c>
      <c r="G54" s="3">
        <f t="shared" si="1"/>
        <v>60</v>
      </c>
      <c r="H54" s="4">
        <f t="shared" si="2"/>
        <v>60</v>
      </c>
      <c r="I54">
        <f>MONTH(Tabela27[[#This Row],[data]])</f>
        <v>2</v>
      </c>
    </row>
    <row r="55" spans="1:9" x14ac:dyDescent="0.3">
      <c r="A55" s="1">
        <v>44980</v>
      </c>
      <c r="B55" t="s">
        <v>6</v>
      </c>
      <c r="C55" t="s">
        <v>10</v>
      </c>
      <c r="D55" s="2">
        <f>VLOOKUP(C55,Tabela16[],2,FALSE)</f>
        <v>0.2</v>
      </c>
      <c r="E55">
        <v>10</v>
      </c>
      <c r="F55" s="3">
        <f t="shared" si="0"/>
        <v>0</v>
      </c>
      <c r="G55" s="3">
        <f t="shared" si="1"/>
        <v>60</v>
      </c>
      <c r="H55" s="4">
        <f t="shared" si="2"/>
        <v>60</v>
      </c>
      <c r="I55">
        <f>MONTH(Tabela27[[#This Row],[data]])</f>
        <v>2</v>
      </c>
    </row>
    <row r="56" spans="1:9" x14ac:dyDescent="0.3">
      <c r="A56" s="1">
        <v>44981</v>
      </c>
      <c r="B56" t="s">
        <v>7</v>
      </c>
      <c r="C56" t="s">
        <v>10</v>
      </c>
      <c r="D56" s="2">
        <f>VLOOKUP(C56,Tabela16[],2,FALSE)</f>
        <v>0.2</v>
      </c>
      <c r="E56">
        <v>10</v>
      </c>
      <c r="F56" s="3">
        <f t="shared" si="0"/>
        <v>0</v>
      </c>
      <c r="G56" s="3">
        <f t="shared" si="1"/>
        <v>60</v>
      </c>
      <c r="H56" s="4">
        <f t="shared" si="2"/>
        <v>60</v>
      </c>
      <c r="I56">
        <f>MONTH(Tabela27[[#This Row],[data]])</f>
        <v>2</v>
      </c>
    </row>
    <row r="57" spans="1:9" x14ac:dyDescent="0.3">
      <c r="A57" s="1">
        <v>44982</v>
      </c>
      <c r="B57" t="s">
        <v>8</v>
      </c>
      <c r="C57" t="s">
        <v>10</v>
      </c>
      <c r="D57" s="2">
        <f>VLOOKUP(C57,Tabela16[],2,FALSE)</f>
        <v>0.2</v>
      </c>
      <c r="E57">
        <v>10</v>
      </c>
      <c r="F57" s="3">
        <f t="shared" si="0"/>
        <v>0</v>
      </c>
      <c r="G57" s="3">
        <f t="shared" si="1"/>
        <v>0</v>
      </c>
      <c r="H57" s="4">
        <f t="shared" si="2"/>
        <v>0</v>
      </c>
      <c r="I57">
        <f>MONTH(Tabela27[[#This Row],[data]])</f>
        <v>2</v>
      </c>
    </row>
    <row r="58" spans="1:9" x14ac:dyDescent="0.3">
      <c r="A58" s="1">
        <v>44983</v>
      </c>
      <c r="B58" t="s">
        <v>2</v>
      </c>
      <c r="C58" t="s">
        <v>10</v>
      </c>
      <c r="D58" s="2">
        <f>VLOOKUP(C58,Tabela16[],2,FALSE)</f>
        <v>0.2</v>
      </c>
      <c r="E58">
        <v>10</v>
      </c>
      <c r="F58" s="3">
        <f t="shared" si="0"/>
        <v>150</v>
      </c>
      <c r="G58" s="3">
        <f t="shared" si="1"/>
        <v>0</v>
      </c>
      <c r="H58" s="4">
        <f t="shared" si="2"/>
        <v>-150</v>
      </c>
      <c r="I58">
        <f>MONTH(Tabela27[[#This Row],[data]])</f>
        <v>2</v>
      </c>
    </row>
    <row r="59" spans="1:9" x14ac:dyDescent="0.3">
      <c r="A59" s="1">
        <v>44984</v>
      </c>
      <c r="B59" t="s">
        <v>3</v>
      </c>
      <c r="C59" t="s">
        <v>10</v>
      </c>
      <c r="D59" s="2">
        <f>VLOOKUP(C59,Tabela16[],2,FALSE)</f>
        <v>0.2</v>
      </c>
      <c r="E59">
        <v>10</v>
      </c>
      <c r="F59" s="3">
        <f t="shared" si="0"/>
        <v>0</v>
      </c>
      <c r="G59" s="3">
        <f t="shared" si="1"/>
        <v>60</v>
      </c>
      <c r="H59" s="4">
        <f t="shared" si="2"/>
        <v>60</v>
      </c>
      <c r="I59">
        <f>MONTH(Tabela27[[#This Row],[data]])</f>
        <v>2</v>
      </c>
    </row>
    <row r="60" spans="1:9" x14ac:dyDescent="0.3">
      <c r="A60" s="1">
        <v>44985</v>
      </c>
      <c r="B60" t="s">
        <v>4</v>
      </c>
      <c r="C60" t="s">
        <v>10</v>
      </c>
      <c r="D60" s="2">
        <f>VLOOKUP(C60,Tabela16[],2,FALSE)</f>
        <v>0.2</v>
      </c>
      <c r="E60">
        <v>10</v>
      </c>
      <c r="F60" s="3">
        <f t="shared" si="0"/>
        <v>0</v>
      </c>
      <c r="G60" s="3">
        <f t="shared" si="1"/>
        <v>60</v>
      </c>
      <c r="H60" s="4">
        <f t="shared" si="2"/>
        <v>60</v>
      </c>
      <c r="I60">
        <f>MONTH(Tabela27[[#This Row],[data]])</f>
        <v>2</v>
      </c>
    </row>
    <row r="61" spans="1:9" x14ac:dyDescent="0.3">
      <c r="A61" s="1">
        <v>44986</v>
      </c>
      <c r="B61" t="s">
        <v>5</v>
      </c>
      <c r="C61" t="s">
        <v>10</v>
      </c>
      <c r="D61" s="2">
        <f>VLOOKUP(C61,Tabela16[],2,FALSE)</f>
        <v>0.2</v>
      </c>
      <c r="E61">
        <v>10</v>
      </c>
      <c r="F61" s="3">
        <f t="shared" si="0"/>
        <v>0</v>
      </c>
      <c r="G61" s="3">
        <f t="shared" si="1"/>
        <v>60</v>
      </c>
      <c r="H61" s="4">
        <f t="shared" si="2"/>
        <v>60</v>
      </c>
      <c r="I61">
        <f>MONTH(Tabela27[[#This Row],[data]])</f>
        <v>3</v>
      </c>
    </row>
    <row r="62" spans="1:9" x14ac:dyDescent="0.3">
      <c r="A62" s="1">
        <v>44987</v>
      </c>
      <c r="B62" t="s">
        <v>6</v>
      </c>
      <c r="C62" t="s">
        <v>10</v>
      </c>
      <c r="D62" s="2">
        <f>VLOOKUP(C62,Tabela16[],2,FALSE)</f>
        <v>0.2</v>
      </c>
      <c r="E62">
        <v>10</v>
      </c>
      <c r="F62" s="3">
        <f t="shared" si="0"/>
        <v>0</v>
      </c>
      <c r="G62" s="3">
        <f t="shared" si="1"/>
        <v>60</v>
      </c>
      <c r="H62" s="4">
        <f t="shared" si="2"/>
        <v>60</v>
      </c>
      <c r="I62">
        <f>MONTH(Tabela27[[#This Row],[data]])</f>
        <v>3</v>
      </c>
    </row>
    <row r="63" spans="1:9" x14ac:dyDescent="0.3">
      <c r="A63" s="1">
        <v>44988</v>
      </c>
      <c r="B63" t="s">
        <v>7</v>
      </c>
      <c r="C63" t="s">
        <v>10</v>
      </c>
      <c r="D63" s="2">
        <f>VLOOKUP(C63,Tabela16[],2,FALSE)</f>
        <v>0.2</v>
      </c>
      <c r="E63">
        <v>10</v>
      </c>
      <c r="F63" s="3">
        <f t="shared" si="0"/>
        <v>0</v>
      </c>
      <c r="G63" s="3">
        <f t="shared" si="1"/>
        <v>60</v>
      </c>
      <c r="H63" s="4">
        <f t="shared" si="2"/>
        <v>60</v>
      </c>
      <c r="I63">
        <f>MONTH(Tabela27[[#This Row],[data]])</f>
        <v>3</v>
      </c>
    </row>
    <row r="64" spans="1:9" x14ac:dyDescent="0.3">
      <c r="A64" s="1">
        <v>44989</v>
      </c>
      <c r="B64" t="s">
        <v>8</v>
      </c>
      <c r="C64" t="s">
        <v>10</v>
      </c>
      <c r="D64" s="2">
        <f>VLOOKUP(C64,Tabela16[],2,FALSE)</f>
        <v>0.2</v>
      </c>
      <c r="E64">
        <v>10</v>
      </c>
      <c r="F64" s="3">
        <f t="shared" si="0"/>
        <v>0</v>
      </c>
      <c r="G64" s="3">
        <f t="shared" si="1"/>
        <v>0</v>
      </c>
      <c r="H64" s="4">
        <f t="shared" si="2"/>
        <v>0</v>
      </c>
      <c r="I64">
        <f>MONTH(Tabela27[[#This Row],[data]])</f>
        <v>3</v>
      </c>
    </row>
    <row r="65" spans="1:9" x14ac:dyDescent="0.3">
      <c r="A65" s="1">
        <v>44990</v>
      </c>
      <c r="B65" t="s">
        <v>2</v>
      </c>
      <c r="C65" t="s">
        <v>10</v>
      </c>
      <c r="D65" s="2">
        <f>VLOOKUP(C65,Tabela16[],2,FALSE)</f>
        <v>0.2</v>
      </c>
      <c r="E65">
        <v>10</v>
      </c>
      <c r="F65" s="3">
        <f t="shared" si="0"/>
        <v>150</v>
      </c>
      <c r="G65" s="3">
        <f t="shared" si="1"/>
        <v>0</v>
      </c>
      <c r="H65" s="4">
        <f t="shared" si="2"/>
        <v>-150</v>
      </c>
      <c r="I65">
        <f>MONTH(Tabela27[[#This Row],[data]])</f>
        <v>3</v>
      </c>
    </row>
    <row r="66" spans="1:9" x14ac:dyDescent="0.3">
      <c r="A66" s="1">
        <v>44991</v>
      </c>
      <c r="B66" t="s">
        <v>3</v>
      </c>
      <c r="C66" t="s">
        <v>10</v>
      </c>
      <c r="D66" s="2">
        <f>VLOOKUP(C66,Tabela16[],2,FALSE)</f>
        <v>0.2</v>
      </c>
      <c r="E66">
        <v>10</v>
      </c>
      <c r="F66" s="3">
        <f t="shared" si="0"/>
        <v>0</v>
      </c>
      <c r="G66" s="3">
        <f t="shared" si="1"/>
        <v>60</v>
      </c>
      <c r="H66" s="4">
        <f t="shared" si="2"/>
        <v>60</v>
      </c>
      <c r="I66">
        <f>MONTH(Tabela27[[#This Row],[data]])</f>
        <v>3</v>
      </c>
    </row>
    <row r="67" spans="1:9" x14ac:dyDescent="0.3">
      <c r="A67" s="1">
        <v>44992</v>
      </c>
      <c r="B67" t="s">
        <v>4</v>
      </c>
      <c r="C67" t="s">
        <v>10</v>
      </c>
      <c r="D67" s="2">
        <f>VLOOKUP(C67,Tabela16[],2,FALSE)</f>
        <v>0.2</v>
      </c>
      <c r="E67">
        <v>10</v>
      </c>
      <c r="F67" s="3">
        <f t="shared" si="0"/>
        <v>0</v>
      </c>
      <c r="G67" s="3">
        <f t="shared" si="1"/>
        <v>60</v>
      </c>
      <c r="H67" s="4">
        <f t="shared" si="2"/>
        <v>60</v>
      </c>
      <c r="I67">
        <f>MONTH(Tabela27[[#This Row],[data]])</f>
        <v>3</v>
      </c>
    </row>
    <row r="68" spans="1:9" x14ac:dyDescent="0.3">
      <c r="A68" s="1">
        <v>44993</v>
      </c>
      <c r="B68" t="s">
        <v>5</v>
      </c>
      <c r="C68" t="s">
        <v>10</v>
      </c>
      <c r="D68" s="2">
        <f>VLOOKUP(C68,Tabela16[],2,FALSE)</f>
        <v>0.2</v>
      </c>
      <c r="E68">
        <v>10</v>
      </c>
      <c r="F68" s="3">
        <f t="shared" ref="F68:F131" si="3">IF(B68="niedziela",15*E68,0)</f>
        <v>0</v>
      </c>
      <c r="G68" s="3">
        <f t="shared" ref="G68:G131" si="4">IF(AND(NOT(B68="sobota"),NOT(B68="niedziela")),ROUNDDOWN(E68*D68,0)*$N$4,0)</f>
        <v>60</v>
      </c>
      <c r="H68" s="4">
        <f t="shared" ref="H68:H131" si="5">G68-F68</f>
        <v>60</v>
      </c>
      <c r="I68">
        <f>MONTH(Tabela27[[#This Row],[data]])</f>
        <v>3</v>
      </c>
    </row>
    <row r="69" spans="1:9" x14ac:dyDescent="0.3">
      <c r="A69" s="1">
        <v>44994</v>
      </c>
      <c r="B69" t="s">
        <v>6</v>
      </c>
      <c r="C69" t="s">
        <v>10</v>
      </c>
      <c r="D69" s="2">
        <f>VLOOKUP(C69,Tabela16[],2,FALSE)</f>
        <v>0.2</v>
      </c>
      <c r="E69">
        <v>10</v>
      </c>
      <c r="F69" s="3">
        <f t="shared" si="3"/>
        <v>0</v>
      </c>
      <c r="G69" s="3">
        <f t="shared" si="4"/>
        <v>60</v>
      </c>
      <c r="H69" s="4">
        <f t="shared" si="5"/>
        <v>60</v>
      </c>
      <c r="I69">
        <f>MONTH(Tabela27[[#This Row],[data]])</f>
        <v>3</v>
      </c>
    </row>
    <row r="70" spans="1:9" x14ac:dyDescent="0.3">
      <c r="A70" s="1">
        <v>44995</v>
      </c>
      <c r="B70" t="s">
        <v>7</v>
      </c>
      <c r="C70" t="s">
        <v>10</v>
      </c>
      <c r="D70" s="2">
        <f>VLOOKUP(C70,Tabela16[],2,FALSE)</f>
        <v>0.2</v>
      </c>
      <c r="E70">
        <v>10</v>
      </c>
      <c r="F70" s="3">
        <f t="shared" si="3"/>
        <v>0</v>
      </c>
      <c r="G70" s="3">
        <f t="shared" si="4"/>
        <v>60</v>
      </c>
      <c r="H70" s="4">
        <f t="shared" si="5"/>
        <v>60</v>
      </c>
      <c r="I70">
        <f>MONTH(Tabela27[[#This Row],[data]])</f>
        <v>3</v>
      </c>
    </row>
    <row r="71" spans="1:9" x14ac:dyDescent="0.3">
      <c r="A71" s="1">
        <v>44996</v>
      </c>
      <c r="B71" t="s">
        <v>8</v>
      </c>
      <c r="C71" t="s">
        <v>10</v>
      </c>
      <c r="D71" s="2">
        <f>VLOOKUP(C71,Tabela16[],2,FALSE)</f>
        <v>0.2</v>
      </c>
      <c r="E71">
        <v>10</v>
      </c>
      <c r="F71" s="3">
        <f t="shared" si="3"/>
        <v>0</v>
      </c>
      <c r="G71" s="3">
        <f t="shared" si="4"/>
        <v>0</v>
      </c>
      <c r="H71" s="4">
        <f t="shared" si="5"/>
        <v>0</v>
      </c>
      <c r="I71">
        <f>MONTH(Tabela27[[#This Row],[data]])</f>
        <v>3</v>
      </c>
    </row>
    <row r="72" spans="1:9" x14ac:dyDescent="0.3">
      <c r="A72" s="1">
        <v>44997</v>
      </c>
      <c r="B72" t="s">
        <v>2</v>
      </c>
      <c r="C72" t="s">
        <v>10</v>
      </c>
      <c r="D72" s="2">
        <f>VLOOKUP(C72,Tabela16[],2,FALSE)</f>
        <v>0.2</v>
      </c>
      <c r="E72">
        <v>10</v>
      </c>
      <c r="F72" s="3">
        <f t="shared" si="3"/>
        <v>150</v>
      </c>
      <c r="G72" s="3">
        <f t="shared" si="4"/>
        <v>0</v>
      </c>
      <c r="H72" s="4">
        <f t="shared" si="5"/>
        <v>-150</v>
      </c>
      <c r="I72">
        <f>MONTH(Tabela27[[#This Row],[data]])</f>
        <v>3</v>
      </c>
    </row>
    <row r="73" spans="1:9" x14ac:dyDescent="0.3">
      <c r="A73" s="1">
        <v>44998</v>
      </c>
      <c r="B73" t="s">
        <v>3</v>
      </c>
      <c r="C73" t="s">
        <v>10</v>
      </c>
      <c r="D73" s="2">
        <f>VLOOKUP(C73,Tabela16[],2,FALSE)</f>
        <v>0.2</v>
      </c>
      <c r="E73">
        <v>10</v>
      </c>
      <c r="F73" s="3">
        <f t="shared" si="3"/>
        <v>0</v>
      </c>
      <c r="G73" s="3">
        <f t="shared" si="4"/>
        <v>60</v>
      </c>
      <c r="H73" s="4">
        <f t="shared" si="5"/>
        <v>60</v>
      </c>
      <c r="I73">
        <f>MONTH(Tabela27[[#This Row],[data]])</f>
        <v>3</v>
      </c>
    </row>
    <row r="74" spans="1:9" x14ac:dyDescent="0.3">
      <c r="A74" s="1">
        <v>44999</v>
      </c>
      <c r="B74" t="s">
        <v>4</v>
      </c>
      <c r="C74" t="s">
        <v>10</v>
      </c>
      <c r="D74" s="2">
        <f>VLOOKUP(C74,Tabela16[],2,FALSE)</f>
        <v>0.2</v>
      </c>
      <c r="E74">
        <v>10</v>
      </c>
      <c r="F74" s="3">
        <f t="shared" si="3"/>
        <v>0</v>
      </c>
      <c r="G74" s="3">
        <f t="shared" si="4"/>
        <v>60</v>
      </c>
      <c r="H74" s="4">
        <f t="shared" si="5"/>
        <v>60</v>
      </c>
      <c r="I74">
        <f>MONTH(Tabela27[[#This Row],[data]])</f>
        <v>3</v>
      </c>
    </row>
    <row r="75" spans="1:9" x14ac:dyDescent="0.3">
      <c r="A75" s="1">
        <v>45000</v>
      </c>
      <c r="B75" t="s">
        <v>5</v>
      </c>
      <c r="C75" t="s">
        <v>10</v>
      </c>
      <c r="D75" s="2">
        <f>VLOOKUP(C75,Tabela16[],2,FALSE)</f>
        <v>0.2</v>
      </c>
      <c r="E75">
        <v>10</v>
      </c>
      <c r="F75" s="3">
        <f t="shared" si="3"/>
        <v>0</v>
      </c>
      <c r="G75" s="3">
        <f t="shared" si="4"/>
        <v>60</v>
      </c>
      <c r="H75" s="4">
        <f t="shared" si="5"/>
        <v>60</v>
      </c>
      <c r="I75">
        <f>MONTH(Tabela27[[#This Row],[data]])</f>
        <v>3</v>
      </c>
    </row>
    <row r="76" spans="1:9" x14ac:dyDescent="0.3">
      <c r="A76" s="1">
        <v>45001</v>
      </c>
      <c r="B76" t="s">
        <v>6</v>
      </c>
      <c r="C76" t="s">
        <v>10</v>
      </c>
      <c r="D76" s="2">
        <f>VLOOKUP(C76,Tabela16[],2,FALSE)</f>
        <v>0.2</v>
      </c>
      <c r="E76">
        <v>10</v>
      </c>
      <c r="F76" s="3">
        <f t="shared" si="3"/>
        <v>0</v>
      </c>
      <c r="G76" s="3">
        <f t="shared" si="4"/>
        <v>60</v>
      </c>
      <c r="H76" s="4">
        <f t="shared" si="5"/>
        <v>60</v>
      </c>
      <c r="I76">
        <f>MONTH(Tabela27[[#This Row],[data]])</f>
        <v>3</v>
      </c>
    </row>
    <row r="77" spans="1:9" x14ac:dyDescent="0.3">
      <c r="A77" s="1">
        <v>45002</v>
      </c>
      <c r="B77" t="s">
        <v>7</v>
      </c>
      <c r="C77" t="s">
        <v>10</v>
      </c>
      <c r="D77" s="2">
        <f>VLOOKUP(C77,Tabela16[],2,FALSE)</f>
        <v>0.2</v>
      </c>
      <c r="E77">
        <v>10</v>
      </c>
      <c r="F77" s="3">
        <f t="shared" si="3"/>
        <v>0</v>
      </c>
      <c r="G77" s="3">
        <f t="shared" si="4"/>
        <v>60</v>
      </c>
      <c r="H77" s="4">
        <f t="shared" si="5"/>
        <v>60</v>
      </c>
      <c r="I77">
        <f>MONTH(Tabela27[[#This Row],[data]])</f>
        <v>3</v>
      </c>
    </row>
    <row r="78" spans="1:9" x14ac:dyDescent="0.3">
      <c r="A78" s="1">
        <v>45003</v>
      </c>
      <c r="B78" t="s">
        <v>8</v>
      </c>
      <c r="C78" t="s">
        <v>10</v>
      </c>
      <c r="D78" s="2">
        <f>VLOOKUP(C78,Tabela16[],2,FALSE)</f>
        <v>0.2</v>
      </c>
      <c r="E78">
        <v>10</v>
      </c>
      <c r="F78" s="3">
        <f t="shared" si="3"/>
        <v>0</v>
      </c>
      <c r="G78" s="3">
        <f t="shared" si="4"/>
        <v>0</v>
      </c>
      <c r="H78" s="4">
        <f t="shared" si="5"/>
        <v>0</v>
      </c>
      <c r="I78">
        <f>MONTH(Tabela27[[#This Row],[data]])</f>
        <v>3</v>
      </c>
    </row>
    <row r="79" spans="1:9" x14ac:dyDescent="0.3">
      <c r="A79" s="1">
        <v>45004</v>
      </c>
      <c r="B79" t="s">
        <v>2</v>
      </c>
      <c r="C79" t="s">
        <v>10</v>
      </c>
      <c r="D79" s="2">
        <f>VLOOKUP(C79,Tabela16[],2,FALSE)</f>
        <v>0.2</v>
      </c>
      <c r="E79">
        <v>10</v>
      </c>
      <c r="F79" s="3">
        <f t="shared" si="3"/>
        <v>150</v>
      </c>
      <c r="G79" s="3">
        <f t="shared" si="4"/>
        <v>0</v>
      </c>
      <c r="H79" s="4">
        <f t="shared" si="5"/>
        <v>-150</v>
      </c>
      <c r="I79">
        <f>MONTH(Tabela27[[#This Row],[data]])</f>
        <v>3</v>
      </c>
    </row>
    <row r="80" spans="1:9" x14ac:dyDescent="0.3">
      <c r="A80" s="1">
        <v>45005</v>
      </c>
      <c r="B80" t="s">
        <v>3</v>
      </c>
      <c r="C80" t="s">
        <v>10</v>
      </c>
      <c r="D80" s="2">
        <f>VLOOKUP(C80,Tabela16[],2,FALSE)</f>
        <v>0.2</v>
      </c>
      <c r="E80">
        <v>10</v>
      </c>
      <c r="F80" s="3">
        <f t="shared" si="3"/>
        <v>0</v>
      </c>
      <c r="G80" s="3">
        <f t="shared" si="4"/>
        <v>60</v>
      </c>
      <c r="H80" s="4">
        <f t="shared" si="5"/>
        <v>60</v>
      </c>
      <c r="I80">
        <f>MONTH(Tabela27[[#This Row],[data]])</f>
        <v>3</v>
      </c>
    </row>
    <row r="81" spans="1:9" x14ac:dyDescent="0.3">
      <c r="A81" s="1">
        <v>45006</v>
      </c>
      <c r="B81" t="s">
        <v>4</v>
      </c>
      <c r="C81" t="s">
        <v>11</v>
      </c>
      <c r="D81" s="2">
        <f>VLOOKUP(C81,Tabela16[],2,FALSE)</f>
        <v>0.5</v>
      </c>
      <c r="E81">
        <v>10</v>
      </c>
      <c r="F81" s="3">
        <f t="shared" si="3"/>
        <v>0</v>
      </c>
      <c r="G81" s="3">
        <f t="shared" si="4"/>
        <v>150</v>
      </c>
      <c r="H81" s="4">
        <f t="shared" si="5"/>
        <v>150</v>
      </c>
      <c r="I81">
        <f>MONTH(Tabela27[[#This Row],[data]])</f>
        <v>3</v>
      </c>
    </row>
    <row r="82" spans="1:9" x14ac:dyDescent="0.3">
      <c r="A82" s="1">
        <v>45007</v>
      </c>
      <c r="B82" t="s">
        <v>5</v>
      </c>
      <c r="C82" t="s">
        <v>11</v>
      </c>
      <c r="D82" s="2">
        <f>VLOOKUP(C82,Tabela16[],2,FALSE)</f>
        <v>0.5</v>
      </c>
      <c r="E82">
        <v>10</v>
      </c>
      <c r="F82" s="3">
        <f t="shared" si="3"/>
        <v>0</v>
      </c>
      <c r="G82" s="3">
        <f t="shared" si="4"/>
        <v>150</v>
      </c>
      <c r="H82" s="4">
        <f t="shared" si="5"/>
        <v>150</v>
      </c>
      <c r="I82">
        <f>MONTH(Tabela27[[#This Row],[data]])</f>
        <v>3</v>
      </c>
    </row>
    <row r="83" spans="1:9" x14ac:dyDescent="0.3">
      <c r="A83" s="1">
        <v>45008</v>
      </c>
      <c r="B83" t="s">
        <v>6</v>
      </c>
      <c r="C83" t="s">
        <v>11</v>
      </c>
      <c r="D83" s="2">
        <f>VLOOKUP(C83,Tabela16[],2,FALSE)</f>
        <v>0.5</v>
      </c>
      <c r="E83">
        <v>10</v>
      </c>
      <c r="F83" s="3">
        <f t="shared" si="3"/>
        <v>0</v>
      </c>
      <c r="G83" s="3">
        <f t="shared" si="4"/>
        <v>150</v>
      </c>
      <c r="H83" s="4">
        <f t="shared" si="5"/>
        <v>150</v>
      </c>
      <c r="I83">
        <f>MONTH(Tabela27[[#This Row],[data]])</f>
        <v>3</v>
      </c>
    </row>
    <row r="84" spans="1:9" x14ac:dyDescent="0.3">
      <c r="A84" s="1">
        <v>45009</v>
      </c>
      <c r="B84" t="s">
        <v>7</v>
      </c>
      <c r="C84" t="s">
        <v>11</v>
      </c>
      <c r="D84" s="2">
        <f>VLOOKUP(C84,Tabela16[],2,FALSE)</f>
        <v>0.5</v>
      </c>
      <c r="E84">
        <v>10</v>
      </c>
      <c r="F84" s="3">
        <f t="shared" si="3"/>
        <v>0</v>
      </c>
      <c r="G84" s="3">
        <f t="shared" si="4"/>
        <v>150</v>
      </c>
      <c r="H84" s="4">
        <f t="shared" si="5"/>
        <v>150</v>
      </c>
      <c r="I84">
        <f>MONTH(Tabela27[[#This Row],[data]])</f>
        <v>3</v>
      </c>
    </row>
    <row r="85" spans="1:9" x14ac:dyDescent="0.3">
      <c r="A85" s="1">
        <v>45010</v>
      </c>
      <c r="B85" t="s">
        <v>8</v>
      </c>
      <c r="C85" t="s">
        <v>11</v>
      </c>
      <c r="D85" s="2">
        <f>VLOOKUP(C85,Tabela16[],2,FALSE)</f>
        <v>0.5</v>
      </c>
      <c r="E85">
        <v>10</v>
      </c>
      <c r="F85" s="3">
        <f t="shared" si="3"/>
        <v>0</v>
      </c>
      <c r="G85" s="3">
        <f t="shared" si="4"/>
        <v>0</v>
      </c>
      <c r="H85" s="4">
        <f t="shared" si="5"/>
        <v>0</v>
      </c>
      <c r="I85">
        <f>MONTH(Tabela27[[#This Row],[data]])</f>
        <v>3</v>
      </c>
    </row>
    <row r="86" spans="1:9" x14ac:dyDescent="0.3">
      <c r="A86" s="1">
        <v>45011</v>
      </c>
      <c r="B86" t="s">
        <v>2</v>
      </c>
      <c r="C86" t="s">
        <v>11</v>
      </c>
      <c r="D86" s="2">
        <f>VLOOKUP(C86,Tabela16[],2,FALSE)</f>
        <v>0.5</v>
      </c>
      <c r="E86">
        <v>10</v>
      </c>
      <c r="F86" s="3">
        <f t="shared" si="3"/>
        <v>150</v>
      </c>
      <c r="G86" s="3">
        <f t="shared" si="4"/>
        <v>0</v>
      </c>
      <c r="H86" s="4">
        <f t="shared" si="5"/>
        <v>-150</v>
      </c>
      <c r="I86">
        <f>MONTH(Tabela27[[#This Row],[data]])</f>
        <v>3</v>
      </c>
    </row>
    <row r="87" spans="1:9" x14ac:dyDescent="0.3">
      <c r="A87" s="1">
        <v>45012</v>
      </c>
      <c r="B87" t="s">
        <v>3</v>
      </c>
      <c r="C87" t="s">
        <v>11</v>
      </c>
      <c r="D87" s="2">
        <f>VLOOKUP(C87,Tabela16[],2,FALSE)</f>
        <v>0.5</v>
      </c>
      <c r="E87">
        <v>10</v>
      </c>
      <c r="F87" s="3">
        <f t="shared" si="3"/>
        <v>0</v>
      </c>
      <c r="G87" s="3">
        <f t="shared" si="4"/>
        <v>150</v>
      </c>
      <c r="H87" s="4">
        <f t="shared" si="5"/>
        <v>150</v>
      </c>
      <c r="I87">
        <f>MONTH(Tabela27[[#This Row],[data]])</f>
        <v>3</v>
      </c>
    </row>
    <row r="88" spans="1:9" x14ac:dyDescent="0.3">
      <c r="A88" s="1">
        <v>45013</v>
      </c>
      <c r="B88" t="s">
        <v>4</v>
      </c>
      <c r="C88" t="s">
        <v>11</v>
      </c>
      <c r="D88" s="2">
        <f>VLOOKUP(C88,Tabela16[],2,FALSE)</f>
        <v>0.5</v>
      </c>
      <c r="E88">
        <v>10</v>
      </c>
      <c r="F88" s="3">
        <f t="shared" si="3"/>
        <v>0</v>
      </c>
      <c r="G88" s="3">
        <f t="shared" si="4"/>
        <v>150</v>
      </c>
      <c r="H88" s="4">
        <f t="shared" si="5"/>
        <v>150</v>
      </c>
      <c r="I88">
        <f>MONTH(Tabela27[[#This Row],[data]])</f>
        <v>3</v>
      </c>
    </row>
    <row r="89" spans="1:9" x14ac:dyDescent="0.3">
      <c r="A89" s="1">
        <v>45014</v>
      </c>
      <c r="B89" t="s">
        <v>5</v>
      </c>
      <c r="C89" t="s">
        <v>11</v>
      </c>
      <c r="D89" s="2">
        <f>VLOOKUP(C89,Tabela16[],2,FALSE)</f>
        <v>0.5</v>
      </c>
      <c r="E89">
        <v>10</v>
      </c>
      <c r="F89" s="3">
        <f t="shared" si="3"/>
        <v>0</v>
      </c>
      <c r="G89" s="3">
        <f t="shared" si="4"/>
        <v>150</v>
      </c>
      <c r="H89" s="4">
        <f t="shared" si="5"/>
        <v>150</v>
      </c>
      <c r="I89">
        <f>MONTH(Tabela27[[#This Row],[data]])</f>
        <v>3</v>
      </c>
    </row>
    <row r="90" spans="1:9" x14ac:dyDescent="0.3">
      <c r="A90" s="1">
        <v>45015</v>
      </c>
      <c r="B90" t="s">
        <v>6</v>
      </c>
      <c r="C90" t="s">
        <v>11</v>
      </c>
      <c r="D90" s="2">
        <f>VLOOKUP(C90,Tabela16[],2,FALSE)</f>
        <v>0.5</v>
      </c>
      <c r="E90">
        <v>10</v>
      </c>
      <c r="F90" s="3">
        <f t="shared" si="3"/>
        <v>0</v>
      </c>
      <c r="G90" s="3">
        <f t="shared" si="4"/>
        <v>150</v>
      </c>
      <c r="H90" s="4">
        <f t="shared" si="5"/>
        <v>150</v>
      </c>
      <c r="I90">
        <f>MONTH(Tabela27[[#This Row],[data]])</f>
        <v>3</v>
      </c>
    </row>
    <row r="91" spans="1:9" x14ac:dyDescent="0.3">
      <c r="A91" s="5">
        <v>45016</v>
      </c>
      <c r="B91" s="6" t="s">
        <v>7</v>
      </c>
      <c r="C91" s="6" t="s">
        <v>11</v>
      </c>
      <c r="D91" s="7">
        <f>VLOOKUP(C91,Tabela16[],2,FALSE)</f>
        <v>0.5</v>
      </c>
      <c r="E91" s="6">
        <v>10</v>
      </c>
      <c r="F91" s="8">
        <f t="shared" si="3"/>
        <v>0</v>
      </c>
      <c r="G91" s="8">
        <f t="shared" si="4"/>
        <v>150</v>
      </c>
      <c r="H91" s="4">
        <f t="shared" si="5"/>
        <v>150</v>
      </c>
      <c r="I91">
        <f>MONTH(Tabela27[[#This Row],[data]])</f>
        <v>3</v>
      </c>
    </row>
    <row r="92" spans="1:9" x14ac:dyDescent="0.3">
      <c r="A92" s="1">
        <v>45017</v>
      </c>
      <c r="B92" t="s">
        <v>8</v>
      </c>
      <c r="C92" t="s">
        <v>11</v>
      </c>
      <c r="D92" s="2">
        <f>VLOOKUP(C92,Tabela16[],2,FALSE)</f>
        <v>0.5</v>
      </c>
      <c r="E92">
        <v>10</v>
      </c>
      <c r="F92" s="3">
        <f t="shared" si="3"/>
        <v>0</v>
      </c>
      <c r="G92" s="3">
        <f t="shared" si="4"/>
        <v>0</v>
      </c>
      <c r="H92" s="4">
        <f t="shared" si="5"/>
        <v>0</v>
      </c>
      <c r="I92">
        <f>MONTH(Tabela27[[#This Row],[data]])</f>
        <v>4</v>
      </c>
    </row>
    <row r="93" spans="1:9" x14ac:dyDescent="0.3">
      <c r="A93" s="1">
        <v>45018</v>
      </c>
      <c r="B93" t="s">
        <v>2</v>
      </c>
      <c r="C93" t="s">
        <v>11</v>
      </c>
      <c r="D93" s="2">
        <f>VLOOKUP(C93,Tabela16[],2,FALSE)</f>
        <v>0.5</v>
      </c>
      <c r="E93">
        <v>10</v>
      </c>
      <c r="F93" s="3">
        <f t="shared" si="3"/>
        <v>150</v>
      </c>
      <c r="G93" s="3">
        <f t="shared" si="4"/>
        <v>0</v>
      </c>
      <c r="H93" s="4">
        <f t="shared" si="5"/>
        <v>-150</v>
      </c>
      <c r="I93">
        <f>MONTH(Tabela27[[#This Row],[data]])</f>
        <v>4</v>
      </c>
    </row>
    <row r="94" spans="1:9" x14ac:dyDescent="0.3">
      <c r="A94" s="1">
        <v>45019</v>
      </c>
      <c r="B94" t="s">
        <v>3</v>
      </c>
      <c r="C94" t="s">
        <v>11</v>
      </c>
      <c r="D94" s="2">
        <f>VLOOKUP(C94,Tabela16[],2,FALSE)</f>
        <v>0.5</v>
      </c>
      <c r="E94">
        <v>10</v>
      </c>
      <c r="F94" s="3">
        <f t="shared" si="3"/>
        <v>0</v>
      </c>
      <c r="G94" s="3">
        <f t="shared" si="4"/>
        <v>150</v>
      </c>
      <c r="H94" s="4">
        <f t="shared" si="5"/>
        <v>150</v>
      </c>
      <c r="I94">
        <f>MONTH(Tabela27[[#This Row],[data]])</f>
        <v>4</v>
      </c>
    </row>
    <row r="95" spans="1:9" x14ac:dyDescent="0.3">
      <c r="A95" s="1">
        <v>45020</v>
      </c>
      <c r="B95" t="s">
        <v>4</v>
      </c>
      <c r="C95" t="s">
        <v>11</v>
      </c>
      <c r="D95" s="2">
        <f>VLOOKUP(C95,Tabela16[],2,FALSE)</f>
        <v>0.5</v>
      </c>
      <c r="E95">
        <v>10</v>
      </c>
      <c r="F95" s="3">
        <f t="shared" si="3"/>
        <v>0</v>
      </c>
      <c r="G95" s="3">
        <f t="shared" si="4"/>
        <v>150</v>
      </c>
      <c r="H95" s="4">
        <f t="shared" si="5"/>
        <v>150</v>
      </c>
      <c r="I95">
        <f>MONTH(Tabela27[[#This Row],[data]])</f>
        <v>4</v>
      </c>
    </row>
    <row r="96" spans="1:9" x14ac:dyDescent="0.3">
      <c r="A96" s="1">
        <v>45021</v>
      </c>
      <c r="B96" t="s">
        <v>5</v>
      </c>
      <c r="C96" t="s">
        <v>11</v>
      </c>
      <c r="D96" s="2">
        <f>VLOOKUP(C96,Tabela16[],2,FALSE)</f>
        <v>0.5</v>
      </c>
      <c r="E96">
        <v>10</v>
      </c>
      <c r="F96" s="3">
        <f t="shared" si="3"/>
        <v>0</v>
      </c>
      <c r="G96" s="3">
        <f t="shared" si="4"/>
        <v>150</v>
      </c>
      <c r="H96" s="4">
        <f t="shared" si="5"/>
        <v>150</v>
      </c>
      <c r="I96">
        <f>MONTH(Tabela27[[#This Row],[data]])</f>
        <v>4</v>
      </c>
    </row>
    <row r="97" spans="1:9" x14ac:dyDescent="0.3">
      <c r="A97" s="1">
        <v>45022</v>
      </c>
      <c r="B97" t="s">
        <v>6</v>
      </c>
      <c r="C97" t="s">
        <v>11</v>
      </c>
      <c r="D97" s="2">
        <f>VLOOKUP(C97,Tabela16[],2,FALSE)</f>
        <v>0.5</v>
      </c>
      <c r="E97">
        <v>10</v>
      </c>
      <c r="F97" s="3">
        <f t="shared" si="3"/>
        <v>0</v>
      </c>
      <c r="G97" s="3">
        <f t="shared" si="4"/>
        <v>150</v>
      </c>
      <c r="H97" s="4">
        <f t="shared" si="5"/>
        <v>150</v>
      </c>
      <c r="I97">
        <f>MONTH(Tabela27[[#This Row],[data]])</f>
        <v>4</v>
      </c>
    </row>
    <row r="98" spans="1:9" x14ac:dyDescent="0.3">
      <c r="A98" s="1">
        <v>45023</v>
      </c>
      <c r="B98" t="s">
        <v>7</v>
      </c>
      <c r="C98" t="s">
        <v>11</v>
      </c>
      <c r="D98" s="2">
        <f>VLOOKUP(C98,Tabela16[],2,FALSE)</f>
        <v>0.5</v>
      </c>
      <c r="E98">
        <v>10</v>
      </c>
      <c r="F98" s="3">
        <f t="shared" si="3"/>
        <v>0</v>
      </c>
      <c r="G98" s="3">
        <f t="shared" si="4"/>
        <v>150</v>
      </c>
      <c r="H98" s="4">
        <f t="shared" si="5"/>
        <v>150</v>
      </c>
      <c r="I98">
        <f>MONTH(Tabela27[[#This Row],[data]])</f>
        <v>4</v>
      </c>
    </row>
    <row r="99" spans="1:9" x14ac:dyDescent="0.3">
      <c r="A99" s="1">
        <v>45024</v>
      </c>
      <c r="B99" t="s">
        <v>8</v>
      </c>
      <c r="C99" t="s">
        <v>11</v>
      </c>
      <c r="D99" s="2">
        <f>VLOOKUP(C99,Tabela16[],2,FALSE)</f>
        <v>0.5</v>
      </c>
      <c r="E99">
        <v>10</v>
      </c>
      <c r="F99" s="3">
        <f t="shared" si="3"/>
        <v>0</v>
      </c>
      <c r="G99" s="3">
        <f t="shared" si="4"/>
        <v>0</v>
      </c>
      <c r="H99" s="4">
        <f t="shared" si="5"/>
        <v>0</v>
      </c>
      <c r="I99">
        <f>MONTH(Tabela27[[#This Row],[data]])</f>
        <v>4</v>
      </c>
    </row>
    <row r="100" spans="1:9" x14ac:dyDescent="0.3">
      <c r="A100" s="1">
        <v>45025</v>
      </c>
      <c r="B100" t="s">
        <v>2</v>
      </c>
      <c r="C100" t="s">
        <v>11</v>
      </c>
      <c r="D100" s="2">
        <f>VLOOKUP(C100,Tabela16[],2,FALSE)</f>
        <v>0.5</v>
      </c>
      <c r="E100">
        <v>10</v>
      </c>
      <c r="F100" s="3">
        <f t="shared" si="3"/>
        <v>150</v>
      </c>
      <c r="G100" s="3">
        <f t="shared" si="4"/>
        <v>0</v>
      </c>
      <c r="H100" s="4">
        <f t="shared" si="5"/>
        <v>-150</v>
      </c>
      <c r="I100">
        <f>MONTH(Tabela27[[#This Row],[data]])</f>
        <v>4</v>
      </c>
    </row>
    <row r="101" spans="1:9" x14ac:dyDescent="0.3">
      <c r="A101" s="1">
        <v>45026</v>
      </c>
      <c r="B101" t="s">
        <v>3</v>
      </c>
      <c r="C101" t="s">
        <v>11</v>
      </c>
      <c r="D101" s="2">
        <f>VLOOKUP(C101,Tabela16[],2,FALSE)</f>
        <v>0.5</v>
      </c>
      <c r="E101">
        <v>10</v>
      </c>
      <c r="F101" s="3">
        <f t="shared" si="3"/>
        <v>0</v>
      </c>
      <c r="G101" s="3">
        <f t="shared" si="4"/>
        <v>150</v>
      </c>
      <c r="H101" s="4">
        <f t="shared" si="5"/>
        <v>150</v>
      </c>
      <c r="I101">
        <f>MONTH(Tabela27[[#This Row],[data]])</f>
        <v>4</v>
      </c>
    </row>
    <row r="102" spans="1:9" x14ac:dyDescent="0.3">
      <c r="A102" s="1">
        <v>45027</v>
      </c>
      <c r="B102" t="s">
        <v>4</v>
      </c>
      <c r="C102" t="s">
        <v>11</v>
      </c>
      <c r="D102" s="2">
        <f>VLOOKUP(C102,Tabela16[],2,FALSE)</f>
        <v>0.5</v>
      </c>
      <c r="E102">
        <v>10</v>
      </c>
      <c r="F102" s="3">
        <f t="shared" si="3"/>
        <v>0</v>
      </c>
      <c r="G102" s="3">
        <f t="shared" si="4"/>
        <v>150</v>
      </c>
      <c r="H102" s="4">
        <f t="shared" si="5"/>
        <v>150</v>
      </c>
      <c r="I102">
        <f>MONTH(Tabela27[[#This Row],[data]])</f>
        <v>4</v>
      </c>
    </row>
    <row r="103" spans="1:9" x14ac:dyDescent="0.3">
      <c r="A103" s="1">
        <v>45028</v>
      </c>
      <c r="B103" t="s">
        <v>5</v>
      </c>
      <c r="C103" t="s">
        <v>11</v>
      </c>
      <c r="D103" s="2">
        <f>VLOOKUP(C103,Tabela16[],2,FALSE)</f>
        <v>0.5</v>
      </c>
      <c r="E103">
        <v>10</v>
      </c>
      <c r="F103" s="3">
        <f t="shared" si="3"/>
        <v>0</v>
      </c>
      <c r="G103" s="3">
        <f t="shared" si="4"/>
        <v>150</v>
      </c>
      <c r="H103" s="4">
        <f t="shared" si="5"/>
        <v>150</v>
      </c>
      <c r="I103">
        <f>MONTH(Tabela27[[#This Row],[data]])</f>
        <v>4</v>
      </c>
    </row>
    <row r="104" spans="1:9" x14ac:dyDescent="0.3">
      <c r="A104" s="1">
        <v>45029</v>
      </c>
      <c r="B104" t="s">
        <v>6</v>
      </c>
      <c r="C104" t="s">
        <v>11</v>
      </c>
      <c r="D104" s="2">
        <f>VLOOKUP(C104,Tabela16[],2,FALSE)</f>
        <v>0.5</v>
      </c>
      <c r="E104">
        <v>10</v>
      </c>
      <c r="F104" s="3">
        <f t="shared" si="3"/>
        <v>0</v>
      </c>
      <c r="G104" s="3">
        <f t="shared" si="4"/>
        <v>150</v>
      </c>
      <c r="H104" s="4">
        <f t="shared" si="5"/>
        <v>150</v>
      </c>
      <c r="I104">
        <f>MONTH(Tabela27[[#This Row],[data]])</f>
        <v>4</v>
      </c>
    </row>
    <row r="105" spans="1:9" x14ac:dyDescent="0.3">
      <c r="A105" s="1">
        <v>45030</v>
      </c>
      <c r="B105" t="s">
        <v>7</v>
      </c>
      <c r="C105" t="s">
        <v>11</v>
      </c>
      <c r="D105" s="2">
        <f>VLOOKUP(C105,Tabela16[],2,FALSE)</f>
        <v>0.5</v>
      </c>
      <c r="E105">
        <v>10</v>
      </c>
      <c r="F105" s="3">
        <f t="shared" si="3"/>
        <v>0</v>
      </c>
      <c r="G105" s="3">
        <f t="shared" si="4"/>
        <v>150</v>
      </c>
      <c r="H105" s="4">
        <f t="shared" si="5"/>
        <v>150</v>
      </c>
      <c r="I105">
        <f>MONTH(Tabela27[[#This Row],[data]])</f>
        <v>4</v>
      </c>
    </row>
    <row r="106" spans="1:9" x14ac:dyDescent="0.3">
      <c r="A106" s="1">
        <v>45031</v>
      </c>
      <c r="B106" t="s">
        <v>8</v>
      </c>
      <c r="C106" t="s">
        <v>11</v>
      </c>
      <c r="D106" s="2">
        <f>VLOOKUP(C106,Tabela16[],2,FALSE)</f>
        <v>0.5</v>
      </c>
      <c r="E106">
        <v>10</v>
      </c>
      <c r="F106" s="3">
        <f t="shared" si="3"/>
        <v>0</v>
      </c>
      <c r="G106" s="3">
        <f t="shared" si="4"/>
        <v>0</v>
      </c>
      <c r="H106" s="4">
        <f t="shared" si="5"/>
        <v>0</v>
      </c>
      <c r="I106">
        <f>MONTH(Tabela27[[#This Row],[data]])</f>
        <v>4</v>
      </c>
    </row>
    <row r="107" spans="1:9" x14ac:dyDescent="0.3">
      <c r="A107" s="1">
        <v>45032</v>
      </c>
      <c r="B107" t="s">
        <v>2</v>
      </c>
      <c r="C107" t="s">
        <v>11</v>
      </c>
      <c r="D107" s="2">
        <f>VLOOKUP(C107,Tabela16[],2,FALSE)</f>
        <v>0.5</v>
      </c>
      <c r="E107">
        <v>10</v>
      </c>
      <c r="F107" s="3">
        <f t="shared" si="3"/>
        <v>150</v>
      </c>
      <c r="G107" s="3">
        <f t="shared" si="4"/>
        <v>0</v>
      </c>
      <c r="H107" s="4">
        <f t="shared" si="5"/>
        <v>-150</v>
      </c>
      <c r="I107">
        <f>MONTH(Tabela27[[#This Row],[data]])</f>
        <v>4</v>
      </c>
    </row>
    <row r="108" spans="1:9" x14ac:dyDescent="0.3">
      <c r="A108" s="1">
        <v>45033</v>
      </c>
      <c r="B108" t="s">
        <v>3</v>
      </c>
      <c r="C108" t="s">
        <v>11</v>
      </c>
      <c r="D108" s="2">
        <f>VLOOKUP(C108,Tabela16[],2,FALSE)</f>
        <v>0.5</v>
      </c>
      <c r="E108">
        <v>10</v>
      </c>
      <c r="F108" s="3">
        <f t="shared" si="3"/>
        <v>0</v>
      </c>
      <c r="G108" s="3">
        <f t="shared" si="4"/>
        <v>150</v>
      </c>
      <c r="H108" s="4">
        <f t="shared" si="5"/>
        <v>150</v>
      </c>
      <c r="I108">
        <f>MONTH(Tabela27[[#This Row],[data]])</f>
        <v>4</v>
      </c>
    </row>
    <row r="109" spans="1:9" x14ac:dyDescent="0.3">
      <c r="A109" s="1">
        <v>45034</v>
      </c>
      <c r="B109" t="s">
        <v>4</v>
      </c>
      <c r="C109" t="s">
        <v>11</v>
      </c>
      <c r="D109" s="2">
        <f>VLOOKUP(C109,Tabela16[],2,FALSE)</f>
        <v>0.5</v>
      </c>
      <c r="E109">
        <v>10</v>
      </c>
      <c r="F109" s="3">
        <f t="shared" si="3"/>
        <v>0</v>
      </c>
      <c r="G109" s="3">
        <f t="shared" si="4"/>
        <v>150</v>
      </c>
      <c r="H109" s="4">
        <f t="shared" si="5"/>
        <v>150</v>
      </c>
      <c r="I109">
        <f>MONTH(Tabela27[[#This Row],[data]])</f>
        <v>4</v>
      </c>
    </row>
    <row r="110" spans="1:9" x14ac:dyDescent="0.3">
      <c r="A110" s="1">
        <v>45035</v>
      </c>
      <c r="B110" t="s">
        <v>5</v>
      </c>
      <c r="C110" t="s">
        <v>11</v>
      </c>
      <c r="D110" s="2">
        <f>VLOOKUP(C110,Tabela16[],2,FALSE)</f>
        <v>0.5</v>
      </c>
      <c r="E110">
        <v>10</v>
      </c>
      <c r="F110" s="3">
        <f t="shared" si="3"/>
        <v>0</v>
      </c>
      <c r="G110" s="3">
        <f t="shared" si="4"/>
        <v>150</v>
      </c>
      <c r="H110" s="4">
        <f t="shared" si="5"/>
        <v>150</v>
      </c>
      <c r="I110">
        <f>MONTH(Tabela27[[#This Row],[data]])</f>
        <v>4</v>
      </c>
    </row>
    <row r="111" spans="1:9" x14ac:dyDescent="0.3">
      <c r="A111" s="1">
        <v>45036</v>
      </c>
      <c r="B111" t="s">
        <v>6</v>
      </c>
      <c r="C111" t="s">
        <v>11</v>
      </c>
      <c r="D111" s="2">
        <f>VLOOKUP(C111,Tabela16[],2,FALSE)</f>
        <v>0.5</v>
      </c>
      <c r="E111">
        <v>10</v>
      </c>
      <c r="F111" s="3">
        <f t="shared" si="3"/>
        <v>0</v>
      </c>
      <c r="G111" s="3">
        <f t="shared" si="4"/>
        <v>150</v>
      </c>
      <c r="H111" s="4">
        <f t="shared" si="5"/>
        <v>150</v>
      </c>
      <c r="I111">
        <f>MONTH(Tabela27[[#This Row],[data]])</f>
        <v>4</v>
      </c>
    </row>
    <row r="112" spans="1:9" x14ac:dyDescent="0.3">
      <c r="A112" s="1">
        <v>45037</v>
      </c>
      <c r="B112" t="s">
        <v>7</v>
      </c>
      <c r="C112" t="s">
        <v>11</v>
      </c>
      <c r="D112" s="2">
        <f>VLOOKUP(C112,Tabela16[],2,FALSE)</f>
        <v>0.5</v>
      </c>
      <c r="E112">
        <v>10</v>
      </c>
      <c r="F112" s="3">
        <f t="shared" si="3"/>
        <v>0</v>
      </c>
      <c r="G112" s="3">
        <f t="shared" si="4"/>
        <v>150</v>
      </c>
      <c r="H112" s="4">
        <f t="shared" si="5"/>
        <v>150</v>
      </c>
      <c r="I112">
        <f>MONTH(Tabela27[[#This Row],[data]])</f>
        <v>4</v>
      </c>
    </row>
    <row r="113" spans="1:9" x14ac:dyDescent="0.3">
      <c r="A113" s="1">
        <v>45038</v>
      </c>
      <c r="B113" t="s">
        <v>8</v>
      </c>
      <c r="C113" t="s">
        <v>11</v>
      </c>
      <c r="D113" s="2">
        <f>VLOOKUP(C113,Tabela16[],2,FALSE)</f>
        <v>0.5</v>
      </c>
      <c r="E113">
        <v>10</v>
      </c>
      <c r="F113" s="3">
        <f t="shared" si="3"/>
        <v>0</v>
      </c>
      <c r="G113" s="3">
        <f t="shared" si="4"/>
        <v>0</v>
      </c>
      <c r="H113" s="4">
        <f t="shared" si="5"/>
        <v>0</v>
      </c>
      <c r="I113">
        <f>MONTH(Tabela27[[#This Row],[data]])</f>
        <v>4</v>
      </c>
    </row>
    <row r="114" spans="1:9" x14ac:dyDescent="0.3">
      <c r="A114" s="1">
        <v>45039</v>
      </c>
      <c r="B114" t="s">
        <v>2</v>
      </c>
      <c r="C114" t="s">
        <v>11</v>
      </c>
      <c r="D114" s="2">
        <f>VLOOKUP(C114,Tabela16[],2,FALSE)</f>
        <v>0.5</v>
      </c>
      <c r="E114">
        <v>10</v>
      </c>
      <c r="F114" s="3">
        <f t="shared" si="3"/>
        <v>150</v>
      </c>
      <c r="G114" s="3">
        <f t="shared" si="4"/>
        <v>0</v>
      </c>
      <c r="H114" s="4">
        <f t="shared" si="5"/>
        <v>-150</v>
      </c>
      <c r="I114">
        <f>MONTH(Tabela27[[#This Row],[data]])</f>
        <v>4</v>
      </c>
    </row>
    <row r="115" spans="1:9" x14ac:dyDescent="0.3">
      <c r="A115" s="1">
        <v>45040</v>
      </c>
      <c r="B115" t="s">
        <v>3</v>
      </c>
      <c r="C115" t="s">
        <v>11</v>
      </c>
      <c r="D115" s="2">
        <f>VLOOKUP(C115,Tabela16[],2,FALSE)</f>
        <v>0.5</v>
      </c>
      <c r="E115">
        <v>10</v>
      </c>
      <c r="F115" s="3">
        <f t="shared" si="3"/>
        <v>0</v>
      </c>
      <c r="G115" s="3">
        <f t="shared" si="4"/>
        <v>150</v>
      </c>
      <c r="H115" s="4">
        <f t="shared" si="5"/>
        <v>150</v>
      </c>
      <c r="I115">
        <f>MONTH(Tabela27[[#This Row],[data]])</f>
        <v>4</v>
      </c>
    </row>
    <row r="116" spans="1:9" x14ac:dyDescent="0.3">
      <c r="A116" s="1">
        <v>45041</v>
      </c>
      <c r="B116" t="s">
        <v>4</v>
      </c>
      <c r="C116" t="s">
        <v>11</v>
      </c>
      <c r="D116" s="2">
        <f>VLOOKUP(C116,Tabela16[],2,FALSE)</f>
        <v>0.5</v>
      </c>
      <c r="E116">
        <v>10</v>
      </c>
      <c r="F116" s="3">
        <f t="shared" si="3"/>
        <v>0</v>
      </c>
      <c r="G116" s="3">
        <f t="shared" si="4"/>
        <v>150</v>
      </c>
      <c r="H116" s="4">
        <f t="shared" si="5"/>
        <v>150</v>
      </c>
      <c r="I116">
        <f>MONTH(Tabela27[[#This Row],[data]])</f>
        <v>4</v>
      </c>
    </row>
    <row r="117" spans="1:9" x14ac:dyDescent="0.3">
      <c r="A117" s="1">
        <v>45042</v>
      </c>
      <c r="B117" t="s">
        <v>5</v>
      </c>
      <c r="C117" t="s">
        <v>11</v>
      </c>
      <c r="D117" s="2">
        <f>VLOOKUP(C117,Tabela16[],2,FALSE)</f>
        <v>0.5</v>
      </c>
      <c r="E117">
        <v>10</v>
      </c>
      <c r="F117" s="3">
        <f t="shared" si="3"/>
        <v>0</v>
      </c>
      <c r="G117" s="3">
        <f t="shared" si="4"/>
        <v>150</v>
      </c>
      <c r="H117" s="4">
        <f t="shared" si="5"/>
        <v>150</v>
      </c>
      <c r="I117">
        <f>MONTH(Tabela27[[#This Row],[data]])</f>
        <v>4</v>
      </c>
    </row>
    <row r="118" spans="1:9" x14ac:dyDescent="0.3">
      <c r="A118" s="1">
        <v>45043</v>
      </c>
      <c r="B118" t="s">
        <v>6</v>
      </c>
      <c r="C118" t="s">
        <v>11</v>
      </c>
      <c r="D118" s="2">
        <f>VLOOKUP(C118,Tabela16[],2,FALSE)</f>
        <v>0.5</v>
      </c>
      <c r="E118">
        <v>10</v>
      </c>
      <c r="F118" s="3">
        <f t="shared" si="3"/>
        <v>0</v>
      </c>
      <c r="G118" s="3">
        <f t="shared" si="4"/>
        <v>150</v>
      </c>
      <c r="H118" s="4">
        <f t="shared" si="5"/>
        <v>150</v>
      </c>
      <c r="I118">
        <f>MONTH(Tabela27[[#This Row],[data]])</f>
        <v>4</v>
      </c>
    </row>
    <row r="119" spans="1:9" x14ac:dyDescent="0.3">
      <c r="A119" s="1">
        <v>45044</v>
      </c>
      <c r="B119" t="s">
        <v>7</v>
      </c>
      <c r="C119" t="s">
        <v>11</v>
      </c>
      <c r="D119" s="2">
        <f>VLOOKUP(C119,Tabela16[],2,FALSE)</f>
        <v>0.5</v>
      </c>
      <c r="E119">
        <v>10</v>
      </c>
      <c r="F119" s="3">
        <f t="shared" si="3"/>
        <v>0</v>
      </c>
      <c r="G119" s="3">
        <f t="shared" si="4"/>
        <v>150</v>
      </c>
      <c r="H119" s="4">
        <f t="shared" si="5"/>
        <v>150</v>
      </c>
      <c r="I119">
        <f>MONTH(Tabela27[[#This Row],[data]])</f>
        <v>4</v>
      </c>
    </row>
    <row r="120" spans="1:9" x14ac:dyDescent="0.3">
      <c r="A120" s="1">
        <v>45045</v>
      </c>
      <c r="B120" t="s">
        <v>8</v>
      </c>
      <c r="C120" t="s">
        <v>11</v>
      </c>
      <c r="D120" s="2">
        <f>VLOOKUP(C120,Tabela16[],2,FALSE)</f>
        <v>0.5</v>
      </c>
      <c r="E120">
        <v>10</v>
      </c>
      <c r="F120" s="3">
        <f t="shared" si="3"/>
        <v>0</v>
      </c>
      <c r="G120" s="3">
        <f t="shared" si="4"/>
        <v>0</v>
      </c>
      <c r="H120" s="4">
        <f t="shared" si="5"/>
        <v>0</v>
      </c>
      <c r="I120">
        <f>MONTH(Tabela27[[#This Row],[data]])</f>
        <v>4</v>
      </c>
    </row>
    <row r="121" spans="1:9" x14ac:dyDescent="0.3">
      <c r="A121" s="1">
        <v>45046</v>
      </c>
      <c r="B121" t="s">
        <v>2</v>
      </c>
      <c r="C121" t="s">
        <v>11</v>
      </c>
      <c r="D121" s="2">
        <f>VLOOKUP(C121,Tabela16[],2,FALSE)</f>
        <v>0.5</v>
      </c>
      <c r="E121">
        <v>10</v>
      </c>
      <c r="F121" s="3">
        <f t="shared" si="3"/>
        <v>150</v>
      </c>
      <c r="G121" s="3">
        <f t="shared" si="4"/>
        <v>0</v>
      </c>
      <c r="H121" s="4">
        <f t="shared" si="5"/>
        <v>-150</v>
      </c>
      <c r="I121">
        <f>MONTH(Tabela27[[#This Row],[data]])</f>
        <v>4</v>
      </c>
    </row>
    <row r="122" spans="1:9" x14ac:dyDescent="0.3">
      <c r="A122" s="1">
        <v>45047</v>
      </c>
      <c r="B122" t="s">
        <v>3</v>
      </c>
      <c r="C122" t="s">
        <v>11</v>
      </c>
      <c r="D122" s="2">
        <f>VLOOKUP(C122,Tabela16[],2,FALSE)</f>
        <v>0.5</v>
      </c>
      <c r="E122">
        <v>10</v>
      </c>
      <c r="F122" s="3">
        <f t="shared" si="3"/>
        <v>0</v>
      </c>
      <c r="G122" s="3">
        <f t="shared" si="4"/>
        <v>150</v>
      </c>
      <c r="H122" s="4">
        <f t="shared" si="5"/>
        <v>150</v>
      </c>
      <c r="I122">
        <f>MONTH(Tabela27[[#This Row],[data]])</f>
        <v>5</v>
      </c>
    </row>
    <row r="123" spans="1:9" x14ac:dyDescent="0.3">
      <c r="A123" s="1">
        <v>45048</v>
      </c>
      <c r="B123" t="s">
        <v>4</v>
      </c>
      <c r="C123" t="s">
        <v>11</v>
      </c>
      <c r="D123" s="2">
        <f>VLOOKUP(C123,Tabela16[],2,FALSE)</f>
        <v>0.5</v>
      </c>
      <c r="E123">
        <v>10</v>
      </c>
      <c r="F123" s="3">
        <f t="shared" si="3"/>
        <v>0</v>
      </c>
      <c r="G123" s="3">
        <f t="shared" si="4"/>
        <v>150</v>
      </c>
      <c r="H123" s="4">
        <f t="shared" si="5"/>
        <v>150</v>
      </c>
      <c r="I123">
        <f>MONTH(Tabela27[[#This Row],[data]])</f>
        <v>5</v>
      </c>
    </row>
    <row r="124" spans="1:9" x14ac:dyDescent="0.3">
      <c r="A124" s="1">
        <v>45049</v>
      </c>
      <c r="B124" t="s">
        <v>5</v>
      </c>
      <c r="C124" t="s">
        <v>11</v>
      </c>
      <c r="D124" s="2">
        <f>VLOOKUP(C124,Tabela16[],2,FALSE)</f>
        <v>0.5</v>
      </c>
      <c r="E124">
        <v>10</v>
      </c>
      <c r="F124" s="3">
        <f t="shared" si="3"/>
        <v>0</v>
      </c>
      <c r="G124" s="3">
        <f t="shared" si="4"/>
        <v>150</v>
      </c>
      <c r="H124" s="4">
        <f t="shared" si="5"/>
        <v>150</v>
      </c>
      <c r="I124">
        <f>MONTH(Tabela27[[#This Row],[data]])</f>
        <v>5</v>
      </c>
    </row>
    <row r="125" spans="1:9" x14ac:dyDescent="0.3">
      <c r="A125" s="1">
        <v>45050</v>
      </c>
      <c r="B125" t="s">
        <v>6</v>
      </c>
      <c r="C125" t="s">
        <v>11</v>
      </c>
      <c r="D125" s="2">
        <f>VLOOKUP(C125,Tabela16[],2,FALSE)</f>
        <v>0.5</v>
      </c>
      <c r="E125">
        <v>10</v>
      </c>
      <c r="F125" s="3">
        <f t="shared" si="3"/>
        <v>0</v>
      </c>
      <c r="G125" s="3">
        <f t="shared" si="4"/>
        <v>150</v>
      </c>
      <c r="H125" s="4">
        <f t="shared" si="5"/>
        <v>150</v>
      </c>
      <c r="I125">
        <f>MONTH(Tabela27[[#This Row],[data]])</f>
        <v>5</v>
      </c>
    </row>
    <row r="126" spans="1:9" x14ac:dyDescent="0.3">
      <c r="A126" s="1">
        <v>45051</v>
      </c>
      <c r="B126" t="s">
        <v>7</v>
      </c>
      <c r="C126" t="s">
        <v>11</v>
      </c>
      <c r="D126" s="2">
        <f>VLOOKUP(C126,Tabela16[],2,FALSE)</f>
        <v>0.5</v>
      </c>
      <c r="E126">
        <v>10</v>
      </c>
      <c r="F126" s="3">
        <f t="shared" si="3"/>
        <v>0</v>
      </c>
      <c r="G126" s="3">
        <f t="shared" si="4"/>
        <v>150</v>
      </c>
      <c r="H126" s="4">
        <f t="shared" si="5"/>
        <v>150</v>
      </c>
      <c r="I126">
        <f>MONTH(Tabela27[[#This Row],[data]])</f>
        <v>5</v>
      </c>
    </row>
    <row r="127" spans="1:9" x14ac:dyDescent="0.3">
      <c r="A127" s="1">
        <v>45052</v>
      </c>
      <c r="B127" t="s">
        <v>8</v>
      </c>
      <c r="C127" t="s">
        <v>11</v>
      </c>
      <c r="D127" s="2">
        <f>VLOOKUP(C127,Tabela16[],2,FALSE)</f>
        <v>0.5</v>
      </c>
      <c r="E127">
        <v>10</v>
      </c>
      <c r="F127" s="3">
        <f t="shared" si="3"/>
        <v>0</v>
      </c>
      <c r="G127" s="3">
        <f t="shared" si="4"/>
        <v>0</v>
      </c>
      <c r="H127" s="4">
        <f t="shared" si="5"/>
        <v>0</v>
      </c>
      <c r="I127">
        <f>MONTH(Tabela27[[#This Row],[data]])</f>
        <v>5</v>
      </c>
    </row>
    <row r="128" spans="1:9" x14ac:dyDescent="0.3">
      <c r="A128" s="1">
        <v>45053</v>
      </c>
      <c r="B128" t="s">
        <v>2</v>
      </c>
      <c r="C128" t="s">
        <v>11</v>
      </c>
      <c r="D128" s="2">
        <f>VLOOKUP(C128,Tabela16[],2,FALSE)</f>
        <v>0.5</v>
      </c>
      <c r="E128">
        <v>10</v>
      </c>
      <c r="F128" s="3">
        <f t="shared" si="3"/>
        <v>150</v>
      </c>
      <c r="G128" s="3">
        <f t="shared" si="4"/>
        <v>0</v>
      </c>
      <c r="H128" s="4">
        <f t="shared" si="5"/>
        <v>-150</v>
      </c>
      <c r="I128">
        <f>MONTH(Tabela27[[#This Row],[data]])</f>
        <v>5</v>
      </c>
    </row>
    <row r="129" spans="1:9" x14ac:dyDescent="0.3">
      <c r="A129" s="1">
        <v>45054</v>
      </c>
      <c r="B129" t="s">
        <v>3</v>
      </c>
      <c r="C129" t="s">
        <v>11</v>
      </c>
      <c r="D129" s="2">
        <f>VLOOKUP(C129,Tabela16[],2,FALSE)</f>
        <v>0.5</v>
      </c>
      <c r="E129">
        <v>10</v>
      </c>
      <c r="F129" s="3">
        <f t="shared" si="3"/>
        <v>0</v>
      </c>
      <c r="G129" s="3">
        <f t="shared" si="4"/>
        <v>150</v>
      </c>
      <c r="H129" s="4">
        <f t="shared" si="5"/>
        <v>150</v>
      </c>
      <c r="I129">
        <f>MONTH(Tabela27[[#This Row],[data]])</f>
        <v>5</v>
      </c>
    </row>
    <row r="130" spans="1:9" x14ac:dyDescent="0.3">
      <c r="A130" s="1">
        <v>45055</v>
      </c>
      <c r="B130" t="s">
        <v>4</v>
      </c>
      <c r="C130" t="s">
        <v>11</v>
      </c>
      <c r="D130" s="2">
        <f>VLOOKUP(C130,Tabela16[],2,FALSE)</f>
        <v>0.5</v>
      </c>
      <c r="E130">
        <v>10</v>
      </c>
      <c r="F130" s="3">
        <f t="shared" si="3"/>
        <v>0</v>
      </c>
      <c r="G130" s="3">
        <f t="shared" si="4"/>
        <v>150</v>
      </c>
      <c r="H130" s="4">
        <f t="shared" si="5"/>
        <v>150</v>
      </c>
      <c r="I130">
        <f>MONTH(Tabela27[[#This Row],[data]])</f>
        <v>5</v>
      </c>
    </row>
    <row r="131" spans="1:9" x14ac:dyDescent="0.3">
      <c r="A131" s="1">
        <v>45056</v>
      </c>
      <c r="B131" t="s">
        <v>5</v>
      </c>
      <c r="C131" t="s">
        <v>11</v>
      </c>
      <c r="D131" s="2">
        <f>VLOOKUP(C131,Tabela16[],2,FALSE)</f>
        <v>0.5</v>
      </c>
      <c r="E131">
        <v>10</v>
      </c>
      <c r="F131" s="3">
        <f t="shared" si="3"/>
        <v>0</v>
      </c>
      <c r="G131" s="3">
        <f t="shared" si="4"/>
        <v>150</v>
      </c>
      <c r="H131" s="4">
        <f t="shared" si="5"/>
        <v>150</v>
      </c>
      <c r="I131">
        <f>MONTH(Tabela27[[#This Row],[data]])</f>
        <v>5</v>
      </c>
    </row>
    <row r="132" spans="1:9" x14ac:dyDescent="0.3">
      <c r="A132" s="1">
        <v>45057</v>
      </c>
      <c r="B132" t="s">
        <v>6</v>
      </c>
      <c r="C132" t="s">
        <v>11</v>
      </c>
      <c r="D132" s="2">
        <f>VLOOKUP(C132,Tabela16[],2,FALSE)</f>
        <v>0.5</v>
      </c>
      <c r="E132">
        <v>10</v>
      </c>
      <c r="F132" s="3">
        <f t="shared" ref="F132:F195" si="6">IF(B132="niedziela",15*E132,0)</f>
        <v>0</v>
      </c>
      <c r="G132" s="3">
        <f t="shared" ref="G132:G195" si="7">IF(AND(NOT(B132="sobota"),NOT(B132="niedziela")),ROUNDDOWN(E132*D132,0)*$N$4,0)</f>
        <v>150</v>
      </c>
      <c r="H132" s="4">
        <f t="shared" ref="H132:H195" si="8">G132-F132</f>
        <v>150</v>
      </c>
      <c r="I132">
        <f>MONTH(Tabela27[[#This Row],[data]])</f>
        <v>5</v>
      </c>
    </row>
    <row r="133" spans="1:9" x14ac:dyDescent="0.3">
      <c r="A133" s="1">
        <v>45058</v>
      </c>
      <c r="B133" t="s">
        <v>7</v>
      </c>
      <c r="C133" t="s">
        <v>11</v>
      </c>
      <c r="D133" s="2">
        <f>VLOOKUP(C133,Tabela16[],2,FALSE)</f>
        <v>0.5</v>
      </c>
      <c r="E133">
        <v>10</v>
      </c>
      <c r="F133" s="3">
        <f t="shared" si="6"/>
        <v>0</v>
      </c>
      <c r="G133" s="3">
        <f t="shared" si="7"/>
        <v>150</v>
      </c>
      <c r="H133" s="4">
        <f t="shared" si="8"/>
        <v>150</v>
      </c>
      <c r="I133">
        <f>MONTH(Tabela27[[#This Row],[data]])</f>
        <v>5</v>
      </c>
    </row>
    <row r="134" spans="1:9" x14ac:dyDescent="0.3">
      <c r="A134" s="1">
        <v>45059</v>
      </c>
      <c r="B134" t="s">
        <v>8</v>
      </c>
      <c r="C134" t="s">
        <v>11</v>
      </c>
      <c r="D134" s="2">
        <f>VLOOKUP(C134,Tabela16[],2,FALSE)</f>
        <v>0.5</v>
      </c>
      <c r="E134">
        <v>10</v>
      </c>
      <c r="F134" s="3">
        <f t="shared" si="6"/>
        <v>0</v>
      </c>
      <c r="G134" s="3">
        <f t="shared" si="7"/>
        <v>0</v>
      </c>
      <c r="H134" s="4">
        <f t="shared" si="8"/>
        <v>0</v>
      </c>
      <c r="I134">
        <f>MONTH(Tabela27[[#This Row],[data]])</f>
        <v>5</v>
      </c>
    </row>
    <row r="135" spans="1:9" x14ac:dyDescent="0.3">
      <c r="A135" s="1">
        <v>45060</v>
      </c>
      <c r="B135" t="s">
        <v>2</v>
      </c>
      <c r="C135" t="s">
        <v>11</v>
      </c>
      <c r="D135" s="2">
        <f>VLOOKUP(C135,Tabela16[],2,FALSE)</f>
        <v>0.5</v>
      </c>
      <c r="E135">
        <v>10</v>
      </c>
      <c r="F135" s="3">
        <f t="shared" si="6"/>
        <v>150</v>
      </c>
      <c r="G135" s="3">
        <f t="shared" si="7"/>
        <v>0</v>
      </c>
      <c r="H135" s="4">
        <f t="shared" si="8"/>
        <v>-150</v>
      </c>
      <c r="I135">
        <f>MONTH(Tabela27[[#This Row],[data]])</f>
        <v>5</v>
      </c>
    </row>
    <row r="136" spans="1:9" x14ac:dyDescent="0.3">
      <c r="A136" s="1">
        <v>45061</v>
      </c>
      <c r="B136" t="s">
        <v>3</v>
      </c>
      <c r="C136" t="s">
        <v>11</v>
      </c>
      <c r="D136" s="2">
        <f>VLOOKUP(C136,Tabela16[],2,FALSE)</f>
        <v>0.5</v>
      </c>
      <c r="E136">
        <v>10</v>
      </c>
      <c r="F136" s="3">
        <f t="shared" si="6"/>
        <v>0</v>
      </c>
      <c r="G136" s="3">
        <f t="shared" si="7"/>
        <v>150</v>
      </c>
      <c r="H136" s="4">
        <f t="shared" si="8"/>
        <v>150</v>
      </c>
      <c r="I136">
        <f>MONTH(Tabela27[[#This Row],[data]])</f>
        <v>5</v>
      </c>
    </row>
    <row r="137" spans="1:9" x14ac:dyDescent="0.3">
      <c r="A137" s="1">
        <v>45062</v>
      </c>
      <c r="B137" t="s">
        <v>4</v>
      </c>
      <c r="C137" t="s">
        <v>11</v>
      </c>
      <c r="D137" s="2">
        <f>VLOOKUP(C137,Tabela16[],2,FALSE)</f>
        <v>0.5</v>
      </c>
      <c r="E137">
        <v>10</v>
      </c>
      <c r="F137" s="3">
        <f t="shared" si="6"/>
        <v>0</v>
      </c>
      <c r="G137" s="3">
        <f t="shared" si="7"/>
        <v>150</v>
      </c>
      <c r="H137" s="4">
        <f t="shared" si="8"/>
        <v>150</v>
      </c>
      <c r="I137">
        <f>MONTH(Tabela27[[#This Row],[data]])</f>
        <v>5</v>
      </c>
    </row>
    <row r="138" spans="1:9" x14ac:dyDescent="0.3">
      <c r="A138" s="1">
        <v>45063</v>
      </c>
      <c r="B138" t="s">
        <v>5</v>
      </c>
      <c r="C138" t="s">
        <v>11</v>
      </c>
      <c r="D138" s="2">
        <f>VLOOKUP(C138,Tabela16[],2,FALSE)</f>
        <v>0.5</v>
      </c>
      <c r="E138">
        <v>10</v>
      </c>
      <c r="F138" s="3">
        <f t="shared" si="6"/>
        <v>0</v>
      </c>
      <c r="G138" s="3">
        <f t="shared" si="7"/>
        <v>150</v>
      </c>
      <c r="H138" s="4">
        <f t="shared" si="8"/>
        <v>150</v>
      </c>
      <c r="I138">
        <f>MONTH(Tabela27[[#This Row],[data]])</f>
        <v>5</v>
      </c>
    </row>
    <row r="139" spans="1:9" x14ac:dyDescent="0.3">
      <c r="A139" s="1">
        <v>45064</v>
      </c>
      <c r="B139" t="s">
        <v>6</v>
      </c>
      <c r="C139" t="s">
        <v>11</v>
      </c>
      <c r="D139" s="2">
        <f>VLOOKUP(C139,Tabela16[],2,FALSE)</f>
        <v>0.5</v>
      </c>
      <c r="E139">
        <v>10</v>
      </c>
      <c r="F139" s="3">
        <f t="shared" si="6"/>
        <v>0</v>
      </c>
      <c r="G139" s="3">
        <f t="shared" si="7"/>
        <v>150</v>
      </c>
      <c r="H139" s="4">
        <f t="shared" si="8"/>
        <v>150</v>
      </c>
      <c r="I139">
        <f>MONTH(Tabela27[[#This Row],[data]])</f>
        <v>5</v>
      </c>
    </row>
    <row r="140" spans="1:9" x14ac:dyDescent="0.3">
      <c r="A140" s="1">
        <v>45065</v>
      </c>
      <c r="B140" t="s">
        <v>7</v>
      </c>
      <c r="C140" t="s">
        <v>11</v>
      </c>
      <c r="D140" s="2">
        <f>VLOOKUP(C140,Tabela16[],2,FALSE)</f>
        <v>0.5</v>
      </c>
      <c r="E140">
        <v>10</v>
      </c>
      <c r="F140" s="3">
        <f t="shared" si="6"/>
        <v>0</v>
      </c>
      <c r="G140" s="3">
        <f t="shared" si="7"/>
        <v>150</v>
      </c>
      <c r="H140" s="4">
        <f t="shared" si="8"/>
        <v>150</v>
      </c>
      <c r="I140">
        <f>MONTH(Tabela27[[#This Row],[data]])</f>
        <v>5</v>
      </c>
    </row>
    <row r="141" spans="1:9" x14ac:dyDescent="0.3">
      <c r="A141" s="1">
        <v>45066</v>
      </c>
      <c r="B141" t="s">
        <v>8</v>
      </c>
      <c r="C141" t="s">
        <v>11</v>
      </c>
      <c r="D141" s="2">
        <f>VLOOKUP(C141,Tabela16[],2,FALSE)</f>
        <v>0.5</v>
      </c>
      <c r="E141">
        <v>10</v>
      </c>
      <c r="F141" s="3">
        <f t="shared" si="6"/>
        <v>0</v>
      </c>
      <c r="G141" s="3">
        <f t="shared" si="7"/>
        <v>0</v>
      </c>
      <c r="H141" s="4">
        <f t="shared" si="8"/>
        <v>0</v>
      </c>
      <c r="I141">
        <f>MONTH(Tabela27[[#This Row],[data]])</f>
        <v>5</v>
      </c>
    </row>
    <row r="142" spans="1:9" x14ac:dyDescent="0.3">
      <c r="A142" s="1">
        <v>45067</v>
      </c>
      <c r="B142" t="s">
        <v>2</v>
      </c>
      <c r="C142" t="s">
        <v>11</v>
      </c>
      <c r="D142" s="2">
        <f>VLOOKUP(C142,Tabela16[],2,FALSE)</f>
        <v>0.5</v>
      </c>
      <c r="E142">
        <v>10</v>
      </c>
      <c r="F142" s="3">
        <f t="shared" si="6"/>
        <v>150</v>
      </c>
      <c r="G142" s="3">
        <f t="shared" si="7"/>
        <v>0</v>
      </c>
      <c r="H142" s="4">
        <f t="shared" si="8"/>
        <v>-150</v>
      </c>
      <c r="I142">
        <f>MONTH(Tabela27[[#This Row],[data]])</f>
        <v>5</v>
      </c>
    </row>
    <row r="143" spans="1:9" x14ac:dyDescent="0.3">
      <c r="A143" s="1">
        <v>45068</v>
      </c>
      <c r="B143" t="s">
        <v>3</v>
      </c>
      <c r="C143" t="s">
        <v>11</v>
      </c>
      <c r="D143" s="2">
        <f>VLOOKUP(C143,Tabela16[],2,FALSE)</f>
        <v>0.5</v>
      </c>
      <c r="E143">
        <v>10</v>
      </c>
      <c r="F143" s="3">
        <f t="shared" si="6"/>
        <v>0</v>
      </c>
      <c r="G143" s="3">
        <f t="shared" si="7"/>
        <v>150</v>
      </c>
      <c r="H143" s="4">
        <f t="shared" si="8"/>
        <v>150</v>
      </c>
      <c r="I143">
        <f>MONTH(Tabela27[[#This Row],[data]])</f>
        <v>5</v>
      </c>
    </row>
    <row r="144" spans="1:9" x14ac:dyDescent="0.3">
      <c r="A144" s="1">
        <v>45069</v>
      </c>
      <c r="B144" t="s">
        <v>4</v>
      </c>
      <c r="C144" t="s">
        <v>11</v>
      </c>
      <c r="D144" s="2">
        <f>VLOOKUP(C144,Tabela16[],2,FALSE)</f>
        <v>0.5</v>
      </c>
      <c r="E144">
        <v>10</v>
      </c>
      <c r="F144" s="3">
        <f t="shared" si="6"/>
        <v>0</v>
      </c>
      <c r="G144" s="3">
        <f t="shared" si="7"/>
        <v>150</v>
      </c>
      <c r="H144" s="4">
        <f t="shared" si="8"/>
        <v>150</v>
      </c>
      <c r="I144">
        <f>MONTH(Tabela27[[#This Row],[data]])</f>
        <v>5</v>
      </c>
    </row>
    <row r="145" spans="1:9" x14ac:dyDescent="0.3">
      <c r="A145" s="1">
        <v>45070</v>
      </c>
      <c r="B145" t="s">
        <v>5</v>
      </c>
      <c r="C145" t="s">
        <v>11</v>
      </c>
      <c r="D145" s="2">
        <f>VLOOKUP(C145,Tabela16[],2,FALSE)</f>
        <v>0.5</v>
      </c>
      <c r="E145">
        <v>10</v>
      </c>
      <c r="F145" s="3">
        <f t="shared" si="6"/>
        <v>0</v>
      </c>
      <c r="G145" s="3">
        <f t="shared" si="7"/>
        <v>150</v>
      </c>
      <c r="H145" s="4">
        <f t="shared" si="8"/>
        <v>150</v>
      </c>
      <c r="I145">
        <f>MONTH(Tabela27[[#This Row],[data]])</f>
        <v>5</v>
      </c>
    </row>
    <row r="146" spans="1:9" x14ac:dyDescent="0.3">
      <c r="A146" s="1">
        <v>45071</v>
      </c>
      <c r="B146" t="s">
        <v>6</v>
      </c>
      <c r="C146" t="s">
        <v>11</v>
      </c>
      <c r="D146" s="2">
        <f>VLOOKUP(C146,Tabela16[],2,FALSE)</f>
        <v>0.5</v>
      </c>
      <c r="E146">
        <v>10</v>
      </c>
      <c r="F146" s="3">
        <f t="shared" si="6"/>
        <v>0</v>
      </c>
      <c r="G146" s="3">
        <f t="shared" si="7"/>
        <v>150</v>
      </c>
      <c r="H146" s="4">
        <f t="shared" si="8"/>
        <v>150</v>
      </c>
      <c r="I146">
        <f>MONTH(Tabela27[[#This Row],[data]])</f>
        <v>5</v>
      </c>
    </row>
    <row r="147" spans="1:9" x14ac:dyDescent="0.3">
      <c r="A147" s="1">
        <v>45072</v>
      </c>
      <c r="B147" t="s">
        <v>7</v>
      </c>
      <c r="C147" t="s">
        <v>11</v>
      </c>
      <c r="D147" s="2">
        <f>VLOOKUP(C147,Tabela16[],2,FALSE)</f>
        <v>0.5</v>
      </c>
      <c r="E147">
        <v>10</v>
      </c>
      <c r="F147" s="3">
        <f t="shared" si="6"/>
        <v>0</v>
      </c>
      <c r="G147" s="3">
        <f t="shared" si="7"/>
        <v>150</v>
      </c>
      <c r="H147" s="4">
        <f t="shared" si="8"/>
        <v>150</v>
      </c>
      <c r="I147">
        <f>MONTH(Tabela27[[#This Row],[data]])</f>
        <v>5</v>
      </c>
    </row>
    <row r="148" spans="1:9" x14ac:dyDescent="0.3">
      <c r="A148" s="1">
        <v>45073</v>
      </c>
      <c r="B148" t="s">
        <v>8</v>
      </c>
      <c r="C148" t="s">
        <v>11</v>
      </c>
      <c r="D148" s="2">
        <f>VLOOKUP(C148,Tabela16[],2,FALSE)</f>
        <v>0.5</v>
      </c>
      <c r="E148">
        <v>10</v>
      </c>
      <c r="F148" s="3">
        <f t="shared" si="6"/>
        <v>0</v>
      </c>
      <c r="G148" s="3">
        <f t="shared" si="7"/>
        <v>0</v>
      </c>
      <c r="H148" s="4">
        <f t="shared" si="8"/>
        <v>0</v>
      </c>
      <c r="I148">
        <f>MONTH(Tabela27[[#This Row],[data]])</f>
        <v>5</v>
      </c>
    </row>
    <row r="149" spans="1:9" x14ac:dyDescent="0.3">
      <c r="A149" s="1">
        <v>45074</v>
      </c>
      <c r="B149" t="s">
        <v>2</v>
      </c>
      <c r="C149" t="s">
        <v>11</v>
      </c>
      <c r="D149" s="2">
        <f>VLOOKUP(C149,Tabela16[],2,FALSE)</f>
        <v>0.5</v>
      </c>
      <c r="E149">
        <v>10</v>
      </c>
      <c r="F149" s="3">
        <f t="shared" si="6"/>
        <v>150</v>
      </c>
      <c r="G149" s="3">
        <f t="shared" si="7"/>
        <v>0</v>
      </c>
      <c r="H149" s="4">
        <f t="shared" si="8"/>
        <v>-150</v>
      </c>
      <c r="I149">
        <f>MONTH(Tabela27[[#This Row],[data]])</f>
        <v>5</v>
      </c>
    </row>
    <row r="150" spans="1:9" x14ac:dyDescent="0.3">
      <c r="A150" s="1">
        <v>45075</v>
      </c>
      <c r="B150" t="s">
        <v>3</v>
      </c>
      <c r="C150" t="s">
        <v>11</v>
      </c>
      <c r="D150" s="2">
        <f>VLOOKUP(C150,Tabela16[],2,FALSE)</f>
        <v>0.5</v>
      </c>
      <c r="E150">
        <v>10</v>
      </c>
      <c r="F150" s="3">
        <f t="shared" si="6"/>
        <v>0</v>
      </c>
      <c r="G150" s="3">
        <f t="shared" si="7"/>
        <v>150</v>
      </c>
      <c r="H150" s="4">
        <f t="shared" si="8"/>
        <v>150</v>
      </c>
      <c r="I150">
        <f>MONTH(Tabela27[[#This Row],[data]])</f>
        <v>5</v>
      </c>
    </row>
    <row r="151" spans="1:9" x14ac:dyDescent="0.3">
      <c r="A151" s="1">
        <v>45076</v>
      </c>
      <c r="B151" t="s">
        <v>4</v>
      </c>
      <c r="C151" t="s">
        <v>11</v>
      </c>
      <c r="D151" s="2">
        <f>VLOOKUP(C151,Tabela16[],2,FALSE)</f>
        <v>0.5</v>
      </c>
      <c r="E151">
        <v>10</v>
      </c>
      <c r="F151" s="3">
        <f t="shared" si="6"/>
        <v>0</v>
      </c>
      <c r="G151" s="3">
        <f t="shared" si="7"/>
        <v>150</v>
      </c>
      <c r="H151" s="4">
        <f t="shared" si="8"/>
        <v>150</v>
      </c>
      <c r="I151">
        <f>MONTH(Tabela27[[#This Row],[data]])</f>
        <v>5</v>
      </c>
    </row>
    <row r="152" spans="1:9" x14ac:dyDescent="0.3">
      <c r="A152" s="1">
        <v>45077</v>
      </c>
      <c r="B152" t="s">
        <v>5</v>
      </c>
      <c r="C152" t="s">
        <v>11</v>
      </c>
      <c r="D152" s="2">
        <f>VLOOKUP(C152,Tabela16[],2,FALSE)</f>
        <v>0.5</v>
      </c>
      <c r="E152">
        <v>10</v>
      </c>
      <c r="F152" s="3">
        <f t="shared" si="6"/>
        <v>0</v>
      </c>
      <c r="G152" s="3">
        <f t="shared" si="7"/>
        <v>150</v>
      </c>
      <c r="H152" s="4">
        <f t="shared" si="8"/>
        <v>150</v>
      </c>
      <c r="I152">
        <f>MONTH(Tabela27[[#This Row],[data]])</f>
        <v>5</v>
      </c>
    </row>
    <row r="153" spans="1:9" x14ac:dyDescent="0.3">
      <c r="A153" s="1">
        <v>45078</v>
      </c>
      <c r="B153" t="s">
        <v>6</v>
      </c>
      <c r="C153" t="s">
        <v>11</v>
      </c>
      <c r="D153" s="2">
        <f>VLOOKUP(C153,Tabela16[],2,FALSE)</f>
        <v>0.5</v>
      </c>
      <c r="E153">
        <v>10</v>
      </c>
      <c r="F153" s="3">
        <f t="shared" si="6"/>
        <v>0</v>
      </c>
      <c r="G153" s="3">
        <f t="shared" si="7"/>
        <v>150</v>
      </c>
      <c r="H153" s="4">
        <f t="shared" si="8"/>
        <v>150</v>
      </c>
      <c r="I153">
        <f>MONTH(Tabela27[[#This Row],[data]])</f>
        <v>6</v>
      </c>
    </row>
    <row r="154" spans="1:9" x14ac:dyDescent="0.3">
      <c r="A154" s="1">
        <v>45079</v>
      </c>
      <c r="B154" t="s">
        <v>7</v>
      </c>
      <c r="C154" t="s">
        <v>11</v>
      </c>
      <c r="D154" s="2">
        <f>VLOOKUP(C154,Tabela16[],2,FALSE)</f>
        <v>0.5</v>
      </c>
      <c r="E154">
        <v>10</v>
      </c>
      <c r="F154" s="3">
        <f t="shared" si="6"/>
        <v>0</v>
      </c>
      <c r="G154" s="3">
        <f t="shared" si="7"/>
        <v>150</v>
      </c>
      <c r="H154" s="4">
        <f t="shared" si="8"/>
        <v>150</v>
      </c>
      <c r="I154">
        <f>MONTH(Tabela27[[#This Row],[data]])</f>
        <v>6</v>
      </c>
    </row>
    <row r="155" spans="1:9" x14ac:dyDescent="0.3">
      <c r="A155" s="1">
        <v>45080</v>
      </c>
      <c r="B155" t="s">
        <v>8</v>
      </c>
      <c r="C155" t="s">
        <v>11</v>
      </c>
      <c r="D155" s="2">
        <f>VLOOKUP(C155,Tabela16[],2,FALSE)</f>
        <v>0.5</v>
      </c>
      <c r="E155">
        <v>10</v>
      </c>
      <c r="F155" s="3">
        <f t="shared" si="6"/>
        <v>0</v>
      </c>
      <c r="G155" s="3">
        <f t="shared" si="7"/>
        <v>0</v>
      </c>
      <c r="H155" s="4">
        <f t="shared" si="8"/>
        <v>0</v>
      </c>
      <c r="I155">
        <f>MONTH(Tabela27[[#This Row],[data]])</f>
        <v>6</v>
      </c>
    </row>
    <row r="156" spans="1:9" x14ac:dyDescent="0.3">
      <c r="A156" s="1">
        <v>45081</v>
      </c>
      <c r="B156" t="s">
        <v>2</v>
      </c>
      <c r="C156" t="s">
        <v>11</v>
      </c>
      <c r="D156" s="2">
        <f>VLOOKUP(C156,Tabela16[],2,FALSE)</f>
        <v>0.5</v>
      </c>
      <c r="E156">
        <v>10</v>
      </c>
      <c r="F156" s="3">
        <f t="shared" si="6"/>
        <v>150</v>
      </c>
      <c r="G156" s="3">
        <f t="shared" si="7"/>
        <v>0</v>
      </c>
      <c r="H156" s="4">
        <f t="shared" si="8"/>
        <v>-150</v>
      </c>
      <c r="I156">
        <f>MONTH(Tabela27[[#This Row],[data]])</f>
        <v>6</v>
      </c>
    </row>
    <row r="157" spans="1:9" x14ac:dyDescent="0.3">
      <c r="A157" s="1">
        <v>45082</v>
      </c>
      <c r="B157" t="s">
        <v>3</v>
      </c>
      <c r="C157" t="s">
        <v>11</v>
      </c>
      <c r="D157" s="2">
        <f>VLOOKUP(C157,Tabela16[],2,FALSE)</f>
        <v>0.5</v>
      </c>
      <c r="E157">
        <v>10</v>
      </c>
      <c r="F157" s="3">
        <f t="shared" si="6"/>
        <v>0</v>
      </c>
      <c r="G157" s="3">
        <f t="shared" si="7"/>
        <v>150</v>
      </c>
      <c r="H157" s="4">
        <f t="shared" si="8"/>
        <v>150</v>
      </c>
      <c r="I157">
        <f>MONTH(Tabela27[[#This Row],[data]])</f>
        <v>6</v>
      </c>
    </row>
    <row r="158" spans="1:9" x14ac:dyDescent="0.3">
      <c r="A158" s="1">
        <v>45083</v>
      </c>
      <c r="B158" t="s">
        <v>4</v>
      </c>
      <c r="C158" t="s">
        <v>11</v>
      </c>
      <c r="D158" s="2">
        <f>VLOOKUP(C158,Tabela16[],2,FALSE)</f>
        <v>0.5</v>
      </c>
      <c r="E158">
        <v>10</v>
      </c>
      <c r="F158" s="3">
        <f t="shared" si="6"/>
        <v>0</v>
      </c>
      <c r="G158" s="3">
        <f t="shared" si="7"/>
        <v>150</v>
      </c>
      <c r="H158" s="4">
        <f t="shared" si="8"/>
        <v>150</v>
      </c>
      <c r="I158">
        <f>MONTH(Tabela27[[#This Row],[data]])</f>
        <v>6</v>
      </c>
    </row>
    <row r="159" spans="1:9" x14ac:dyDescent="0.3">
      <c r="A159" s="1">
        <v>45084</v>
      </c>
      <c r="B159" t="s">
        <v>5</v>
      </c>
      <c r="C159" t="s">
        <v>11</v>
      </c>
      <c r="D159" s="2">
        <f>VLOOKUP(C159,Tabela16[],2,FALSE)</f>
        <v>0.5</v>
      </c>
      <c r="E159">
        <v>10</v>
      </c>
      <c r="F159" s="3">
        <f t="shared" si="6"/>
        <v>0</v>
      </c>
      <c r="G159" s="3">
        <f t="shared" si="7"/>
        <v>150</v>
      </c>
      <c r="H159" s="4">
        <f t="shared" si="8"/>
        <v>150</v>
      </c>
      <c r="I159">
        <f>MONTH(Tabela27[[#This Row],[data]])</f>
        <v>6</v>
      </c>
    </row>
    <row r="160" spans="1:9" x14ac:dyDescent="0.3">
      <c r="A160" s="1">
        <v>45085</v>
      </c>
      <c r="B160" t="s">
        <v>6</v>
      </c>
      <c r="C160" t="s">
        <v>11</v>
      </c>
      <c r="D160" s="2">
        <f>VLOOKUP(C160,Tabela16[],2,FALSE)</f>
        <v>0.5</v>
      </c>
      <c r="E160">
        <v>10</v>
      </c>
      <c r="F160" s="3">
        <f t="shared" si="6"/>
        <v>0</v>
      </c>
      <c r="G160" s="3">
        <f t="shared" si="7"/>
        <v>150</v>
      </c>
      <c r="H160" s="4">
        <f t="shared" si="8"/>
        <v>150</v>
      </c>
      <c r="I160">
        <f>MONTH(Tabela27[[#This Row],[data]])</f>
        <v>6</v>
      </c>
    </row>
    <row r="161" spans="1:9" x14ac:dyDescent="0.3">
      <c r="A161" s="1">
        <v>45086</v>
      </c>
      <c r="B161" t="s">
        <v>7</v>
      </c>
      <c r="C161" t="s">
        <v>11</v>
      </c>
      <c r="D161" s="2">
        <f>VLOOKUP(C161,Tabela16[],2,FALSE)</f>
        <v>0.5</v>
      </c>
      <c r="E161">
        <v>10</v>
      </c>
      <c r="F161" s="3">
        <f t="shared" si="6"/>
        <v>0</v>
      </c>
      <c r="G161" s="3">
        <f t="shared" si="7"/>
        <v>150</v>
      </c>
      <c r="H161" s="4">
        <f t="shared" si="8"/>
        <v>150</v>
      </c>
      <c r="I161">
        <f>MONTH(Tabela27[[#This Row],[data]])</f>
        <v>6</v>
      </c>
    </row>
    <row r="162" spans="1:9" x14ac:dyDescent="0.3">
      <c r="A162" s="1">
        <v>45087</v>
      </c>
      <c r="B162" t="s">
        <v>8</v>
      </c>
      <c r="C162" t="s">
        <v>11</v>
      </c>
      <c r="D162" s="2">
        <f>VLOOKUP(C162,Tabela16[],2,FALSE)</f>
        <v>0.5</v>
      </c>
      <c r="E162">
        <v>10</v>
      </c>
      <c r="F162" s="3">
        <f t="shared" si="6"/>
        <v>0</v>
      </c>
      <c r="G162" s="3">
        <f t="shared" si="7"/>
        <v>0</v>
      </c>
      <c r="H162" s="4">
        <f t="shared" si="8"/>
        <v>0</v>
      </c>
      <c r="I162">
        <f>MONTH(Tabela27[[#This Row],[data]])</f>
        <v>6</v>
      </c>
    </row>
    <row r="163" spans="1:9" x14ac:dyDescent="0.3">
      <c r="A163" s="1">
        <v>45088</v>
      </c>
      <c r="B163" t="s">
        <v>2</v>
      </c>
      <c r="C163" t="s">
        <v>11</v>
      </c>
      <c r="D163" s="2">
        <f>VLOOKUP(C163,Tabela16[],2,FALSE)</f>
        <v>0.5</v>
      </c>
      <c r="E163">
        <v>10</v>
      </c>
      <c r="F163" s="3">
        <f t="shared" si="6"/>
        <v>150</v>
      </c>
      <c r="G163" s="3">
        <f t="shared" si="7"/>
        <v>0</v>
      </c>
      <c r="H163" s="4">
        <f t="shared" si="8"/>
        <v>-150</v>
      </c>
      <c r="I163">
        <f>MONTH(Tabela27[[#This Row],[data]])</f>
        <v>6</v>
      </c>
    </row>
    <row r="164" spans="1:9" x14ac:dyDescent="0.3">
      <c r="A164" s="1">
        <v>45089</v>
      </c>
      <c r="B164" t="s">
        <v>3</v>
      </c>
      <c r="C164" t="s">
        <v>11</v>
      </c>
      <c r="D164" s="2">
        <f>VLOOKUP(C164,Tabela16[],2,FALSE)</f>
        <v>0.5</v>
      </c>
      <c r="E164">
        <v>10</v>
      </c>
      <c r="F164" s="3">
        <f t="shared" si="6"/>
        <v>0</v>
      </c>
      <c r="G164" s="3">
        <f t="shared" si="7"/>
        <v>150</v>
      </c>
      <c r="H164" s="4">
        <f t="shared" si="8"/>
        <v>150</v>
      </c>
      <c r="I164">
        <f>MONTH(Tabela27[[#This Row],[data]])</f>
        <v>6</v>
      </c>
    </row>
    <row r="165" spans="1:9" x14ac:dyDescent="0.3">
      <c r="A165" s="1">
        <v>45090</v>
      </c>
      <c r="B165" t="s">
        <v>4</v>
      </c>
      <c r="C165" t="s">
        <v>11</v>
      </c>
      <c r="D165" s="2">
        <f>VLOOKUP(C165,Tabela16[],2,FALSE)</f>
        <v>0.5</v>
      </c>
      <c r="E165">
        <v>10</v>
      </c>
      <c r="F165" s="3">
        <f t="shared" si="6"/>
        <v>0</v>
      </c>
      <c r="G165" s="3">
        <f t="shared" si="7"/>
        <v>150</v>
      </c>
      <c r="H165" s="4">
        <f t="shared" si="8"/>
        <v>150</v>
      </c>
      <c r="I165">
        <f>MONTH(Tabela27[[#This Row],[data]])</f>
        <v>6</v>
      </c>
    </row>
    <row r="166" spans="1:9" x14ac:dyDescent="0.3">
      <c r="A166" s="1">
        <v>45091</v>
      </c>
      <c r="B166" t="s">
        <v>5</v>
      </c>
      <c r="C166" t="s">
        <v>11</v>
      </c>
      <c r="D166" s="2">
        <f>VLOOKUP(C166,Tabela16[],2,FALSE)</f>
        <v>0.5</v>
      </c>
      <c r="E166">
        <v>10</v>
      </c>
      <c r="F166" s="3">
        <f t="shared" si="6"/>
        <v>0</v>
      </c>
      <c r="G166" s="3">
        <f t="shared" si="7"/>
        <v>150</v>
      </c>
      <c r="H166" s="4">
        <f t="shared" si="8"/>
        <v>150</v>
      </c>
      <c r="I166">
        <f>MONTH(Tabela27[[#This Row],[data]])</f>
        <v>6</v>
      </c>
    </row>
    <row r="167" spans="1:9" x14ac:dyDescent="0.3">
      <c r="A167" s="1">
        <v>45092</v>
      </c>
      <c r="B167" t="s">
        <v>6</v>
      </c>
      <c r="C167" t="s">
        <v>11</v>
      </c>
      <c r="D167" s="2">
        <f>VLOOKUP(C167,Tabela16[],2,FALSE)</f>
        <v>0.5</v>
      </c>
      <c r="E167">
        <v>10</v>
      </c>
      <c r="F167" s="3">
        <f t="shared" si="6"/>
        <v>0</v>
      </c>
      <c r="G167" s="3">
        <f t="shared" si="7"/>
        <v>150</v>
      </c>
      <c r="H167" s="4">
        <f t="shared" si="8"/>
        <v>150</v>
      </c>
      <c r="I167">
        <f>MONTH(Tabela27[[#This Row],[data]])</f>
        <v>6</v>
      </c>
    </row>
    <row r="168" spans="1:9" x14ac:dyDescent="0.3">
      <c r="A168" s="1">
        <v>45093</v>
      </c>
      <c r="B168" t="s">
        <v>7</v>
      </c>
      <c r="C168" t="s">
        <v>11</v>
      </c>
      <c r="D168" s="2">
        <f>VLOOKUP(C168,Tabela16[],2,FALSE)</f>
        <v>0.5</v>
      </c>
      <c r="E168">
        <v>10</v>
      </c>
      <c r="F168" s="3">
        <f t="shared" si="6"/>
        <v>0</v>
      </c>
      <c r="G168" s="3">
        <f t="shared" si="7"/>
        <v>150</v>
      </c>
      <c r="H168" s="4">
        <f t="shared" si="8"/>
        <v>150</v>
      </c>
      <c r="I168">
        <f>MONTH(Tabela27[[#This Row],[data]])</f>
        <v>6</v>
      </c>
    </row>
    <row r="169" spans="1:9" x14ac:dyDescent="0.3">
      <c r="A169" s="1">
        <v>45094</v>
      </c>
      <c r="B169" t="s">
        <v>8</v>
      </c>
      <c r="C169" t="s">
        <v>11</v>
      </c>
      <c r="D169" s="2">
        <f>VLOOKUP(C169,Tabela16[],2,FALSE)</f>
        <v>0.5</v>
      </c>
      <c r="E169">
        <v>10</v>
      </c>
      <c r="F169" s="3">
        <f t="shared" si="6"/>
        <v>0</v>
      </c>
      <c r="G169" s="3">
        <f t="shared" si="7"/>
        <v>0</v>
      </c>
      <c r="H169" s="4">
        <f t="shared" si="8"/>
        <v>0</v>
      </c>
      <c r="I169">
        <f>MONTH(Tabela27[[#This Row],[data]])</f>
        <v>6</v>
      </c>
    </row>
    <row r="170" spans="1:9" x14ac:dyDescent="0.3">
      <c r="A170" s="1">
        <v>45095</v>
      </c>
      <c r="B170" t="s">
        <v>2</v>
      </c>
      <c r="C170" t="s">
        <v>11</v>
      </c>
      <c r="D170" s="2">
        <f>VLOOKUP(C170,Tabela16[],2,FALSE)</f>
        <v>0.5</v>
      </c>
      <c r="E170">
        <v>10</v>
      </c>
      <c r="F170" s="3">
        <f t="shared" si="6"/>
        <v>150</v>
      </c>
      <c r="G170" s="3">
        <f t="shared" si="7"/>
        <v>0</v>
      </c>
      <c r="H170" s="4">
        <f t="shared" si="8"/>
        <v>-150</v>
      </c>
      <c r="I170">
        <f>MONTH(Tabela27[[#This Row],[data]])</f>
        <v>6</v>
      </c>
    </row>
    <row r="171" spans="1:9" x14ac:dyDescent="0.3">
      <c r="A171" s="1">
        <v>45096</v>
      </c>
      <c r="B171" t="s">
        <v>3</v>
      </c>
      <c r="C171" t="s">
        <v>11</v>
      </c>
      <c r="D171" s="2">
        <f>VLOOKUP(C171,Tabela16[],2,FALSE)</f>
        <v>0.5</v>
      </c>
      <c r="E171">
        <v>10</v>
      </c>
      <c r="F171" s="3">
        <f t="shared" si="6"/>
        <v>0</v>
      </c>
      <c r="G171" s="3">
        <f t="shared" si="7"/>
        <v>150</v>
      </c>
      <c r="H171" s="4">
        <f t="shared" si="8"/>
        <v>150</v>
      </c>
      <c r="I171">
        <f>MONTH(Tabela27[[#This Row],[data]])</f>
        <v>6</v>
      </c>
    </row>
    <row r="172" spans="1:9" x14ac:dyDescent="0.3">
      <c r="A172" s="1">
        <v>45097</v>
      </c>
      <c r="B172" t="s">
        <v>4</v>
      </c>
      <c r="C172" t="s">
        <v>11</v>
      </c>
      <c r="D172" s="2">
        <f>VLOOKUP(C172,Tabela16[],2,FALSE)</f>
        <v>0.5</v>
      </c>
      <c r="E172">
        <v>10</v>
      </c>
      <c r="F172" s="3">
        <f t="shared" si="6"/>
        <v>0</v>
      </c>
      <c r="G172" s="3">
        <f t="shared" si="7"/>
        <v>150</v>
      </c>
      <c r="H172" s="4">
        <f t="shared" si="8"/>
        <v>150</v>
      </c>
      <c r="I172">
        <f>MONTH(Tabela27[[#This Row],[data]])</f>
        <v>6</v>
      </c>
    </row>
    <row r="173" spans="1:9" x14ac:dyDescent="0.3">
      <c r="A173" s="1">
        <v>45098</v>
      </c>
      <c r="B173" t="s">
        <v>5</v>
      </c>
      <c r="C173" t="s">
        <v>12</v>
      </c>
      <c r="D173" s="2">
        <f>VLOOKUP(C173,Tabela16[],2,FALSE)</f>
        <v>0.9</v>
      </c>
      <c r="E173">
        <v>10</v>
      </c>
      <c r="F173" s="3">
        <f t="shared" si="6"/>
        <v>0</v>
      </c>
      <c r="G173" s="3">
        <f t="shared" si="7"/>
        <v>270</v>
      </c>
      <c r="H173" s="4">
        <f t="shared" si="8"/>
        <v>270</v>
      </c>
      <c r="I173">
        <f>MONTH(Tabela27[[#This Row],[data]])</f>
        <v>6</v>
      </c>
    </row>
    <row r="174" spans="1:9" x14ac:dyDescent="0.3">
      <c r="A174" s="1">
        <v>45099</v>
      </c>
      <c r="B174" t="s">
        <v>6</v>
      </c>
      <c r="C174" t="s">
        <v>12</v>
      </c>
      <c r="D174" s="2">
        <f>VLOOKUP(C174,Tabela16[],2,FALSE)</f>
        <v>0.9</v>
      </c>
      <c r="E174">
        <v>10</v>
      </c>
      <c r="F174" s="3">
        <f t="shared" si="6"/>
        <v>0</v>
      </c>
      <c r="G174" s="3">
        <f t="shared" si="7"/>
        <v>270</v>
      </c>
      <c r="H174" s="4">
        <f t="shared" si="8"/>
        <v>270</v>
      </c>
      <c r="I174">
        <f>MONTH(Tabela27[[#This Row],[data]])</f>
        <v>6</v>
      </c>
    </row>
    <row r="175" spans="1:9" x14ac:dyDescent="0.3">
      <c r="A175" s="1">
        <v>45100</v>
      </c>
      <c r="B175" t="s">
        <v>7</v>
      </c>
      <c r="C175" t="s">
        <v>12</v>
      </c>
      <c r="D175" s="2">
        <f>VLOOKUP(C175,Tabela16[],2,FALSE)</f>
        <v>0.9</v>
      </c>
      <c r="E175">
        <v>10</v>
      </c>
      <c r="F175" s="3">
        <f t="shared" si="6"/>
        <v>0</v>
      </c>
      <c r="G175" s="3">
        <f t="shared" si="7"/>
        <v>270</v>
      </c>
      <c r="H175" s="4">
        <f t="shared" si="8"/>
        <v>270</v>
      </c>
      <c r="I175">
        <f>MONTH(Tabela27[[#This Row],[data]])</f>
        <v>6</v>
      </c>
    </row>
    <row r="176" spans="1:9" x14ac:dyDescent="0.3">
      <c r="A176" s="1">
        <v>45101</v>
      </c>
      <c r="B176" t="s">
        <v>8</v>
      </c>
      <c r="C176" t="s">
        <v>12</v>
      </c>
      <c r="D176" s="2">
        <f>VLOOKUP(C176,Tabela16[],2,FALSE)</f>
        <v>0.9</v>
      </c>
      <c r="E176">
        <v>10</v>
      </c>
      <c r="F176" s="3">
        <f t="shared" si="6"/>
        <v>0</v>
      </c>
      <c r="G176" s="3">
        <f t="shared" si="7"/>
        <v>0</v>
      </c>
      <c r="H176" s="4">
        <f t="shared" si="8"/>
        <v>0</v>
      </c>
      <c r="I176">
        <f>MONTH(Tabela27[[#This Row],[data]])</f>
        <v>6</v>
      </c>
    </row>
    <row r="177" spans="1:9" x14ac:dyDescent="0.3">
      <c r="A177" s="1">
        <v>45102</v>
      </c>
      <c r="B177" t="s">
        <v>2</v>
      </c>
      <c r="C177" t="s">
        <v>12</v>
      </c>
      <c r="D177" s="2">
        <f>VLOOKUP(C177,Tabela16[],2,FALSE)</f>
        <v>0.9</v>
      </c>
      <c r="E177">
        <v>10</v>
      </c>
      <c r="F177" s="3">
        <f t="shared" si="6"/>
        <v>150</v>
      </c>
      <c r="G177" s="3">
        <f t="shared" si="7"/>
        <v>0</v>
      </c>
      <c r="H177" s="4">
        <f t="shared" si="8"/>
        <v>-150</v>
      </c>
      <c r="I177">
        <f>MONTH(Tabela27[[#This Row],[data]])</f>
        <v>6</v>
      </c>
    </row>
    <row r="178" spans="1:9" x14ac:dyDescent="0.3">
      <c r="A178" s="1">
        <v>45103</v>
      </c>
      <c r="B178" t="s">
        <v>3</v>
      </c>
      <c r="C178" t="s">
        <v>12</v>
      </c>
      <c r="D178" s="2">
        <f>VLOOKUP(C178,Tabela16[],2,FALSE)</f>
        <v>0.9</v>
      </c>
      <c r="E178">
        <v>10</v>
      </c>
      <c r="F178" s="3">
        <f t="shared" si="6"/>
        <v>0</v>
      </c>
      <c r="G178" s="3">
        <f t="shared" si="7"/>
        <v>270</v>
      </c>
      <c r="H178" s="4">
        <f t="shared" si="8"/>
        <v>270</v>
      </c>
      <c r="I178">
        <f>MONTH(Tabela27[[#This Row],[data]])</f>
        <v>6</v>
      </c>
    </row>
    <row r="179" spans="1:9" x14ac:dyDescent="0.3">
      <c r="A179" s="1">
        <v>45104</v>
      </c>
      <c r="B179" t="s">
        <v>4</v>
      </c>
      <c r="C179" t="s">
        <v>12</v>
      </c>
      <c r="D179" s="2">
        <f>VLOOKUP(C179,Tabela16[],2,FALSE)</f>
        <v>0.9</v>
      </c>
      <c r="E179">
        <v>10</v>
      </c>
      <c r="F179" s="3">
        <f t="shared" si="6"/>
        <v>0</v>
      </c>
      <c r="G179" s="3">
        <f t="shared" si="7"/>
        <v>270</v>
      </c>
      <c r="H179" s="4">
        <f t="shared" si="8"/>
        <v>270</v>
      </c>
      <c r="I179">
        <f>MONTH(Tabela27[[#This Row],[data]])</f>
        <v>6</v>
      </c>
    </row>
    <row r="180" spans="1:9" x14ac:dyDescent="0.3">
      <c r="A180" s="1">
        <v>45105</v>
      </c>
      <c r="B180" t="s">
        <v>5</v>
      </c>
      <c r="C180" t="s">
        <v>12</v>
      </c>
      <c r="D180" s="2">
        <f>VLOOKUP(C180,Tabela16[],2,FALSE)</f>
        <v>0.9</v>
      </c>
      <c r="E180">
        <v>10</v>
      </c>
      <c r="F180" s="3">
        <f t="shared" si="6"/>
        <v>0</v>
      </c>
      <c r="G180" s="3">
        <f t="shared" si="7"/>
        <v>270</v>
      </c>
      <c r="H180" s="4">
        <f t="shared" si="8"/>
        <v>270</v>
      </c>
      <c r="I180">
        <f>MONTH(Tabela27[[#This Row],[data]])</f>
        <v>6</v>
      </c>
    </row>
    <row r="181" spans="1:9" x14ac:dyDescent="0.3">
      <c r="A181" s="1">
        <v>45106</v>
      </c>
      <c r="B181" t="s">
        <v>6</v>
      </c>
      <c r="C181" t="s">
        <v>12</v>
      </c>
      <c r="D181" s="2">
        <f>VLOOKUP(C181,Tabela16[],2,FALSE)</f>
        <v>0.9</v>
      </c>
      <c r="E181">
        <v>10</v>
      </c>
      <c r="F181" s="3">
        <f t="shared" si="6"/>
        <v>0</v>
      </c>
      <c r="G181" s="3">
        <f t="shared" si="7"/>
        <v>270</v>
      </c>
      <c r="H181" s="4">
        <f t="shared" si="8"/>
        <v>270</v>
      </c>
      <c r="I181">
        <f>MONTH(Tabela27[[#This Row],[data]])</f>
        <v>6</v>
      </c>
    </row>
    <row r="182" spans="1:9" x14ac:dyDescent="0.3">
      <c r="A182" s="1">
        <v>45107</v>
      </c>
      <c r="B182" t="s">
        <v>7</v>
      </c>
      <c r="C182" t="s">
        <v>12</v>
      </c>
      <c r="D182" s="2">
        <f>VLOOKUP(C182,Tabela16[],2,FALSE)</f>
        <v>0.9</v>
      </c>
      <c r="E182">
        <v>10</v>
      </c>
      <c r="F182" s="3">
        <f t="shared" si="6"/>
        <v>0</v>
      </c>
      <c r="G182" s="3">
        <f t="shared" si="7"/>
        <v>270</v>
      </c>
      <c r="H182" s="4">
        <f t="shared" si="8"/>
        <v>270</v>
      </c>
      <c r="I182">
        <f>MONTH(Tabela27[[#This Row],[data]])</f>
        <v>6</v>
      </c>
    </row>
    <row r="183" spans="1:9" x14ac:dyDescent="0.3">
      <c r="A183" s="1">
        <v>45108</v>
      </c>
      <c r="B183" t="s">
        <v>8</v>
      </c>
      <c r="C183" t="s">
        <v>12</v>
      </c>
      <c r="D183" s="2">
        <f>VLOOKUP(C183,Tabela16[],2,FALSE)</f>
        <v>0.9</v>
      </c>
      <c r="E183">
        <v>10</v>
      </c>
      <c r="F183" s="3">
        <f t="shared" si="6"/>
        <v>0</v>
      </c>
      <c r="G183" s="3">
        <f t="shared" si="7"/>
        <v>0</v>
      </c>
      <c r="H183" s="4">
        <f t="shared" si="8"/>
        <v>0</v>
      </c>
      <c r="I183">
        <f>MONTH(Tabela27[[#This Row],[data]])</f>
        <v>7</v>
      </c>
    </row>
    <row r="184" spans="1:9" x14ac:dyDescent="0.3">
      <c r="A184" s="1">
        <v>45109</v>
      </c>
      <c r="B184" t="s">
        <v>2</v>
      </c>
      <c r="C184" t="s">
        <v>12</v>
      </c>
      <c r="D184" s="2">
        <f>VLOOKUP(C184,Tabela16[],2,FALSE)</f>
        <v>0.9</v>
      </c>
      <c r="E184">
        <v>10</v>
      </c>
      <c r="F184" s="3">
        <f t="shared" si="6"/>
        <v>150</v>
      </c>
      <c r="G184" s="3">
        <f t="shared" si="7"/>
        <v>0</v>
      </c>
      <c r="H184" s="4">
        <f t="shared" si="8"/>
        <v>-150</v>
      </c>
      <c r="I184">
        <f>MONTH(Tabela27[[#This Row],[data]])</f>
        <v>7</v>
      </c>
    </row>
    <row r="185" spans="1:9" x14ac:dyDescent="0.3">
      <c r="A185" s="1">
        <v>45110</v>
      </c>
      <c r="B185" t="s">
        <v>3</v>
      </c>
      <c r="C185" t="s">
        <v>12</v>
      </c>
      <c r="D185" s="2">
        <f>VLOOKUP(C185,Tabela16[],2,FALSE)</f>
        <v>0.9</v>
      </c>
      <c r="E185">
        <v>10</v>
      </c>
      <c r="F185" s="3">
        <f t="shared" si="6"/>
        <v>0</v>
      </c>
      <c r="G185" s="3">
        <f t="shared" si="7"/>
        <v>270</v>
      </c>
      <c r="H185" s="4">
        <f t="shared" si="8"/>
        <v>270</v>
      </c>
      <c r="I185">
        <f>MONTH(Tabela27[[#This Row],[data]])</f>
        <v>7</v>
      </c>
    </row>
    <row r="186" spans="1:9" x14ac:dyDescent="0.3">
      <c r="A186" s="1">
        <v>45111</v>
      </c>
      <c r="B186" t="s">
        <v>4</v>
      </c>
      <c r="C186" t="s">
        <v>12</v>
      </c>
      <c r="D186" s="2">
        <f>VLOOKUP(C186,Tabela16[],2,FALSE)</f>
        <v>0.9</v>
      </c>
      <c r="E186">
        <v>10</v>
      </c>
      <c r="F186" s="3">
        <f t="shared" si="6"/>
        <v>0</v>
      </c>
      <c r="G186" s="3">
        <f t="shared" si="7"/>
        <v>270</v>
      </c>
      <c r="H186" s="4">
        <f t="shared" si="8"/>
        <v>270</v>
      </c>
      <c r="I186">
        <f>MONTH(Tabela27[[#This Row],[data]])</f>
        <v>7</v>
      </c>
    </row>
    <row r="187" spans="1:9" x14ac:dyDescent="0.3">
      <c r="A187" s="1">
        <v>45112</v>
      </c>
      <c r="B187" t="s">
        <v>5</v>
      </c>
      <c r="C187" t="s">
        <v>12</v>
      </c>
      <c r="D187" s="2">
        <f>VLOOKUP(C187,Tabela16[],2,FALSE)</f>
        <v>0.9</v>
      </c>
      <c r="E187">
        <v>10</v>
      </c>
      <c r="F187" s="3">
        <f t="shared" si="6"/>
        <v>0</v>
      </c>
      <c r="G187" s="3">
        <f t="shared" si="7"/>
        <v>270</v>
      </c>
      <c r="H187" s="4">
        <f t="shared" si="8"/>
        <v>270</v>
      </c>
      <c r="I187">
        <f>MONTH(Tabela27[[#This Row],[data]])</f>
        <v>7</v>
      </c>
    </row>
    <row r="188" spans="1:9" x14ac:dyDescent="0.3">
      <c r="A188" s="1">
        <v>45113</v>
      </c>
      <c r="B188" t="s">
        <v>6</v>
      </c>
      <c r="C188" t="s">
        <v>12</v>
      </c>
      <c r="D188" s="2">
        <f>VLOOKUP(C188,Tabela16[],2,FALSE)</f>
        <v>0.9</v>
      </c>
      <c r="E188">
        <v>10</v>
      </c>
      <c r="F188" s="3">
        <f t="shared" si="6"/>
        <v>0</v>
      </c>
      <c r="G188" s="3">
        <f t="shared" si="7"/>
        <v>270</v>
      </c>
      <c r="H188" s="4">
        <f t="shared" si="8"/>
        <v>270</v>
      </c>
      <c r="I188">
        <f>MONTH(Tabela27[[#This Row],[data]])</f>
        <v>7</v>
      </c>
    </row>
    <row r="189" spans="1:9" x14ac:dyDescent="0.3">
      <c r="A189" s="1">
        <v>45114</v>
      </c>
      <c r="B189" t="s">
        <v>7</v>
      </c>
      <c r="C189" t="s">
        <v>12</v>
      </c>
      <c r="D189" s="2">
        <f>VLOOKUP(C189,Tabela16[],2,FALSE)</f>
        <v>0.9</v>
      </c>
      <c r="E189">
        <v>10</v>
      </c>
      <c r="F189" s="3">
        <f t="shared" si="6"/>
        <v>0</v>
      </c>
      <c r="G189" s="3">
        <f t="shared" si="7"/>
        <v>270</v>
      </c>
      <c r="H189" s="4">
        <f t="shared" si="8"/>
        <v>270</v>
      </c>
      <c r="I189">
        <f>MONTH(Tabela27[[#This Row],[data]])</f>
        <v>7</v>
      </c>
    </row>
    <row r="190" spans="1:9" x14ac:dyDescent="0.3">
      <c r="A190" s="1">
        <v>45115</v>
      </c>
      <c r="B190" t="s">
        <v>8</v>
      </c>
      <c r="C190" t="s">
        <v>12</v>
      </c>
      <c r="D190" s="2">
        <f>VLOOKUP(C190,Tabela16[],2,FALSE)</f>
        <v>0.9</v>
      </c>
      <c r="E190">
        <v>10</v>
      </c>
      <c r="F190" s="3">
        <f t="shared" si="6"/>
        <v>0</v>
      </c>
      <c r="G190" s="3">
        <f t="shared" si="7"/>
        <v>0</v>
      </c>
      <c r="H190" s="4">
        <f t="shared" si="8"/>
        <v>0</v>
      </c>
      <c r="I190">
        <f>MONTH(Tabela27[[#This Row],[data]])</f>
        <v>7</v>
      </c>
    </row>
    <row r="191" spans="1:9" x14ac:dyDescent="0.3">
      <c r="A191" s="1">
        <v>45116</v>
      </c>
      <c r="B191" t="s">
        <v>2</v>
      </c>
      <c r="C191" t="s">
        <v>12</v>
      </c>
      <c r="D191" s="2">
        <f>VLOOKUP(C191,Tabela16[],2,FALSE)</f>
        <v>0.9</v>
      </c>
      <c r="E191">
        <v>10</v>
      </c>
      <c r="F191" s="3">
        <f t="shared" si="6"/>
        <v>150</v>
      </c>
      <c r="G191" s="3">
        <f t="shared" si="7"/>
        <v>0</v>
      </c>
      <c r="H191" s="4">
        <f t="shared" si="8"/>
        <v>-150</v>
      </c>
      <c r="I191">
        <f>MONTH(Tabela27[[#This Row],[data]])</f>
        <v>7</v>
      </c>
    </row>
    <row r="192" spans="1:9" x14ac:dyDescent="0.3">
      <c r="A192" s="1">
        <v>45117</v>
      </c>
      <c r="B192" t="s">
        <v>3</v>
      </c>
      <c r="C192" t="s">
        <v>12</v>
      </c>
      <c r="D192" s="2">
        <f>VLOOKUP(C192,Tabela16[],2,FALSE)</f>
        <v>0.9</v>
      </c>
      <c r="E192">
        <v>10</v>
      </c>
      <c r="F192" s="3">
        <f t="shared" si="6"/>
        <v>0</v>
      </c>
      <c r="G192" s="3">
        <f t="shared" si="7"/>
        <v>270</v>
      </c>
      <c r="H192" s="4">
        <f t="shared" si="8"/>
        <v>270</v>
      </c>
      <c r="I192">
        <f>MONTH(Tabela27[[#This Row],[data]])</f>
        <v>7</v>
      </c>
    </row>
    <row r="193" spans="1:9" x14ac:dyDescent="0.3">
      <c r="A193" s="1">
        <v>45118</v>
      </c>
      <c r="B193" t="s">
        <v>4</v>
      </c>
      <c r="C193" t="s">
        <v>12</v>
      </c>
      <c r="D193" s="2">
        <f>VLOOKUP(C193,Tabela16[],2,FALSE)</f>
        <v>0.9</v>
      </c>
      <c r="E193">
        <v>10</v>
      </c>
      <c r="F193" s="3">
        <f t="shared" si="6"/>
        <v>0</v>
      </c>
      <c r="G193" s="3">
        <f t="shared" si="7"/>
        <v>270</v>
      </c>
      <c r="H193" s="4">
        <f t="shared" si="8"/>
        <v>270</v>
      </c>
      <c r="I193">
        <f>MONTH(Tabela27[[#This Row],[data]])</f>
        <v>7</v>
      </c>
    </row>
    <row r="194" spans="1:9" x14ac:dyDescent="0.3">
      <c r="A194" s="1">
        <v>45119</v>
      </c>
      <c r="B194" t="s">
        <v>5</v>
      </c>
      <c r="C194" t="s">
        <v>12</v>
      </c>
      <c r="D194" s="2">
        <f>VLOOKUP(C194,Tabela16[],2,FALSE)</f>
        <v>0.9</v>
      </c>
      <c r="E194">
        <v>10</v>
      </c>
      <c r="F194" s="3">
        <f t="shared" si="6"/>
        <v>0</v>
      </c>
      <c r="G194" s="3">
        <f t="shared" si="7"/>
        <v>270</v>
      </c>
      <c r="H194" s="4">
        <f t="shared" si="8"/>
        <v>270</v>
      </c>
      <c r="I194">
        <f>MONTH(Tabela27[[#This Row],[data]])</f>
        <v>7</v>
      </c>
    </row>
    <row r="195" spans="1:9" x14ac:dyDescent="0.3">
      <c r="A195" s="1">
        <v>45120</v>
      </c>
      <c r="B195" t="s">
        <v>6</v>
      </c>
      <c r="C195" t="s">
        <v>12</v>
      </c>
      <c r="D195" s="2">
        <f>VLOOKUP(C195,Tabela16[],2,FALSE)</f>
        <v>0.9</v>
      </c>
      <c r="E195">
        <v>10</v>
      </c>
      <c r="F195" s="3">
        <f t="shared" si="6"/>
        <v>0</v>
      </c>
      <c r="G195" s="3">
        <f t="shared" si="7"/>
        <v>270</v>
      </c>
      <c r="H195" s="4">
        <f t="shared" si="8"/>
        <v>270</v>
      </c>
      <c r="I195">
        <f>MONTH(Tabela27[[#This Row],[data]])</f>
        <v>7</v>
      </c>
    </row>
    <row r="196" spans="1:9" x14ac:dyDescent="0.3">
      <c r="A196" s="1">
        <v>45121</v>
      </c>
      <c r="B196" t="s">
        <v>7</v>
      </c>
      <c r="C196" t="s">
        <v>12</v>
      </c>
      <c r="D196" s="2">
        <f>VLOOKUP(C196,Tabela16[],2,FALSE)</f>
        <v>0.9</v>
      </c>
      <c r="E196">
        <v>10</v>
      </c>
      <c r="F196" s="3">
        <f t="shared" ref="F196:F259" si="9">IF(B196="niedziela",15*E196,0)</f>
        <v>0</v>
      </c>
      <c r="G196" s="3">
        <f t="shared" ref="G196:G259" si="10">IF(AND(NOT(B196="sobota"),NOT(B196="niedziela")),ROUNDDOWN(E196*D196,0)*$N$4,0)</f>
        <v>270</v>
      </c>
      <c r="H196" s="4">
        <f t="shared" ref="H196:H259" si="11">G196-F196</f>
        <v>270</v>
      </c>
      <c r="I196">
        <f>MONTH(Tabela27[[#This Row],[data]])</f>
        <v>7</v>
      </c>
    </row>
    <row r="197" spans="1:9" x14ac:dyDescent="0.3">
      <c r="A197" s="1">
        <v>45122</v>
      </c>
      <c r="B197" t="s">
        <v>8</v>
      </c>
      <c r="C197" t="s">
        <v>12</v>
      </c>
      <c r="D197" s="2">
        <f>VLOOKUP(C197,Tabela16[],2,FALSE)</f>
        <v>0.9</v>
      </c>
      <c r="E197">
        <v>10</v>
      </c>
      <c r="F197" s="3">
        <f t="shared" si="9"/>
        <v>0</v>
      </c>
      <c r="G197" s="3">
        <f t="shared" si="10"/>
        <v>0</v>
      </c>
      <c r="H197" s="4">
        <f t="shared" si="11"/>
        <v>0</v>
      </c>
      <c r="I197">
        <f>MONTH(Tabela27[[#This Row],[data]])</f>
        <v>7</v>
      </c>
    </row>
    <row r="198" spans="1:9" x14ac:dyDescent="0.3">
      <c r="A198" s="1">
        <v>45123</v>
      </c>
      <c r="B198" t="s">
        <v>2</v>
      </c>
      <c r="C198" t="s">
        <v>12</v>
      </c>
      <c r="D198" s="2">
        <f>VLOOKUP(C198,Tabela16[],2,FALSE)</f>
        <v>0.9</v>
      </c>
      <c r="E198">
        <v>10</v>
      </c>
      <c r="F198" s="3">
        <f t="shared" si="9"/>
        <v>150</v>
      </c>
      <c r="G198" s="3">
        <f t="shared" si="10"/>
        <v>0</v>
      </c>
      <c r="H198" s="4">
        <f t="shared" si="11"/>
        <v>-150</v>
      </c>
      <c r="I198">
        <f>MONTH(Tabela27[[#This Row],[data]])</f>
        <v>7</v>
      </c>
    </row>
    <row r="199" spans="1:9" x14ac:dyDescent="0.3">
      <c r="A199" s="1">
        <v>45124</v>
      </c>
      <c r="B199" t="s">
        <v>3</v>
      </c>
      <c r="C199" t="s">
        <v>12</v>
      </c>
      <c r="D199" s="2">
        <f>VLOOKUP(C199,Tabela16[],2,FALSE)</f>
        <v>0.9</v>
      </c>
      <c r="E199">
        <v>10</v>
      </c>
      <c r="F199" s="3">
        <f t="shared" si="9"/>
        <v>0</v>
      </c>
      <c r="G199" s="3">
        <f t="shared" si="10"/>
        <v>270</v>
      </c>
      <c r="H199" s="4">
        <f t="shared" si="11"/>
        <v>270</v>
      </c>
      <c r="I199">
        <f>MONTH(Tabela27[[#This Row],[data]])</f>
        <v>7</v>
      </c>
    </row>
    <row r="200" spans="1:9" x14ac:dyDescent="0.3">
      <c r="A200" s="1">
        <v>45125</v>
      </c>
      <c r="B200" t="s">
        <v>4</v>
      </c>
      <c r="C200" t="s">
        <v>12</v>
      </c>
      <c r="D200" s="2">
        <f>VLOOKUP(C200,Tabela16[],2,FALSE)</f>
        <v>0.9</v>
      </c>
      <c r="E200">
        <v>10</v>
      </c>
      <c r="F200" s="3">
        <f t="shared" si="9"/>
        <v>0</v>
      </c>
      <c r="G200" s="3">
        <f t="shared" si="10"/>
        <v>270</v>
      </c>
      <c r="H200" s="4">
        <f t="shared" si="11"/>
        <v>270</v>
      </c>
      <c r="I200">
        <f>MONTH(Tabela27[[#This Row],[data]])</f>
        <v>7</v>
      </c>
    </row>
    <row r="201" spans="1:9" x14ac:dyDescent="0.3">
      <c r="A201" s="1">
        <v>45126</v>
      </c>
      <c r="B201" t="s">
        <v>5</v>
      </c>
      <c r="C201" t="s">
        <v>12</v>
      </c>
      <c r="D201" s="2">
        <f>VLOOKUP(C201,Tabela16[],2,FALSE)</f>
        <v>0.9</v>
      </c>
      <c r="E201">
        <v>10</v>
      </c>
      <c r="F201" s="3">
        <f t="shared" si="9"/>
        <v>0</v>
      </c>
      <c r="G201" s="3">
        <f t="shared" si="10"/>
        <v>270</v>
      </c>
      <c r="H201" s="4">
        <f t="shared" si="11"/>
        <v>270</v>
      </c>
      <c r="I201">
        <f>MONTH(Tabela27[[#This Row],[data]])</f>
        <v>7</v>
      </c>
    </row>
    <row r="202" spans="1:9" x14ac:dyDescent="0.3">
      <c r="A202" s="1">
        <v>45127</v>
      </c>
      <c r="B202" t="s">
        <v>6</v>
      </c>
      <c r="C202" t="s">
        <v>12</v>
      </c>
      <c r="D202" s="2">
        <f>VLOOKUP(C202,Tabela16[],2,FALSE)</f>
        <v>0.9</v>
      </c>
      <c r="E202">
        <v>10</v>
      </c>
      <c r="F202" s="3">
        <f t="shared" si="9"/>
        <v>0</v>
      </c>
      <c r="G202" s="3">
        <f t="shared" si="10"/>
        <v>270</v>
      </c>
      <c r="H202" s="4">
        <f t="shared" si="11"/>
        <v>270</v>
      </c>
      <c r="I202">
        <f>MONTH(Tabela27[[#This Row],[data]])</f>
        <v>7</v>
      </c>
    </row>
    <row r="203" spans="1:9" x14ac:dyDescent="0.3">
      <c r="A203" s="1">
        <v>45128</v>
      </c>
      <c r="B203" t="s">
        <v>7</v>
      </c>
      <c r="C203" t="s">
        <v>12</v>
      </c>
      <c r="D203" s="2">
        <f>VLOOKUP(C203,Tabela16[],2,FALSE)</f>
        <v>0.9</v>
      </c>
      <c r="E203">
        <v>10</v>
      </c>
      <c r="F203" s="3">
        <f t="shared" si="9"/>
        <v>0</v>
      </c>
      <c r="G203" s="3">
        <f t="shared" si="10"/>
        <v>270</v>
      </c>
      <c r="H203" s="4">
        <f t="shared" si="11"/>
        <v>270</v>
      </c>
      <c r="I203">
        <f>MONTH(Tabela27[[#This Row],[data]])</f>
        <v>7</v>
      </c>
    </row>
    <row r="204" spans="1:9" x14ac:dyDescent="0.3">
      <c r="A204" s="1">
        <v>45129</v>
      </c>
      <c r="B204" t="s">
        <v>8</v>
      </c>
      <c r="C204" t="s">
        <v>12</v>
      </c>
      <c r="D204" s="2">
        <f>VLOOKUP(C204,Tabela16[],2,FALSE)</f>
        <v>0.9</v>
      </c>
      <c r="E204">
        <v>10</v>
      </c>
      <c r="F204" s="3">
        <f t="shared" si="9"/>
        <v>0</v>
      </c>
      <c r="G204" s="3">
        <f t="shared" si="10"/>
        <v>0</v>
      </c>
      <c r="H204" s="4">
        <f t="shared" si="11"/>
        <v>0</v>
      </c>
      <c r="I204">
        <f>MONTH(Tabela27[[#This Row],[data]])</f>
        <v>7</v>
      </c>
    </row>
    <row r="205" spans="1:9" x14ac:dyDescent="0.3">
      <c r="A205" s="1">
        <v>45130</v>
      </c>
      <c r="B205" t="s">
        <v>2</v>
      </c>
      <c r="C205" t="s">
        <v>12</v>
      </c>
      <c r="D205" s="2">
        <f>VLOOKUP(C205,Tabela16[],2,FALSE)</f>
        <v>0.9</v>
      </c>
      <c r="E205">
        <v>10</v>
      </c>
      <c r="F205" s="3">
        <f t="shared" si="9"/>
        <v>150</v>
      </c>
      <c r="G205" s="3">
        <f t="shared" si="10"/>
        <v>0</v>
      </c>
      <c r="H205" s="4">
        <f t="shared" si="11"/>
        <v>-150</v>
      </c>
      <c r="I205">
        <f>MONTH(Tabela27[[#This Row],[data]])</f>
        <v>7</v>
      </c>
    </row>
    <row r="206" spans="1:9" x14ac:dyDescent="0.3">
      <c r="A206" s="1">
        <v>45131</v>
      </c>
      <c r="B206" t="s">
        <v>3</v>
      </c>
      <c r="C206" t="s">
        <v>12</v>
      </c>
      <c r="D206" s="2">
        <f>VLOOKUP(C206,Tabela16[],2,FALSE)</f>
        <v>0.9</v>
      </c>
      <c r="E206">
        <v>10</v>
      </c>
      <c r="F206" s="3">
        <f t="shared" si="9"/>
        <v>0</v>
      </c>
      <c r="G206" s="3">
        <f t="shared" si="10"/>
        <v>270</v>
      </c>
      <c r="H206" s="4">
        <f t="shared" si="11"/>
        <v>270</v>
      </c>
      <c r="I206">
        <f>MONTH(Tabela27[[#This Row],[data]])</f>
        <v>7</v>
      </c>
    </row>
    <row r="207" spans="1:9" x14ac:dyDescent="0.3">
      <c r="A207" s="1">
        <v>45132</v>
      </c>
      <c r="B207" t="s">
        <v>4</v>
      </c>
      <c r="C207" t="s">
        <v>12</v>
      </c>
      <c r="D207" s="2">
        <f>VLOOKUP(C207,Tabela16[],2,FALSE)</f>
        <v>0.9</v>
      </c>
      <c r="E207">
        <v>10</v>
      </c>
      <c r="F207" s="3">
        <f t="shared" si="9"/>
        <v>0</v>
      </c>
      <c r="G207" s="3">
        <f t="shared" si="10"/>
        <v>270</v>
      </c>
      <c r="H207" s="4">
        <f t="shared" si="11"/>
        <v>270</v>
      </c>
      <c r="I207">
        <f>MONTH(Tabela27[[#This Row],[data]])</f>
        <v>7</v>
      </c>
    </row>
    <row r="208" spans="1:9" x14ac:dyDescent="0.3">
      <c r="A208" s="1">
        <v>45133</v>
      </c>
      <c r="B208" t="s">
        <v>5</v>
      </c>
      <c r="C208" t="s">
        <v>12</v>
      </c>
      <c r="D208" s="2">
        <f>VLOOKUP(C208,Tabela16[],2,FALSE)</f>
        <v>0.9</v>
      </c>
      <c r="E208">
        <v>10</v>
      </c>
      <c r="F208" s="3">
        <f t="shared" si="9"/>
        <v>0</v>
      </c>
      <c r="G208" s="3">
        <f t="shared" si="10"/>
        <v>270</v>
      </c>
      <c r="H208" s="4">
        <f t="shared" si="11"/>
        <v>270</v>
      </c>
      <c r="I208">
        <f>MONTH(Tabela27[[#This Row],[data]])</f>
        <v>7</v>
      </c>
    </row>
    <row r="209" spans="1:9" x14ac:dyDescent="0.3">
      <c r="A209" s="1">
        <v>45134</v>
      </c>
      <c r="B209" t="s">
        <v>6</v>
      </c>
      <c r="C209" t="s">
        <v>12</v>
      </c>
      <c r="D209" s="2">
        <f>VLOOKUP(C209,Tabela16[],2,FALSE)</f>
        <v>0.9</v>
      </c>
      <c r="E209">
        <v>10</v>
      </c>
      <c r="F209" s="3">
        <f t="shared" si="9"/>
        <v>0</v>
      </c>
      <c r="G209" s="3">
        <f t="shared" si="10"/>
        <v>270</v>
      </c>
      <c r="H209" s="4">
        <f t="shared" si="11"/>
        <v>270</v>
      </c>
      <c r="I209">
        <f>MONTH(Tabela27[[#This Row],[data]])</f>
        <v>7</v>
      </c>
    </row>
    <row r="210" spans="1:9" x14ac:dyDescent="0.3">
      <c r="A210" s="1">
        <v>45135</v>
      </c>
      <c r="B210" t="s">
        <v>7</v>
      </c>
      <c r="C210" t="s">
        <v>12</v>
      </c>
      <c r="D210" s="2">
        <f>VLOOKUP(C210,Tabela16[],2,FALSE)</f>
        <v>0.9</v>
      </c>
      <c r="E210">
        <v>10</v>
      </c>
      <c r="F210" s="3">
        <f t="shared" si="9"/>
        <v>0</v>
      </c>
      <c r="G210" s="3">
        <f t="shared" si="10"/>
        <v>270</v>
      </c>
      <c r="H210" s="4">
        <f t="shared" si="11"/>
        <v>270</v>
      </c>
      <c r="I210">
        <f>MONTH(Tabela27[[#This Row],[data]])</f>
        <v>7</v>
      </c>
    </row>
    <row r="211" spans="1:9" x14ac:dyDescent="0.3">
      <c r="A211" s="1">
        <v>45136</v>
      </c>
      <c r="B211" t="s">
        <v>8</v>
      </c>
      <c r="C211" t="s">
        <v>12</v>
      </c>
      <c r="D211" s="2">
        <f>VLOOKUP(C211,Tabela16[],2,FALSE)</f>
        <v>0.9</v>
      </c>
      <c r="E211">
        <v>10</v>
      </c>
      <c r="F211" s="3">
        <f t="shared" si="9"/>
        <v>0</v>
      </c>
      <c r="G211" s="3">
        <f t="shared" si="10"/>
        <v>0</v>
      </c>
      <c r="H211" s="4">
        <f t="shared" si="11"/>
        <v>0</v>
      </c>
      <c r="I211">
        <f>MONTH(Tabela27[[#This Row],[data]])</f>
        <v>7</v>
      </c>
    </row>
    <row r="212" spans="1:9" x14ac:dyDescent="0.3">
      <c r="A212" s="1">
        <v>45137</v>
      </c>
      <c r="B212" t="s">
        <v>2</v>
      </c>
      <c r="C212" t="s">
        <v>12</v>
      </c>
      <c r="D212" s="2">
        <f>VLOOKUP(C212,Tabela16[],2,FALSE)</f>
        <v>0.9</v>
      </c>
      <c r="E212">
        <v>10</v>
      </c>
      <c r="F212" s="3">
        <f t="shared" si="9"/>
        <v>150</v>
      </c>
      <c r="G212" s="3">
        <f t="shared" si="10"/>
        <v>0</v>
      </c>
      <c r="H212" s="4">
        <f t="shared" si="11"/>
        <v>-150</v>
      </c>
      <c r="I212">
        <f>MONTH(Tabela27[[#This Row],[data]])</f>
        <v>7</v>
      </c>
    </row>
    <row r="213" spans="1:9" x14ac:dyDescent="0.3">
      <c r="A213" s="1">
        <v>45138</v>
      </c>
      <c r="B213" t="s">
        <v>3</v>
      </c>
      <c r="C213" t="s">
        <v>12</v>
      </c>
      <c r="D213" s="2">
        <f>VLOOKUP(C213,Tabela16[],2,FALSE)</f>
        <v>0.9</v>
      </c>
      <c r="E213">
        <v>10</v>
      </c>
      <c r="F213" s="3">
        <f t="shared" si="9"/>
        <v>0</v>
      </c>
      <c r="G213" s="3">
        <f t="shared" si="10"/>
        <v>270</v>
      </c>
      <c r="H213" s="4">
        <f t="shared" si="11"/>
        <v>270</v>
      </c>
      <c r="I213">
        <f>MONTH(Tabela27[[#This Row],[data]])</f>
        <v>7</v>
      </c>
    </row>
    <row r="214" spans="1:9" x14ac:dyDescent="0.3">
      <c r="A214" s="1">
        <v>45139</v>
      </c>
      <c r="B214" t="s">
        <v>4</v>
      </c>
      <c r="C214" t="s">
        <v>12</v>
      </c>
      <c r="D214" s="2">
        <f>VLOOKUP(C214,Tabela16[],2,FALSE)</f>
        <v>0.9</v>
      </c>
      <c r="E214">
        <v>10</v>
      </c>
      <c r="F214" s="3">
        <f t="shared" si="9"/>
        <v>0</v>
      </c>
      <c r="G214" s="3">
        <f t="shared" si="10"/>
        <v>270</v>
      </c>
      <c r="H214" s="4">
        <f t="shared" si="11"/>
        <v>270</v>
      </c>
      <c r="I214">
        <f>MONTH(Tabela27[[#This Row],[data]])</f>
        <v>8</v>
      </c>
    </row>
    <row r="215" spans="1:9" x14ac:dyDescent="0.3">
      <c r="A215" s="1">
        <v>45140</v>
      </c>
      <c r="B215" t="s">
        <v>5</v>
      </c>
      <c r="C215" t="s">
        <v>12</v>
      </c>
      <c r="D215" s="2">
        <f>VLOOKUP(C215,Tabela16[],2,FALSE)</f>
        <v>0.9</v>
      </c>
      <c r="E215">
        <v>10</v>
      </c>
      <c r="F215" s="3">
        <f t="shared" si="9"/>
        <v>0</v>
      </c>
      <c r="G215" s="3">
        <f t="shared" si="10"/>
        <v>270</v>
      </c>
      <c r="H215" s="4">
        <f t="shared" si="11"/>
        <v>270</v>
      </c>
      <c r="I215">
        <f>MONTH(Tabela27[[#This Row],[data]])</f>
        <v>8</v>
      </c>
    </row>
    <row r="216" spans="1:9" x14ac:dyDescent="0.3">
      <c r="A216" s="1">
        <v>45141</v>
      </c>
      <c r="B216" t="s">
        <v>6</v>
      </c>
      <c r="C216" t="s">
        <v>12</v>
      </c>
      <c r="D216" s="2">
        <f>VLOOKUP(C216,Tabela16[],2,FALSE)</f>
        <v>0.9</v>
      </c>
      <c r="E216">
        <v>10</v>
      </c>
      <c r="F216" s="3">
        <f t="shared" si="9"/>
        <v>0</v>
      </c>
      <c r="G216" s="3">
        <f t="shared" si="10"/>
        <v>270</v>
      </c>
      <c r="H216" s="4">
        <f t="shared" si="11"/>
        <v>270</v>
      </c>
      <c r="I216">
        <f>MONTH(Tabela27[[#This Row],[data]])</f>
        <v>8</v>
      </c>
    </row>
    <row r="217" spans="1:9" x14ac:dyDescent="0.3">
      <c r="A217" s="1">
        <v>45142</v>
      </c>
      <c r="B217" t="s">
        <v>7</v>
      </c>
      <c r="C217" t="s">
        <v>12</v>
      </c>
      <c r="D217" s="2">
        <f>VLOOKUP(C217,Tabela16[],2,FALSE)</f>
        <v>0.9</v>
      </c>
      <c r="E217">
        <v>10</v>
      </c>
      <c r="F217" s="3">
        <f t="shared" si="9"/>
        <v>0</v>
      </c>
      <c r="G217" s="3">
        <f t="shared" si="10"/>
        <v>270</v>
      </c>
      <c r="H217" s="4">
        <f t="shared" si="11"/>
        <v>270</v>
      </c>
      <c r="I217">
        <f>MONTH(Tabela27[[#This Row],[data]])</f>
        <v>8</v>
      </c>
    </row>
    <row r="218" spans="1:9" x14ac:dyDescent="0.3">
      <c r="A218" s="1">
        <v>45143</v>
      </c>
      <c r="B218" t="s">
        <v>8</v>
      </c>
      <c r="C218" t="s">
        <v>12</v>
      </c>
      <c r="D218" s="2">
        <f>VLOOKUP(C218,Tabela16[],2,FALSE)</f>
        <v>0.9</v>
      </c>
      <c r="E218">
        <v>10</v>
      </c>
      <c r="F218" s="3">
        <f t="shared" si="9"/>
        <v>0</v>
      </c>
      <c r="G218" s="3">
        <f t="shared" si="10"/>
        <v>0</v>
      </c>
      <c r="H218" s="4">
        <f t="shared" si="11"/>
        <v>0</v>
      </c>
      <c r="I218">
        <f>MONTH(Tabela27[[#This Row],[data]])</f>
        <v>8</v>
      </c>
    </row>
    <row r="219" spans="1:9" x14ac:dyDescent="0.3">
      <c r="A219" s="1">
        <v>45144</v>
      </c>
      <c r="B219" t="s">
        <v>2</v>
      </c>
      <c r="C219" t="s">
        <v>12</v>
      </c>
      <c r="D219" s="2">
        <f>VLOOKUP(C219,Tabela16[],2,FALSE)</f>
        <v>0.9</v>
      </c>
      <c r="E219">
        <v>10</v>
      </c>
      <c r="F219" s="3">
        <f t="shared" si="9"/>
        <v>150</v>
      </c>
      <c r="G219" s="3">
        <f t="shared" si="10"/>
        <v>0</v>
      </c>
      <c r="H219" s="4">
        <f t="shared" si="11"/>
        <v>-150</v>
      </c>
      <c r="I219">
        <f>MONTH(Tabela27[[#This Row],[data]])</f>
        <v>8</v>
      </c>
    </row>
    <row r="220" spans="1:9" x14ac:dyDescent="0.3">
      <c r="A220" s="1">
        <v>45145</v>
      </c>
      <c r="B220" t="s">
        <v>3</v>
      </c>
      <c r="C220" t="s">
        <v>12</v>
      </c>
      <c r="D220" s="2">
        <f>VLOOKUP(C220,Tabela16[],2,FALSE)</f>
        <v>0.9</v>
      </c>
      <c r="E220">
        <v>10</v>
      </c>
      <c r="F220" s="3">
        <f t="shared" si="9"/>
        <v>0</v>
      </c>
      <c r="G220" s="3">
        <f t="shared" si="10"/>
        <v>270</v>
      </c>
      <c r="H220" s="4">
        <f t="shared" si="11"/>
        <v>270</v>
      </c>
      <c r="I220">
        <f>MONTH(Tabela27[[#This Row],[data]])</f>
        <v>8</v>
      </c>
    </row>
    <row r="221" spans="1:9" x14ac:dyDescent="0.3">
      <c r="A221" s="1">
        <v>45146</v>
      </c>
      <c r="B221" t="s">
        <v>4</v>
      </c>
      <c r="C221" t="s">
        <v>12</v>
      </c>
      <c r="D221" s="2">
        <f>VLOOKUP(C221,Tabela16[],2,FALSE)</f>
        <v>0.9</v>
      </c>
      <c r="E221">
        <v>10</v>
      </c>
      <c r="F221" s="3">
        <f t="shared" si="9"/>
        <v>0</v>
      </c>
      <c r="G221" s="3">
        <f t="shared" si="10"/>
        <v>270</v>
      </c>
      <c r="H221" s="4">
        <f t="shared" si="11"/>
        <v>270</v>
      </c>
      <c r="I221">
        <f>MONTH(Tabela27[[#This Row],[data]])</f>
        <v>8</v>
      </c>
    </row>
    <row r="222" spans="1:9" x14ac:dyDescent="0.3">
      <c r="A222" s="1">
        <v>45147</v>
      </c>
      <c r="B222" t="s">
        <v>5</v>
      </c>
      <c r="C222" t="s">
        <v>12</v>
      </c>
      <c r="D222" s="2">
        <f>VLOOKUP(C222,Tabela16[],2,FALSE)</f>
        <v>0.9</v>
      </c>
      <c r="E222">
        <v>10</v>
      </c>
      <c r="F222" s="3">
        <f t="shared" si="9"/>
        <v>0</v>
      </c>
      <c r="G222" s="3">
        <f t="shared" si="10"/>
        <v>270</v>
      </c>
      <c r="H222" s="4">
        <f t="shared" si="11"/>
        <v>270</v>
      </c>
      <c r="I222">
        <f>MONTH(Tabela27[[#This Row],[data]])</f>
        <v>8</v>
      </c>
    </row>
    <row r="223" spans="1:9" x14ac:dyDescent="0.3">
      <c r="A223" s="1">
        <v>45148</v>
      </c>
      <c r="B223" t="s">
        <v>6</v>
      </c>
      <c r="C223" t="s">
        <v>12</v>
      </c>
      <c r="D223" s="2">
        <f>VLOOKUP(C223,Tabela16[],2,FALSE)</f>
        <v>0.9</v>
      </c>
      <c r="E223">
        <v>10</v>
      </c>
      <c r="F223" s="3">
        <f t="shared" si="9"/>
        <v>0</v>
      </c>
      <c r="G223" s="3">
        <f t="shared" si="10"/>
        <v>270</v>
      </c>
      <c r="H223" s="4">
        <f t="shared" si="11"/>
        <v>270</v>
      </c>
      <c r="I223">
        <f>MONTH(Tabela27[[#This Row],[data]])</f>
        <v>8</v>
      </c>
    </row>
    <row r="224" spans="1:9" x14ac:dyDescent="0.3">
      <c r="A224" s="1">
        <v>45149</v>
      </c>
      <c r="B224" t="s">
        <v>7</v>
      </c>
      <c r="C224" t="s">
        <v>12</v>
      </c>
      <c r="D224" s="2">
        <f>VLOOKUP(C224,Tabela16[],2,FALSE)</f>
        <v>0.9</v>
      </c>
      <c r="E224">
        <v>10</v>
      </c>
      <c r="F224" s="3">
        <f t="shared" si="9"/>
        <v>0</v>
      </c>
      <c r="G224" s="3">
        <f t="shared" si="10"/>
        <v>270</v>
      </c>
      <c r="H224" s="4">
        <f t="shared" si="11"/>
        <v>270</v>
      </c>
      <c r="I224">
        <f>MONTH(Tabela27[[#This Row],[data]])</f>
        <v>8</v>
      </c>
    </row>
    <row r="225" spans="1:9" x14ac:dyDescent="0.3">
      <c r="A225" s="1">
        <v>45150</v>
      </c>
      <c r="B225" t="s">
        <v>8</v>
      </c>
      <c r="C225" t="s">
        <v>12</v>
      </c>
      <c r="D225" s="2">
        <f>VLOOKUP(C225,Tabela16[],2,FALSE)</f>
        <v>0.9</v>
      </c>
      <c r="E225">
        <v>10</v>
      </c>
      <c r="F225" s="3">
        <f t="shared" si="9"/>
        <v>0</v>
      </c>
      <c r="G225" s="3">
        <f t="shared" si="10"/>
        <v>0</v>
      </c>
      <c r="H225" s="4">
        <f t="shared" si="11"/>
        <v>0</v>
      </c>
      <c r="I225">
        <f>MONTH(Tabela27[[#This Row],[data]])</f>
        <v>8</v>
      </c>
    </row>
    <row r="226" spans="1:9" x14ac:dyDescent="0.3">
      <c r="A226" s="1">
        <v>45151</v>
      </c>
      <c r="B226" t="s">
        <v>2</v>
      </c>
      <c r="C226" t="s">
        <v>12</v>
      </c>
      <c r="D226" s="2">
        <f>VLOOKUP(C226,Tabela16[],2,FALSE)</f>
        <v>0.9</v>
      </c>
      <c r="E226">
        <v>10</v>
      </c>
      <c r="F226" s="3">
        <f t="shared" si="9"/>
        <v>150</v>
      </c>
      <c r="G226" s="3">
        <f t="shared" si="10"/>
        <v>0</v>
      </c>
      <c r="H226" s="4">
        <f t="shared" si="11"/>
        <v>-150</v>
      </c>
      <c r="I226">
        <f>MONTH(Tabela27[[#This Row],[data]])</f>
        <v>8</v>
      </c>
    </row>
    <row r="227" spans="1:9" x14ac:dyDescent="0.3">
      <c r="A227" s="1">
        <v>45152</v>
      </c>
      <c r="B227" t="s">
        <v>3</v>
      </c>
      <c r="C227" t="s">
        <v>12</v>
      </c>
      <c r="D227" s="2">
        <f>VLOOKUP(C227,Tabela16[],2,FALSE)</f>
        <v>0.9</v>
      </c>
      <c r="E227">
        <v>10</v>
      </c>
      <c r="F227" s="3">
        <f t="shared" si="9"/>
        <v>0</v>
      </c>
      <c r="G227" s="3">
        <f t="shared" si="10"/>
        <v>270</v>
      </c>
      <c r="H227" s="4">
        <f t="shared" si="11"/>
        <v>270</v>
      </c>
      <c r="I227">
        <f>MONTH(Tabela27[[#This Row],[data]])</f>
        <v>8</v>
      </c>
    </row>
    <row r="228" spans="1:9" x14ac:dyDescent="0.3">
      <c r="A228" s="1">
        <v>45153</v>
      </c>
      <c r="B228" t="s">
        <v>4</v>
      </c>
      <c r="C228" t="s">
        <v>12</v>
      </c>
      <c r="D228" s="2">
        <f>VLOOKUP(C228,Tabela16[],2,FALSE)</f>
        <v>0.9</v>
      </c>
      <c r="E228">
        <v>10</v>
      </c>
      <c r="F228" s="3">
        <f t="shared" si="9"/>
        <v>0</v>
      </c>
      <c r="G228" s="3">
        <f t="shared" si="10"/>
        <v>270</v>
      </c>
      <c r="H228" s="4">
        <f t="shared" si="11"/>
        <v>270</v>
      </c>
      <c r="I228">
        <f>MONTH(Tabela27[[#This Row],[data]])</f>
        <v>8</v>
      </c>
    </row>
    <row r="229" spans="1:9" x14ac:dyDescent="0.3">
      <c r="A229" s="1">
        <v>45154</v>
      </c>
      <c r="B229" t="s">
        <v>5</v>
      </c>
      <c r="C229" t="s">
        <v>12</v>
      </c>
      <c r="D229" s="2">
        <f>VLOOKUP(C229,Tabela16[],2,FALSE)</f>
        <v>0.9</v>
      </c>
      <c r="E229">
        <v>10</v>
      </c>
      <c r="F229" s="3">
        <f t="shared" si="9"/>
        <v>0</v>
      </c>
      <c r="G229" s="3">
        <f t="shared" si="10"/>
        <v>270</v>
      </c>
      <c r="H229" s="4">
        <f t="shared" si="11"/>
        <v>270</v>
      </c>
      <c r="I229">
        <f>MONTH(Tabela27[[#This Row],[data]])</f>
        <v>8</v>
      </c>
    </row>
    <row r="230" spans="1:9" x14ac:dyDescent="0.3">
      <c r="A230" s="1">
        <v>45155</v>
      </c>
      <c r="B230" t="s">
        <v>6</v>
      </c>
      <c r="C230" t="s">
        <v>12</v>
      </c>
      <c r="D230" s="2">
        <f>VLOOKUP(C230,Tabela16[],2,FALSE)</f>
        <v>0.9</v>
      </c>
      <c r="E230">
        <v>10</v>
      </c>
      <c r="F230" s="3">
        <f t="shared" si="9"/>
        <v>0</v>
      </c>
      <c r="G230" s="3">
        <f t="shared" si="10"/>
        <v>270</v>
      </c>
      <c r="H230" s="4">
        <f t="shared" si="11"/>
        <v>270</v>
      </c>
      <c r="I230">
        <f>MONTH(Tabela27[[#This Row],[data]])</f>
        <v>8</v>
      </c>
    </row>
    <row r="231" spans="1:9" x14ac:dyDescent="0.3">
      <c r="A231" s="1">
        <v>45156</v>
      </c>
      <c r="B231" t="s">
        <v>7</v>
      </c>
      <c r="C231" t="s">
        <v>12</v>
      </c>
      <c r="D231" s="2">
        <f>VLOOKUP(C231,Tabela16[],2,FALSE)</f>
        <v>0.9</v>
      </c>
      <c r="E231">
        <v>10</v>
      </c>
      <c r="F231" s="3">
        <f t="shared" si="9"/>
        <v>0</v>
      </c>
      <c r="G231" s="3">
        <f t="shared" si="10"/>
        <v>270</v>
      </c>
      <c r="H231" s="4">
        <f t="shared" si="11"/>
        <v>270</v>
      </c>
      <c r="I231">
        <f>MONTH(Tabela27[[#This Row],[data]])</f>
        <v>8</v>
      </c>
    </row>
    <row r="232" spans="1:9" x14ac:dyDescent="0.3">
      <c r="A232" s="1">
        <v>45157</v>
      </c>
      <c r="B232" t="s">
        <v>8</v>
      </c>
      <c r="C232" t="s">
        <v>12</v>
      </c>
      <c r="D232" s="2">
        <f>VLOOKUP(C232,Tabela16[],2,FALSE)</f>
        <v>0.9</v>
      </c>
      <c r="E232">
        <v>10</v>
      </c>
      <c r="F232" s="3">
        <f t="shared" si="9"/>
        <v>0</v>
      </c>
      <c r="G232" s="3">
        <f t="shared" si="10"/>
        <v>0</v>
      </c>
      <c r="H232" s="4">
        <f t="shared" si="11"/>
        <v>0</v>
      </c>
      <c r="I232">
        <f>MONTH(Tabela27[[#This Row],[data]])</f>
        <v>8</v>
      </c>
    </row>
    <row r="233" spans="1:9" x14ac:dyDescent="0.3">
      <c r="A233" s="1">
        <v>45158</v>
      </c>
      <c r="B233" t="s">
        <v>2</v>
      </c>
      <c r="C233" t="s">
        <v>12</v>
      </c>
      <c r="D233" s="2">
        <f>VLOOKUP(C233,Tabela16[],2,FALSE)</f>
        <v>0.9</v>
      </c>
      <c r="E233">
        <v>10</v>
      </c>
      <c r="F233" s="3">
        <f t="shared" si="9"/>
        <v>150</v>
      </c>
      <c r="G233" s="3">
        <f t="shared" si="10"/>
        <v>0</v>
      </c>
      <c r="H233" s="4">
        <f t="shared" si="11"/>
        <v>-150</v>
      </c>
      <c r="I233">
        <f>MONTH(Tabela27[[#This Row],[data]])</f>
        <v>8</v>
      </c>
    </row>
    <row r="234" spans="1:9" x14ac:dyDescent="0.3">
      <c r="A234" s="1">
        <v>45159</v>
      </c>
      <c r="B234" t="s">
        <v>3</v>
      </c>
      <c r="C234" t="s">
        <v>12</v>
      </c>
      <c r="D234" s="2">
        <f>VLOOKUP(C234,Tabela16[],2,FALSE)</f>
        <v>0.9</v>
      </c>
      <c r="E234">
        <v>10</v>
      </c>
      <c r="F234" s="3">
        <f t="shared" si="9"/>
        <v>0</v>
      </c>
      <c r="G234" s="3">
        <f t="shared" si="10"/>
        <v>270</v>
      </c>
      <c r="H234" s="4">
        <f t="shared" si="11"/>
        <v>270</v>
      </c>
      <c r="I234">
        <f>MONTH(Tabela27[[#This Row],[data]])</f>
        <v>8</v>
      </c>
    </row>
    <row r="235" spans="1:9" x14ac:dyDescent="0.3">
      <c r="A235" s="1">
        <v>45160</v>
      </c>
      <c r="B235" t="s">
        <v>4</v>
      </c>
      <c r="C235" t="s">
        <v>12</v>
      </c>
      <c r="D235" s="2">
        <f>VLOOKUP(C235,Tabela16[],2,FALSE)</f>
        <v>0.9</v>
      </c>
      <c r="E235">
        <v>10</v>
      </c>
      <c r="F235" s="3">
        <f t="shared" si="9"/>
        <v>0</v>
      </c>
      <c r="G235" s="3">
        <f t="shared" si="10"/>
        <v>270</v>
      </c>
      <c r="H235" s="4">
        <f t="shared" si="11"/>
        <v>270</v>
      </c>
      <c r="I235">
        <f>MONTH(Tabela27[[#This Row],[data]])</f>
        <v>8</v>
      </c>
    </row>
    <row r="236" spans="1:9" x14ac:dyDescent="0.3">
      <c r="A236" s="1">
        <v>45161</v>
      </c>
      <c r="B236" t="s">
        <v>5</v>
      </c>
      <c r="C236" t="s">
        <v>12</v>
      </c>
      <c r="D236" s="2">
        <f>VLOOKUP(C236,Tabela16[],2,FALSE)</f>
        <v>0.9</v>
      </c>
      <c r="E236">
        <v>10</v>
      </c>
      <c r="F236" s="3">
        <f t="shared" si="9"/>
        <v>0</v>
      </c>
      <c r="G236" s="3">
        <f t="shared" si="10"/>
        <v>270</v>
      </c>
      <c r="H236" s="4">
        <f t="shared" si="11"/>
        <v>270</v>
      </c>
      <c r="I236">
        <f>MONTH(Tabela27[[#This Row],[data]])</f>
        <v>8</v>
      </c>
    </row>
    <row r="237" spans="1:9" x14ac:dyDescent="0.3">
      <c r="A237" s="1">
        <v>45162</v>
      </c>
      <c r="B237" t="s">
        <v>6</v>
      </c>
      <c r="C237" t="s">
        <v>12</v>
      </c>
      <c r="D237" s="2">
        <f>VLOOKUP(C237,Tabela16[],2,FALSE)</f>
        <v>0.9</v>
      </c>
      <c r="E237">
        <v>10</v>
      </c>
      <c r="F237" s="3">
        <f t="shared" si="9"/>
        <v>0</v>
      </c>
      <c r="G237" s="3">
        <f t="shared" si="10"/>
        <v>270</v>
      </c>
      <c r="H237" s="4">
        <f t="shared" si="11"/>
        <v>270</v>
      </c>
      <c r="I237">
        <f>MONTH(Tabela27[[#This Row],[data]])</f>
        <v>8</v>
      </c>
    </row>
    <row r="238" spans="1:9" x14ac:dyDescent="0.3">
      <c r="A238" s="1">
        <v>45163</v>
      </c>
      <c r="B238" t="s">
        <v>7</v>
      </c>
      <c r="C238" t="s">
        <v>12</v>
      </c>
      <c r="D238" s="2">
        <f>VLOOKUP(C238,Tabela16[],2,FALSE)</f>
        <v>0.9</v>
      </c>
      <c r="E238">
        <v>10</v>
      </c>
      <c r="F238" s="3">
        <f t="shared" si="9"/>
        <v>0</v>
      </c>
      <c r="G238" s="3">
        <f t="shared" si="10"/>
        <v>270</v>
      </c>
      <c r="H238" s="4">
        <f t="shared" si="11"/>
        <v>270</v>
      </c>
      <c r="I238">
        <f>MONTH(Tabela27[[#This Row],[data]])</f>
        <v>8</v>
      </c>
    </row>
    <row r="239" spans="1:9" x14ac:dyDescent="0.3">
      <c r="A239" s="1">
        <v>45164</v>
      </c>
      <c r="B239" t="s">
        <v>8</v>
      </c>
      <c r="C239" t="s">
        <v>12</v>
      </c>
      <c r="D239" s="2">
        <f>VLOOKUP(C239,Tabela16[],2,FALSE)</f>
        <v>0.9</v>
      </c>
      <c r="E239">
        <v>10</v>
      </c>
      <c r="F239" s="3">
        <f t="shared" si="9"/>
        <v>0</v>
      </c>
      <c r="G239" s="3">
        <f t="shared" si="10"/>
        <v>0</v>
      </c>
      <c r="H239" s="4">
        <f t="shared" si="11"/>
        <v>0</v>
      </c>
      <c r="I239">
        <f>MONTH(Tabela27[[#This Row],[data]])</f>
        <v>8</v>
      </c>
    </row>
    <row r="240" spans="1:9" x14ac:dyDescent="0.3">
      <c r="A240" s="1">
        <v>45165</v>
      </c>
      <c r="B240" t="s">
        <v>2</v>
      </c>
      <c r="C240" t="s">
        <v>12</v>
      </c>
      <c r="D240" s="2">
        <f>VLOOKUP(C240,Tabela16[],2,FALSE)</f>
        <v>0.9</v>
      </c>
      <c r="E240">
        <v>10</v>
      </c>
      <c r="F240" s="3">
        <f t="shared" si="9"/>
        <v>150</v>
      </c>
      <c r="G240" s="3">
        <f t="shared" si="10"/>
        <v>0</v>
      </c>
      <c r="H240" s="4">
        <f t="shared" si="11"/>
        <v>-150</v>
      </c>
      <c r="I240">
        <f>MONTH(Tabela27[[#This Row],[data]])</f>
        <v>8</v>
      </c>
    </row>
    <row r="241" spans="1:9" x14ac:dyDescent="0.3">
      <c r="A241" s="1">
        <v>45166</v>
      </c>
      <c r="B241" t="s">
        <v>3</v>
      </c>
      <c r="C241" t="s">
        <v>12</v>
      </c>
      <c r="D241" s="2">
        <f>VLOOKUP(C241,Tabela16[],2,FALSE)</f>
        <v>0.9</v>
      </c>
      <c r="E241">
        <v>10</v>
      </c>
      <c r="F241" s="3">
        <f t="shared" si="9"/>
        <v>0</v>
      </c>
      <c r="G241" s="3">
        <f t="shared" si="10"/>
        <v>270</v>
      </c>
      <c r="H241" s="4">
        <f t="shared" si="11"/>
        <v>270</v>
      </c>
      <c r="I241">
        <f>MONTH(Tabela27[[#This Row],[data]])</f>
        <v>8</v>
      </c>
    </row>
    <row r="242" spans="1:9" x14ac:dyDescent="0.3">
      <c r="A242" s="1">
        <v>45167</v>
      </c>
      <c r="B242" t="s">
        <v>4</v>
      </c>
      <c r="C242" t="s">
        <v>12</v>
      </c>
      <c r="D242" s="2">
        <f>VLOOKUP(C242,Tabela16[],2,FALSE)</f>
        <v>0.9</v>
      </c>
      <c r="E242">
        <v>10</v>
      </c>
      <c r="F242" s="3">
        <f t="shared" si="9"/>
        <v>0</v>
      </c>
      <c r="G242" s="3">
        <f t="shared" si="10"/>
        <v>270</v>
      </c>
      <c r="H242" s="4">
        <f t="shared" si="11"/>
        <v>270</v>
      </c>
      <c r="I242">
        <f>MONTH(Tabela27[[#This Row],[data]])</f>
        <v>8</v>
      </c>
    </row>
    <row r="243" spans="1:9" x14ac:dyDescent="0.3">
      <c r="A243" s="1">
        <v>45168</v>
      </c>
      <c r="B243" t="s">
        <v>5</v>
      </c>
      <c r="C243" t="s">
        <v>12</v>
      </c>
      <c r="D243" s="2">
        <f>VLOOKUP(C243,Tabela16[],2,FALSE)</f>
        <v>0.9</v>
      </c>
      <c r="E243">
        <v>10</v>
      </c>
      <c r="F243" s="3">
        <f t="shared" si="9"/>
        <v>0</v>
      </c>
      <c r="G243" s="3">
        <f t="shared" si="10"/>
        <v>270</v>
      </c>
      <c r="H243" s="4">
        <f t="shared" si="11"/>
        <v>270</v>
      </c>
      <c r="I243">
        <f>MONTH(Tabela27[[#This Row],[data]])</f>
        <v>8</v>
      </c>
    </row>
    <row r="244" spans="1:9" x14ac:dyDescent="0.3">
      <c r="A244" s="1">
        <v>45169</v>
      </c>
      <c r="B244" t="s">
        <v>6</v>
      </c>
      <c r="C244" t="s">
        <v>12</v>
      </c>
      <c r="D244" s="2">
        <f>VLOOKUP(C244,Tabela16[],2,FALSE)</f>
        <v>0.9</v>
      </c>
      <c r="E244">
        <v>10</v>
      </c>
      <c r="F244" s="3">
        <f t="shared" si="9"/>
        <v>0</v>
      </c>
      <c r="G244" s="3">
        <f t="shared" si="10"/>
        <v>270</v>
      </c>
      <c r="H244" s="4">
        <f t="shared" si="11"/>
        <v>270</v>
      </c>
      <c r="I244">
        <f>MONTH(Tabela27[[#This Row],[data]])</f>
        <v>8</v>
      </c>
    </row>
    <row r="245" spans="1:9" x14ac:dyDescent="0.3">
      <c r="A245" s="1">
        <v>45170</v>
      </c>
      <c r="B245" t="s">
        <v>7</v>
      </c>
      <c r="C245" t="s">
        <v>12</v>
      </c>
      <c r="D245" s="2">
        <f>VLOOKUP(C245,Tabela16[],2,FALSE)</f>
        <v>0.9</v>
      </c>
      <c r="E245">
        <v>10</v>
      </c>
      <c r="F245" s="3">
        <f t="shared" si="9"/>
        <v>0</v>
      </c>
      <c r="G245" s="3">
        <f t="shared" si="10"/>
        <v>270</v>
      </c>
      <c r="H245" s="4">
        <f t="shared" si="11"/>
        <v>270</v>
      </c>
      <c r="I245">
        <f>MONTH(Tabela27[[#This Row],[data]])</f>
        <v>9</v>
      </c>
    </row>
    <row r="246" spans="1:9" x14ac:dyDescent="0.3">
      <c r="A246" s="1">
        <v>45171</v>
      </c>
      <c r="B246" t="s">
        <v>8</v>
      </c>
      <c r="C246" t="s">
        <v>12</v>
      </c>
      <c r="D246" s="2">
        <f>VLOOKUP(C246,Tabela16[],2,FALSE)</f>
        <v>0.9</v>
      </c>
      <c r="E246">
        <v>10</v>
      </c>
      <c r="F246" s="3">
        <f t="shared" si="9"/>
        <v>0</v>
      </c>
      <c r="G246" s="3">
        <f t="shared" si="10"/>
        <v>0</v>
      </c>
      <c r="H246" s="4">
        <f t="shared" si="11"/>
        <v>0</v>
      </c>
      <c r="I246">
        <f>MONTH(Tabela27[[#This Row],[data]])</f>
        <v>9</v>
      </c>
    </row>
    <row r="247" spans="1:9" x14ac:dyDescent="0.3">
      <c r="A247" s="1">
        <v>45172</v>
      </c>
      <c r="B247" t="s">
        <v>2</v>
      </c>
      <c r="C247" t="s">
        <v>12</v>
      </c>
      <c r="D247" s="2">
        <f>VLOOKUP(C247,Tabela16[],2,FALSE)</f>
        <v>0.9</v>
      </c>
      <c r="E247">
        <v>10</v>
      </c>
      <c r="F247" s="3">
        <f t="shared" si="9"/>
        <v>150</v>
      </c>
      <c r="G247" s="3">
        <f t="shared" si="10"/>
        <v>0</v>
      </c>
      <c r="H247" s="4">
        <f t="shared" si="11"/>
        <v>-150</v>
      </c>
      <c r="I247">
        <f>MONTH(Tabela27[[#This Row],[data]])</f>
        <v>9</v>
      </c>
    </row>
    <row r="248" spans="1:9" x14ac:dyDescent="0.3">
      <c r="A248" s="1">
        <v>45173</v>
      </c>
      <c r="B248" t="s">
        <v>3</v>
      </c>
      <c r="C248" t="s">
        <v>12</v>
      </c>
      <c r="D248" s="2">
        <f>VLOOKUP(C248,Tabela16[],2,FALSE)</f>
        <v>0.9</v>
      </c>
      <c r="E248">
        <v>10</v>
      </c>
      <c r="F248" s="3">
        <f t="shared" si="9"/>
        <v>0</v>
      </c>
      <c r="G248" s="3">
        <f t="shared" si="10"/>
        <v>270</v>
      </c>
      <c r="H248" s="4">
        <f t="shared" si="11"/>
        <v>270</v>
      </c>
      <c r="I248">
        <f>MONTH(Tabela27[[#This Row],[data]])</f>
        <v>9</v>
      </c>
    </row>
    <row r="249" spans="1:9" x14ac:dyDescent="0.3">
      <c r="A249" s="1">
        <v>45174</v>
      </c>
      <c r="B249" t="s">
        <v>4</v>
      </c>
      <c r="C249" t="s">
        <v>12</v>
      </c>
      <c r="D249" s="2">
        <f>VLOOKUP(C249,Tabela16[],2,FALSE)</f>
        <v>0.9</v>
      </c>
      <c r="E249">
        <v>10</v>
      </c>
      <c r="F249" s="3">
        <f t="shared" si="9"/>
        <v>0</v>
      </c>
      <c r="G249" s="3">
        <f t="shared" si="10"/>
        <v>270</v>
      </c>
      <c r="H249" s="4">
        <f t="shared" si="11"/>
        <v>270</v>
      </c>
      <c r="I249">
        <f>MONTH(Tabela27[[#This Row],[data]])</f>
        <v>9</v>
      </c>
    </row>
    <row r="250" spans="1:9" x14ac:dyDescent="0.3">
      <c r="A250" s="1">
        <v>45175</v>
      </c>
      <c r="B250" t="s">
        <v>5</v>
      </c>
      <c r="C250" t="s">
        <v>12</v>
      </c>
      <c r="D250" s="2">
        <f>VLOOKUP(C250,Tabela16[],2,FALSE)</f>
        <v>0.9</v>
      </c>
      <c r="E250">
        <v>10</v>
      </c>
      <c r="F250" s="3">
        <f t="shared" si="9"/>
        <v>0</v>
      </c>
      <c r="G250" s="3">
        <f t="shared" si="10"/>
        <v>270</v>
      </c>
      <c r="H250" s="4">
        <f t="shared" si="11"/>
        <v>270</v>
      </c>
      <c r="I250">
        <f>MONTH(Tabela27[[#This Row],[data]])</f>
        <v>9</v>
      </c>
    </row>
    <row r="251" spans="1:9" x14ac:dyDescent="0.3">
      <c r="A251" s="1">
        <v>45176</v>
      </c>
      <c r="B251" t="s">
        <v>6</v>
      </c>
      <c r="C251" t="s">
        <v>12</v>
      </c>
      <c r="D251" s="2">
        <f>VLOOKUP(C251,Tabela16[],2,FALSE)</f>
        <v>0.9</v>
      </c>
      <c r="E251">
        <v>10</v>
      </c>
      <c r="F251" s="3">
        <f t="shared" si="9"/>
        <v>0</v>
      </c>
      <c r="G251" s="3">
        <f t="shared" si="10"/>
        <v>270</v>
      </c>
      <c r="H251" s="4">
        <f t="shared" si="11"/>
        <v>270</v>
      </c>
      <c r="I251">
        <f>MONTH(Tabela27[[#This Row],[data]])</f>
        <v>9</v>
      </c>
    </row>
    <row r="252" spans="1:9" x14ac:dyDescent="0.3">
      <c r="A252" s="1">
        <v>45177</v>
      </c>
      <c r="B252" t="s">
        <v>7</v>
      </c>
      <c r="C252" t="s">
        <v>12</v>
      </c>
      <c r="D252" s="2">
        <f>VLOOKUP(C252,Tabela16[],2,FALSE)</f>
        <v>0.9</v>
      </c>
      <c r="E252">
        <v>10</v>
      </c>
      <c r="F252" s="3">
        <f t="shared" si="9"/>
        <v>0</v>
      </c>
      <c r="G252" s="3">
        <f t="shared" si="10"/>
        <v>270</v>
      </c>
      <c r="H252" s="4">
        <f t="shared" si="11"/>
        <v>270</v>
      </c>
      <c r="I252">
        <f>MONTH(Tabela27[[#This Row],[data]])</f>
        <v>9</v>
      </c>
    </row>
    <row r="253" spans="1:9" x14ac:dyDescent="0.3">
      <c r="A253" s="1">
        <v>45178</v>
      </c>
      <c r="B253" t="s">
        <v>8</v>
      </c>
      <c r="C253" t="s">
        <v>12</v>
      </c>
      <c r="D253" s="2">
        <f>VLOOKUP(C253,Tabela16[],2,FALSE)</f>
        <v>0.9</v>
      </c>
      <c r="E253">
        <v>10</v>
      </c>
      <c r="F253" s="3">
        <f t="shared" si="9"/>
        <v>0</v>
      </c>
      <c r="G253" s="3">
        <f t="shared" si="10"/>
        <v>0</v>
      </c>
      <c r="H253" s="4">
        <f t="shared" si="11"/>
        <v>0</v>
      </c>
      <c r="I253">
        <f>MONTH(Tabela27[[#This Row],[data]])</f>
        <v>9</v>
      </c>
    </row>
    <row r="254" spans="1:9" x14ac:dyDescent="0.3">
      <c r="A254" s="1">
        <v>45179</v>
      </c>
      <c r="B254" t="s">
        <v>2</v>
      </c>
      <c r="C254" t="s">
        <v>12</v>
      </c>
      <c r="D254" s="2">
        <f>VLOOKUP(C254,Tabela16[],2,FALSE)</f>
        <v>0.9</v>
      </c>
      <c r="E254">
        <v>10</v>
      </c>
      <c r="F254" s="3">
        <f t="shared" si="9"/>
        <v>150</v>
      </c>
      <c r="G254" s="3">
        <f t="shared" si="10"/>
        <v>0</v>
      </c>
      <c r="H254" s="4">
        <f t="shared" si="11"/>
        <v>-150</v>
      </c>
      <c r="I254">
        <f>MONTH(Tabela27[[#This Row],[data]])</f>
        <v>9</v>
      </c>
    </row>
    <row r="255" spans="1:9" x14ac:dyDescent="0.3">
      <c r="A255" s="1">
        <v>45180</v>
      </c>
      <c r="B255" t="s">
        <v>3</v>
      </c>
      <c r="C255" t="s">
        <v>12</v>
      </c>
      <c r="D255" s="2">
        <f>VLOOKUP(C255,Tabela16[],2,FALSE)</f>
        <v>0.9</v>
      </c>
      <c r="E255">
        <v>10</v>
      </c>
      <c r="F255" s="3">
        <f t="shared" si="9"/>
        <v>0</v>
      </c>
      <c r="G255" s="3">
        <f t="shared" si="10"/>
        <v>270</v>
      </c>
      <c r="H255" s="4">
        <f t="shared" si="11"/>
        <v>270</v>
      </c>
      <c r="I255">
        <f>MONTH(Tabela27[[#This Row],[data]])</f>
        <v>9</v>
      </c>
    </row>
    <row r="256" spans="1:9" x14ac:dyDescent="0.3">
      <c r="A256" s="1">
        <v>45181</v>
      </c>
      <c r="B256" t="s">
        <v>4</v>
      </c>
      <c r="C256" t="s">
        <v>12</v>
      </c>
      <c r="D256" s="2">
        <f>VLOOKUP(C256,Tabela16[],2,FALSE)</f>
        <v>0.9</v>
      </c>
      <c r="E256">
        <v>10</v>
      </c>
      <c r="F256" s="3">
        <f t="shared" si="9"/>
        <v>0</v>
      </c>
      <c r="G256" s="3">
        <f t="shared" si="10"/>
        <v>270</v>
      </c>
      <c r="H256" s="4">
        <f t="shared" si="11"/>
        <v>270</v>
      </c>
      <c r="I256">
        <f>MONTH(Tabela27[[#This Row],[data]])</f>
        <v>9</v>
      </c>
    </row>
    <row r="257" spans="1:9" x14ac:dyDescent="0.3">
      <c r="A257" s="1">
        <v>45182</v>
      </c>
      <c r="B257" t="s">
        <v>5</v>
      </c>
      <c r="C257" t="s">
        <v>12</v>
      </c>
      <c r="D257" s="2">
        <f>VLOOKUP(C257,Tabela16[],2,FALSE)</f>
        <v>0.9</v>
      </c>
      <c r="E257">
        <v>10</v>
      </c>
      <c r="F257" s="3">
        <f t="shared" si="9"/>
        <v>0</v>
      </c>
      <c r="G257" s="3">
        <f t="shared" si="10"/>
        <v>270</v>
      </c>
      <c r="H257" s="4">
        <f t="shared" si="11"/>
        <v>270</v>
      </c>
      <c r="I257">
        <f>MONTH(Tabela27[[#This Row],[data]])</f>
        <v>9</v>
      </c>
    </row>
    <row r="258" spans="1:9" x14ac:dyDescent="0.3">
      <c r="A258" s="1">
        <v>45183</v>
      </c>
      <c r="B258" t="s">
        <v>6</v>
      </c>
      <c r="C258" t="s">
        <v>12</v>
      </c>
      <c r="D258" s="2">
        <f>VLOOKUP(C258,Tabela16[],2,FALSE)</f>
        <v>0.9</v>
      </c>
      <c r="E258">
        <v>10</v>
      </c>
      <c r="F258" s="3">
        <f t="shared" si="9"/>
        <v>0</v>
      </c>
      <c r="G258" s="3">
        <f t="shared" si="10"/>
        <v>270</v>
      </c>
      <c r="H258" s="4">
        <f t="shared" si="11"/>
        <v>270</v>
      </c>
      <c r="I258">
        <f>MONTH(Tabela27[[#This Row],[data]])</f>
        <v>9</v>
      </c>
    </row>
    <row r="259" spans="1:9" x14ac:dyDescent="0.3">
      <c r="A259" s="1">
        <v>45184</v>
      </c>
      <c r="B259" t="s">
        <v>7</v>
      </c>
      <c r="C259" t="s">
        <v>12</v>
      </c>
      <c r="D259" s="2">
        <f>VLOOKUP(C259,Tabela16[],2,FALSE)</f>
        <v>0.9</v>
      </c>
      <c r="E259">
        <v>10</v>
      </c>
      <c r="F259" s="3">
        <f t="shared" si="9"/>
        <v>0</v>
      </c>
      <c r="G259" s="3">
        <f t="shared" si="10"/>
        <v>270</v>
      </c>
      <c r="H259" s="4">
        <f t="shared" si="11"/>
        <v>270</v>
      </c>
      <c r="I259">
        <f>MONTH(Tabela27[[#This Row],[data]])</f>
        <v>9</v>
      </c>
    </row>
    <row r="260" spans="1:9" x14ac:dyDescent="0.3">
      <c r="A260" s="1">
        <v>45185</v>
      </c>
      <c r="B260" t="s">
        <v>8</v>
      </c>
      <c r="C260" t="s">
        <v>12</v>
      </c>
      <c r="D260" s="2">
        <f>VLOOKUP(C260,Tabela16[],2,FALSE)</f>
        <v>0.9</v>
      </c>
      <c r="E260">
        <v>10</v>
      </c>
      <c r="F260" s="3">
        <f t="shared" ref="F260:F323" si="12">IF(B260="niedziela",15*E260,0)</f>
        <v>0</v>
      </c>
      <c r="G260" s="3">
        <f t="shared" ref="G260:G323" si="13">IF(AND(NOT(B260="sobota"),NOT(B260="niedziela")),ROUNDDOWN(E260*D260,0)*$N$4,0)</f>
        <v>0</v>
      </c>
      <c r="H260" s="4">
        <f t="shared" ref="H260:H323" si="14">G260-F260</f>
        <v>0</v>
      </c>
      <c r="I260">
        <f>MONTH(Tabela27[[#This Row],[data]])</f>
        <v>9</v>
      </c>
    </row>
    <row r="261" spans="1:9" x14ac:dyDescent="0.3">
      <c r="A261" s="1">
        <v>45186</v>
      </c>
      <c r="B261" t="s">
        <v>2</v>
      </c>
      <c r="C261" t="s">
        <v>12</v>
      </c>
      <c r="D261" s="2">
        <f>VLOOKUP(C261,Tabela16[],2,FALSE)</f>
        <v>0.9</v>
      </c>
      <c r="E261">
        <v>10</v>
      </c>
      <c r="F261" s="3">
        <f t="shared" si="12"/>
        <v>150</v>
      </c>
      <c r="G261" s="3">
        <f t="shared" si="13"/>
        <v>0</v>
      </c>
      <c r="H261" s="4">
        <f t="shared" si="14"/>
        <v>-150</v>
      </c>
      <c r="I261">
        <f>MONTH(Tabela27[[#This Row],[data]])</f>
        <v>9</v>
      </c>
    </row>
    <row r="262" spans="1:9" x14ac:dyDescent="0.3">
      <c r="A262" s="1">
        <v>45187</v>
      </c>
      <c r="B262" t="s">
        <v>3</v>
      </c>
      <c r="C262" t="s">
        <v>12</v>
      </c>
      <c r="D262" s="2">
        <f>VLOOKUP(C262,Tabela16[],2,FALSE)</f>
        <v>0.9</v>
      </c>
      <c r="E262">
        <v>10</v>
      </c>
      <c r="F262" s="3">
        <f t="shared" si="12"/>
        <v>0</v>
      </c>
      <c r="G262" s="3">
        <f t="shared" si="13"/>
        <v>270</v>
      </c>
      <c r="H262" s="4">
        <f t="shared" si="14"/>
        <v>270</v>
      </c>
      <c r="I262">
        <f>MONTH(Tabela27[[#This Row],[data]])</f>
        <v>9</v>
      </c>
    </row>
    <row r="263" spans="1:9" x14ac:dyDescent="0.3">
      <c r="A263" s="1">
        <v>45188</v>
      </c>
      <c r="B263" t="s">
        <v>4</v>
      </c>
      <c r="C263" t="s">
        <v>12</v>
      </c>
      <c r="D263" s="2">
        <f>VLOOKUP(C263,Tabela16[],2,FALSE)</f>
        <v>0.9</v>
      </c>
      <c r="E263">
        <v>10</v>
      </c>
      <c r="F263" s="3">
        <f t="shared" si="12"/>
        <v>0</v>
      </c>
      <c r="G263" s="3">
        <f t="shared" si="13"/>
        <v>270</v>
      </c>
      <c r="H263" s="4">
        <f t="shared" si="14"/>
        <v>270</v>
      </c>
      <c r="I263">
        <f>MONTH(Tabela27[[#This Row],[data]])</f>
        <v>9</v>
      </c>
    </row>
    <row r="264" spans="1:9" x14ac:dyDescent="0.3">
      <c r="A264" s="1">
        <v>45189</v>
      </c>
      <c r="B264" t="s">
        <v>5</v>
      </c>
      <c r="C264" t="s">
        <v>12</v>
      </c>
      <c r="D264" s="2">
        <f>VLOOKUP(C264,Tabela16[],2,FALSE)</f>
        <v>0.9</v>
      </c>
      <c r="E264">
        <v>10</v>
      </c>
      <c r="F264" s="3">
        <f t="shared" si="12"/>
        <v>0</v>
      </c>
      <c r="G264" s="3">
        <f t="shared" si="13"/>
        <v>270</v>
      </c>
      <c r="H264" s="4">
        <f t="shared" si="14"/>
        <v>270</v>
      </c>
      <c r="I264">
        <f>MONTH(Tabela27[[#This Row],[data]])</f>
        <v>9</v>
      </c>
    </row>
    <row r="265" spans="1:9" x14ac:dyDescent="0.3">
      <c r="A265" s="1">
        <v>45190</v>
      </c>
      <c r="B265" t="s">
        <v>6</v>
      </c>
      <c r="C265" t="s">
        <v>12</v>
      </c>
      <c r="D265" s="2">
        <f>VLOOKUP(C265,Tabela16[],2,FALSE)</f>
        <v>0.9</v>
      </c>
      <c r="E265">
        <v>10</v>
      </c>
      <c r="F265" s="3">
        <f t="shared" si="12"/>
        <v>0</v>
      </c>
      <c r="G265" s="3">
        <f t="shared" si="13"/>
        <v>270</v>
      </c>
      <c r="H265" s="4">
        <f t="shared" si="14"/>
        <v>270</v>
      </c>
      <c r="I265">
        <f>MONTH(Tabela27[[#This Row],[data]])</f>
        <v>9</v>
      </c>
    </row>
    <row r="266" spans="1:9" x14ac:dyDescent="0.3">
      <c r="A266" s="1">
        <v>45191</v>
      </c>
      <c r="B266" t="s">
        <v>7</v>
      </c>
      <c r="C266" t="s">
        <v>12</v>
      </c>
      <c r="D266" s="2">
        <f>VLOOKUP(C266,Tabela16[],2,FALSE)</f>
        <v>0.9</v>
      </c>
      <c r="E266">
        <v>10</v>
      </c>
      <c r="F266" s="3">
        <f t="shared" si="12"/>
        <v>0</v>
      </c>
      <c r="G266" s="3">
        <f t="shared" si="13"/>
        <v>270</v>
      </c>
      <c r="H266" s="4">
        <f t="shared" si="14"/>
        <v>270</v>
      </c>
      <c r="I266">
        <f>MONTH(Tabela27[[#This Row],[data]])</f>
        <v>9</v>
      </c>
    </row>
    <row r="267" spans="1:9" x14ac:dyDescent="0.3">
      <c r="A267" s="1">
        <v>45192</v>
      </c>
      <c r="B267" t="s">
        <v>8</v>
      </c>
      <c r="C267" t="s">
        <v>13</v>
      </c>
      <c r="D267" s="2">
        <f>VLOOKUP(C267,Tabela16[],2,FALSE)</f>
        <v>0.4</v>
      </c>
      <c r="E267">
        <v>10</v>
      </c>
      <c r="F267" s="3">
        <f t="shared" si="12"/>
        <v>0</v>
      </c>
      <c r="G267" s="3">
        <f t="shared" si="13"/>
        <v>0</v>
      </c>
      <c r="H267" s="4">
        <f t="shared" si="14"/>
        <v>0</v>
      </c>
      <c r="I267">
        <f>MONTH(Tabela27[[#This Row],[data]])</f>
        <v>9</v>
      </c>
    </row>
    <row r="268" spans="1:9" x14ac:dyDescent="0.3">
      <c r="A268" s="1">
        <v>45193</v>
      </c>
      <c r="B268" t="s">
        <v>2</v>
      </c>
      <c r="C268" t="s">
        <v>13</v>
      </c>
      <c r="D268" s="2">
        <f>VLOOKUP(C268,Tabela16[],2,FALSE)</f>
        <v>0.4</v>
      </c>
      <c r="E268">
        <v>10</v>
      </c>
      <c r="F268" s="3">
        <f t="shared" si="12"/>
        <v>150</v>
      </c>
      <c r="G268" s="3">
        <f t="shared" si="13"/>
        <v>0</v>
      </c>
      <c r="H268" s="4">
        <f t="shared" si="14"/>
        <v>-150</v>
      </c>
      <c r="I268">
        <f>MONTH(Tabela27[[#This Row],[data]])</f>
        <v>9</v>
      </c>
    </row>
    <row r="269" spans="1:9" x14ac:dyDescent="0.3">
      <c r="A269" s="1">
        <v>45194</v>
      </c>
      <c r="B269" t="s">
        <v>3</v>
      </c>
      <c r="C269" t="s">
        <v>13</v>
      </c>
      <c r="D269" s="2">
        <f>VLOOKUP(C269,Tabela16[],2,FALSE)</f>
        <v>0.4</v>
      </c>
      <c r="E269">
        <v>10</v>
      </c>
      <c r="F269" s="3">
        <f t="shared" si="12"/>
        <v>0</v>
      </c>
      <c r="G269" s="3">
        <f t="shared" si="13"/>
        <v>120</v>
      </c>
      <c r="H269" s="4">
        <f t="shared" si="14"/>
        <v>120</v>
      </c>
      <c r="I269">
        <f>MONTH(Tabela27[[#This Row],[data]])</f>
        <v>9</v>
      </c>
    </row>
    <row r="270" spans="1:9" x14ac:dyDescent="0.3">
      <c r="A270" s="1">
        <v>45195</v>
      </c>
      <c r="B270" t="s">
        <v>4</v>
      </c>
      <c r="C270" t="s">
        <v>13</v>
      </c>
      <c r="D270" s="2">
        <f>VLOOKUP(C270,Tabela16[],2,FALSE)</f>
        <v>0.4</v>
      </c>
      <c r="E270">
        <v>10</v>
      </c>
      <c r="F270" s="3">
        <f t="shared" si="12"/>
        <v>0</v>
      </c>
      <c r="G270" s="3">
        <f t="shared" si="13"/>
        <v>120</v>
      </c>
      <c r="H270" s="4">
        <f t="shared" si="14"/>
        <v>120</v>
      </c>
      <c r="I270">
        <f>MONTH(Tabela27[[#This Row],[data]])</f>
        <v>9</v>
      </c>
    </row>
    <row r="271" spans="1:9" x14ac:dyDescent="0.3">
      <c r="A271" s="1">
        <v>45196</v>
      </c>
      <c r="B271" t="s">
        <v>5</v>
      </c>
      <c r="C271" t="s">
        <v>13</v>
      </c>
      <c r="D271" s="2">
        <f>VLOOKUP(C271,Tabela16[],2,FALSE)</f>
        <v>0.4</v>
      </c>
      <c r="E271">
        <v>10</v>
      </c>
      <c r="F271" s="3">
        <f t="shared" si="12"/>
        <v>0</v>
      </c>
      <c r="G271" s="3">
        <f t="shared" si="13"/>
        <v>120</v>
      </c>
      <c r="H271" s="4">
        <f t="shared" si="14"/>
        <v>120</v>
      </c>
      <c r="I271">
        <f>MONTH(Tabela27[[#This Row],[data]])</f>
        <v>9</v>
      </c>
    </row>
    <row r="272" spans="1:9" x14ac:dyDescent="0.3">
      <c r="A272" s="1">
        <v>45197</v>
      </c>
      <c r="B272" t="s">
        <v>6</v>
      </c>
      <c r="C272" t="s">
        <v>13</v>
      </c>
      <c r="D272" s="2">
        <f>VLOOKUP(C272,Tabela16[],2,FALSE)</f>
        <v>0.4</v>
      </c>
      <c r="E272">
        <v>10</v>
      </c>
      <c r="F272" s="3">
        <f t="shared" si="12"/>
        <v>0</v>
      </c>
      <c r="G272" s="3">
        <f t="shared" si="13"/>
        <v>120</v>
      </c>
      <c r="H272" s="4">
        <f t="shared" si="14"/>
        <v>120</v>
      </c>
      <c r="I272">
        <f>MONTH(Tabela27[[#This Row],[data]])</f>
        <v>9</v>
      </c>
    </row>
    <row r="273" spans="1:9" x14ac:dyDescent="0.3">
      <c r="A273" s="1">
        <v>45198</v>
      </c>
      <c r="B273" t="s">
        <v>7</v>
      </c>
      <c r="C273" t="s">
        <v>13</v>
      </c>
      <c r="D273" s="2">
        <f>VLOOKUP(C273,Tabela16[],2,FALSE)</f>
        <v>0.4</v>
      </c>
      <c r="E273">
        <v>10</v>
      </c>
      <c r="F273" s="3">
        <f t="shared" si="12"/>
        <v>0</v>
      </c>
      <c r="G273" s="3">
        <f t="shared" si="13"/>
        <v>120</v>
      </c>
      <c r="H273" s="4">
        <f t="shared" si="14"/>
        <v>120</v>
      </c>
      <c r="I273">
        <f>MONTH(Tabela27[[#This Row],[data]])</f>
        <v>9</v>
      </c>
    </row>
    <row r="274" spans="1:9" x14ac:dyDescent="0.3">
      <c r="A274" s="1">
        <v>45199</v>
      </c>
      <c r="B274" t="s">
        <v>8</v>
      </c>
      <c r="C274" t="s">
        <v>13</v>
      </c>
      <c r="D274" s="2">
        <f>VLOOKUP(C274,Tabela16[],2,FALSE)</f>
        <v>0.4</v>
      </c>
      <c r="E274">
        <v>10</v>
      </c>
      <c r="F274" s="3">
        <f t="shared" si="12"/>
        <v>0</v>
      </c>
      <c r="G274" s="3">
        <f t="shared" si="13"/>
        <v>0</v>
      </c>
      <c r="H274" s="4">
        <f t="shared" si="14"/>
        <v>0</v>
      </c>
      <c r="I274">
        <f>MONTH(Tabela27[[#This Row],[data]])</f>
        <v>9</v>
      </c>
    </row>
    <row r="275" spans="1:9" x14ac:dyDescent="0.3">
      <c r="A275" s="1">
        <v>45200</v>
      </c>
      <c r="B275" t="s">
        <v>2</v>
      </c>
      <c r="C275" t="s">
        <v>13</v>
      </c>
      <c r="D275" s="2">
        <f>VLOOKUP(C275,Tabela16[],2,FALSE)</f>
        <v>0.4</v>
      </c>
      <c r="E275">
        <v>10</v>
      </c>
      <c r="F275" s="3">
        <f t="shared" si="12"/>
        <v>150</v>
      </c>
      <c r="G275" s="3">
        <f t="shared" si="13"/>
        <v>0</v>
      </c>
      <c r="H275" s="4">
        <f t="shared" si="14"/>
        <v>-150</v>
      </c>
      <c r="I275">
        <f>MONTH(Tabela27[[#This Row],[data]])</f>
        <v>10</v>
      </c>
    </row>
    <row r="276" spans="1:9" x14ac:dyDescent="0.3">
      <c r="A276" s="1">
        <v>45201</v>
      </c>
      <c r="B276" t="s">
        <v>3</v>
      </c>
      <c r="C276" t="s">
        <v>13</v>
      </c>
      <c r="D276" s="2">
        <f>VLOOKUP(C276,Tabela16[],2,FALSE)</f>
        <v>0.4</v>
      </c>
      <c r="E276">
        <v>10</v>
      </c>
      <c r="F276" s="3">
        <f t="shared" si="12"/>
        <v>0</v>
      </c>
      <c r="G276" s="3">
        <f t="shared" si="13"/>
        <v>120</v>
      </c>
      <c r="H276" s="4">
        <f t="shared" si="14"/>
        <v>120</v>
      </c>
      <c r="I276">
        <f>MONTH(Tabela27[[#This Row],[data]])</f>
        <v>10</v>
      </c>
    </row>
    <row r="277" spans="1:9" x14ac:dyDescent="0.3">
      <c r="A277" s="1">
        <v>45202</v>
      </c>
      <c r="B277" t="s">
        <v>4</v>
      </c>
      <c r="C277" t="s">
        <v>13</v>
      </c>
      <c r="D277" s="2">
        <f>VLOOKUP(C277,Tabela16[],2,FALSE)</f>
        <v>0.4</v>
      </c>
      <c r="E277">
        <v>10</v>
      </c>
      <c r="F277" s="3">
        <f t="shared" si="12"/>
        <v>0</v>
      </c>
      <c r="G277" s="3">
        <f t="shared" si="13"/>
        <v>120</v>
      </c>
      <c r="H277" s="4">
        <f t="shared" si="14"/>
        <v>120</v>
      </c>
      <c r="I277">
        <f>MONTH(Tabela27[[#This Row],[data]])</f>
        <v>10</v>
      </c>
    </row>
    <row r="278" spans="1:9" x14ac:dyDescent="0.3">
      <c r="A278" s="1">
        <v>45203</v>
      </c>
      <c r="B278" t="s">
        <v>5</v>
      </c>
      <c r="C278" t="s">
        <v>13</v>
      </c>
      <c r="D278" s="2">
        <f>VLOOKUP(C278,Tabela16[],2,FALSE)</f>
        <v>0.4</v>
      </c>
      <c r="E278">
        <v>10</v>
      </c>
      <c r="F278" s="3">
        <f t="shared" si="12"/>
        <v>0</v>
      </c>
      <c r="G278" s="3">
        <f t="shared" si="13"/>
        <v>120</v>
      </c>
      <c r="H278" s="4">
        <f t="shared" si="14"/>
        <v>120</v>
      </c>
      <c r="I278">
        <f>MONTH(Tabela27[[#This Row],[data]])</f>
        <v>10</v>
      </c>
    </row>
    <row r="279" spans="1:9" x14ac:dyDescent="0.3">
      <c r="A279" s="1">
        <v>45204</v>
      </c>
      <c r="B279" t="s">
        <v>6</v>
      </c>
      <c r="C279" t="s">
        <v>13</v>
      </c>
      <c r="D279" s="2">
        <f>VLOOKUP(C279,Tabela16[],2,FALSE)</f>
        <v>0.4</v>
      </c>
      <c r="E279">
        <v>10</v>
      </c>
      <c r="F279" s="3">
        <f t="shared" si="12"/>
        <v>0</v>
      </c>
      <c r="G279" s="3">
        <f t="shared" si="13"/>
        <v>120</v>
      </c>
      <c r="H279" s="4">
        <f t="shared" si="14"/>
        <v>120</v>
      </c>
      <c r="I279">
        <f>MONTH(Tabela27[[#This Row],[data]])</f>
        <v>10</v>
      </c>
    </row>
    <row r="280" spans="1:9" x14ac:dyDescent="0.3">
      <c r="A280" s="1">
        <v>45205</v>
      </c>
      <c r="B280" t="s">
        <v>7</v>
      </c>
      <c r="C280" t="s">
        <v>13</v>
      </c>
      <c r="D280" s="2">
        <f>VLOOKUP(C280,Tabela16[],2,FALSE)</f>
        <v>0.4</v>
      </c>
      <c r="E280">
        <v>10</v>
      </c>
      <c r="F280" s="3">
        <f t="shared" si="12"/>
        <v>0</v>
      </c>
      <c r="G280" s="3">
        <f t="shared" si="13"/>
        <v>120</v>
      </c>
      <c r="H280" s="4">
        <f t="shared" si="14"/>
        <v>120</v>
      </c>
      <c r="I280">
        <f>MONTH(Tabela27[[#This Row],[data]])</f>
        <v>10</v>
      </c>
    </row>
    <row r="281" spans="1:9" x14ac:dyDescent="0.3">
      <c r="A281" s="1">
        <v>45206</v>
      </c>
      <c r="B281" t="s">
        <v>8</v>
      </c>
      <c r="C281" t="s">
        <v>13</v>
      </c>
      <c r="D281" s="2">
        <f>VLOOKUP(C281,Tabela16[],2,FALSE)</f>
        <v>0.4</v>
      </c>
      <c r="E281">
        <v>10</v>
      </c>
      <c r="F281" s="3">
        <f t="shared" si="12"/>
        <v>0</v>
      </c>
      <c r="G281" s="3">
        <f t="shared" si="13"/>
        <v>0</v>
      </c>
      <c r="H281" s="4">
        <f t="shared" si="14"/>
        <v>0</v>
      </c>
      <c r="I281">
        <f>MONTH(Tabela27[[#This Row],[data]])</f>
        <v>10</v>
      </c>
    </row>
    <row r="282" spans="1:9" x14ac:dyDescent="0.3">
      <c r="A282" s="1">
        <v>45207</v>
      </c>
      <c r="B282" t="s">
        <v>2</v>
      </c>
      <c r="C282" t="s">
        <v>13</v>
      </c>
      <c r="D282" s="2">
        <f>VLOOKUP(C282,Tabela16[],2,FALSE)</f>
        <v>0.4</v>
      </c>
      <c r="E282">
        <v>10</v>
      </c>
      <c r="F282" s="3">
        <f t="shared" si="12"/>
        <v>150</v>
      </c>
      <c r="G282" s="3">
        <f t="shared" si="13"/>
        <v>0</v>
      </c>
      <c r="H282" s="4">
        <f t="shared" si="14"/>
        <v>-150</v>
      </c>
      <c r="I282">
        <f>MONTH(Tabela27[[#This Row],[data]])</f>
        <v>10</v>
      </c>
    </row>
    <row r="283" spans="1:9" x14ac:dyDescent="0.3">
      <c r="A283" s="1">
        <v>45208</v>
      </c>
      <c r="B283" t="s">
        <v>3</v>
      </c>
      <c r="C283" t="s">
        <v>13</v>
      </c>
      <c r="D283" s="2">
        <f>VLOOKUP(C283,Tabela16[],2,FALSE)</f>
        <v>0.4</v>
      </c>
      <c r="E283">
        <v>10</v>
      </c>
      <c r="F283" s="3">
        <f t="shared" si="12"/>
        <v>0</v>
      </c>
      <c r="G283" s="3">
        <f t="shared" si="13"/>
        <v>120</v>
      </c>
      <c r="H283" s="4">
        <f t="shared" si="14"/>
        <v>120</v>
      </c>
      <c r="I283">
        <f>MONTH(Tabela27[[#This Row],[data]])</f>
        <v>10</v>
      </c>
    </row>
    <row r="284" spans="1:9" x14ac:dyDescent="0.3">
      <c r="A284" s="1">
        <v>45209</v>
      </c>
      <c r="B284" t="s">
        <v>4</v>
      </c>
      <c r="C284" t="s">
        <v>13</v>
      </c>
      <c r="D284" s="2">
        <f>VLOOKUP(C284,Tabela16[],2,FALSE)</f>
        <v>0.4</v>
      </c>
      <c r="E284">
        <v>10</v>
      </c>
      <c r="F284" s="3">
        <f t="shared" si="12"/>
        <v>0</v>
      </c>
      <c r="G284" s="3">
        <f t="shared" si="13"/>
        <v>120</v>
      </c>
      <c r="H284" s="4">
        <f t="shared" si="14"/>
        <v>120</v>
      </c>
      <c r="I284">
        <f>MONTH(Tabela27[[#This Row],[data]])</f>
        <v>10</v>
      </c>
    </row>
    <row r="285" spans="1:9" x14ac:dyDescent="0.3">
      <c r="A285" s="1">
        <v>45210</v>
      </c>
      <c r="B285" t="s">
        <v>5</v>
      </c>
      <c r="C285" t="s">
        <v>13</v>
      </c>
      <c r="D285" s="2">
        <f>VLOOKUP(C285,Tabela16[],2,FALSE)</f>
        <v>0.4</v>
      </c>
      <c r="E285">
        <v>10</v>
      </c>
      <c r="F285" s="3">
        <f t="shared" si="12"/>
        <v>0</v>
      </c>
      <c r="G285" s="3">
        <f t="shared" si="13"/>
        <v>120</v>
      </c>
      <c r="H285" s="4">
        <f t="shared" si="14"/>
        <v>120</v>
      </c>
      <c r="I285">
        <f>MONTH(Tabela27[[#This Row],[data]])</f>
        <v>10</v>
      </c>
    </row>
    <row r="286" spans="1:9" x14ac:dyDescent="0.3">
      <c r="A286" s="1">
        <v>45211</v>
      </c>
      <c r="B286" t="s">
        <v>6</v>
      </c>
      <c r="C286" t="s">
        <v>13</v>
      </c>
      <c r="D286" s="2">
        <f>VLOOKUP(C286,Tabela16[],2,FALSE)</f>
        <v>0.4</v>
      </c>
      <c r="E286">
        <v>10</v>
      </c>
      <c r="F286" s="3">
        <f t="shared" si="12"/>
        <v>0</v>
      </c>
      <c r="G286" s="3">
        <f t="shared" si="13"/>
        <v>120</v>
      </c>
      <c r="H286" s="4">
        <f t="shared" si="14"/>
        <v>120</v>
      </c>
      <c r="I286">
        <f>MONTH(Tabela27[[#This Row],[data]])</f>
        <v>10</v>
      </c>
    </row>
    <row r="287" spans="1:9" x14ac:dyDescent="0.3">
      <c r="A287" s="1">
        <v>45212</v>
      </c>
      <c r="B287" t="s">
        <v>7</v>
      </c>
      <c r="C287" t="s">
        <v>13</v>
      </c>
      <c r="D287" s="2">
        <f>VLOOKUP(C287,Tabela16[],2,FALSE)</f>
        <v>0.4</v>
      </c>
      <c r="E287">
        <v>10</v>
      </c>
      <c r="F287" s="3">
        <f t="shared" si="12"/>
        <v>0</v>
      </c>
      <c r="G287" s="3">
        <f t="shared" si="13"/>
        <v>120</v>
      </c>
      <c r="H287" s="4">
        <f t="shared" si="14"/>
        <v>120</v>
      </c>
      <c r="I287">
        <f>MONTH(Tabela27[[#This Row],[data]])</f>
        <v>10</v>
      </c>
    </row>
    <row r="288" spans="1:9" x14ac:dyDescent="0.3">
      <c r="A288" s="1">
        <v>45213</v>
      </c>
      <c r="B288" t="s">
        <v>8</v>
      </c>
      <c r="C288" t="s">
        <v>13</v>
      </c>
      <c r="D288" s="2">
        <f>VLOOKUP(C288,Tabela16[],2,FALSE)</f>
        <v>0.4</v>
      </c>
      <c r="E288">
        <v>10</v>
      </c>
      <c r="F288" s="3">
        <f t="shared" si="12"/>
        <v>0</v>
      </c>
      <c r="G288" s="3">
        <f t="shared" si="13"/>
        <v>0</v>
      </c>
      <c r="H288" s="4">
        <f t="shared" si="14"/>
        <v>0</v>
      </c>
      <c r="I288">
        <f>MONTH(Tabela27[[#This Row],[data]])</f>
        <v>10</v>
      </c>
    </row>
    <row r="289" spans="1:9" x14ac:dyDescent="0.3">
      <c r="A289" s="1">
        <v>45214</v>
      </c>
      <c r="B289" t="s">
        <v>2</v>
      </c>
      <c r="C289" t="s">
        <v>13</v>
      </c>
      <c r="D289" s="2">
        <f>VLOOKUP(C289,Tabela16[],2,FALSE)</f>
        <v>0.4</v>
      </c>
      <c r="E289">
        <v>10</v>
      </c>
      <c r="F289" s="3">
        <f t="shared" si="12"/>
        <v>150</v>
      </c>
      <c r="G289" s="3">
        <f t="shared" si="13"/>
        <v>0</v>
      </c>
      <c r="H289" s="4">
        <f t="shared" si="14"/>
        <v>-150</v>
      </c>
      <c r="I289">
        <f>MONTH(Tabela27[[#This Row],[data]])</f>
        <v>10</v>
      </c>
    </row>
    <row r="290" spans="1:9" x14ac:dyDescent="0.3">
      <c r="A290" s="1">
        <v>45215</v>
      </c>
      <c r="B290" t="s">
        <v>3</v>
      </c>
      <c r="C290" t="s">
        <v>13</v>
      </c>
      <c r="D290" s="2">
        <f>VLOOKUP(C290,Tabela16[],2,FALSE)</f>
        <v>0.4</v>
      </c>
      <c r="E290">
        <v>10</v>
      </c>
      <c r="F290" s="3">
        <f t="shared" si="12"/>
        <v>0</v>
      </c>
      <c r="G290" s="3">
        <f t="shared" si="13"/>
        <v>120</v>
      </c>
      <c r="H290" s="4">
        <f t="shared" si="14"/>
        <v>120</v>
      </c>
      <c r="I290">
        <f>MONTH(Tabela27[[#This Row],[data]])</f>
        <v>10</v>
      </c>
    </row>
    <row r="291" spans="1:9" x14ac:dyDescent="0.3">
      <c r="A291" s="1">
        <v>45216</v>
      </c>
      <c r="B291" t="s">
        <v>4</v>
      </c>
      <c r="C291" t="s">
        <v>13</v>
      </c>
      <c r="D291" s="2">
        <f>VLOOKUP(C291,Tabela16[],2,FALSE)</f>
        <v>0.4</v>
      </c>
      <c r="E291">
        <v>10</v>
      </c>
      <c r="F291" s="3">
        <f t="shared" si="12"/>
        <v>0</v>
      </c>
      <c r="G291" s="3">
        <f t="shared" si="13"/>
        <v>120</v>
      </c>
      <c r="H291" s="4">
        <f t="shared" si="14"/>
        <v>120</v>
      </c>
      <c r="I291">
        <f>MONTH(Tabela27[[#This Row],[data]])</f>
        <v>10</v>
      </c>
    </row>
    <row r="292" spans="1:9" x14ac:dyDescent="0.3">
      <c r="A292" s="1">
        <v>45217</v>
      </c>
      <c r="B292" t="s">
        <v>5</v>
      </c>
      <c r="C292" t="s">
        <v>13</v>
      </c>
      <c r="D292" s="2">
        <f>VLOOKUP(C292,Tabela16[],2,FALSE)</f>
        <v>0.4</v>
      </c>
      <c r="E292">
        <v>10</v>
      </c>
      <c r="F292" s="3">
        <f t="shared" si="12"/>
        <v>0</v>
      </c>
      <c r="G292" s="3">
        <f t="shared" si="13"/>
        <v>120</v>
      </c>
      <c r="H292" s="4">
        <f t="shared" si="14"/>
        <v>120</v>
      </c>
      <c r="I292">
        <f>MONTH(Tabela27[[#This Row],[data]])</f>
        <v>10</v>
      </c>
    </row>
    <row r="293" spans="1:9" x14ac:dyDescent="0.3">
      <c r="A293" s="1">
        <v>45218</v>
      </c>
      <c r="B293" t="s">
        <v>6</v>
      </c>
      <c r="C293" t="s">
        <v>13</v>
      </c>
      <c r="D293" s="2">
        <f>VLOOKUP(C293,Tabela16[],2,FALSE)</f>
        <v>0.4</v>
      </c>
      <c r="E293">
        <v>10</v>
      </c>
      <c r="F293" s="3">
        <f t="shared" si="12"/>
        <v>0</v>
      </c>
      <c r="G293" s="3">
        <f t="shared" si="13"/>
        <v>120</v>
      </c>
      <c r="H293" s="4">
        <f t="shared" si="14"/>
        <v>120</v>
      </c>
      <c r="I293">
        <f>MONTH(Tabela27[[#This Row],[data]])</f>
        <v>10</v>
      </c>
    </row>
    <row r="294" spans="1:9" x14ac:dyDescent="0.3">
      <c r="A294" s="1">
        <v>45219</v>
      </c>
      <c r="B294" t="s">
        <v>7</v>
      </c>
      <c r="C294" t="s">
        <v>13</v>
      </c>
      <c r="D294" s="2">
        <f>VLOOKUP(C294,Tabela16[],2,FALSE)</f>
        <v>0.4</v>
      </c>
      <c r="E294">
        <v>10</v>
      </c>
      <c r="F294" s="3">
        <f t="shared" si="12"/>
        <v>0</v>
      </c>
      <c r="G294" s="3">
        <f t="shared" si="13"/>
        <v>120</v>
      </c>
      <c r="H294" s="4">
        <f t="shared" si="14"/>
        <v>120</v>
      </c>
      <c r="I294">
        <f>MONTH(Tabela27[[#This Row],[data]])</f>
        <v>10</v>
      </c>
    </row>
    <row r="295" spans="1:9" x14ac:dyDescent="0.3">
      <c r="A295" s="1">
        <v>45220</v>
      </c>
      <c r="B295" t="s">
        <v>8</v>
      </c>
      <c r="C295" t="s">
        <v>13</v>
      </c>
      <c r="D295" s="2">
        <f>VLOOKUP(C295,Tabela16[],2,FALSE)</f>
        <v>0.4</v>
      </c>
      <c r="E295">
        <v>10</v>
      </c>
      <c r="F295" s="3">
        <f t="shared" si="12"/>
        <v>0</v>
      </c>
      <c r="G295" s="3">
        <f t="shared" si="13"/>
        <v>0</v>
      </c>
      <c r="H295" s="4">
        <f t="shared" si="14"/>
        <v>0</v>
      </c>
      <c r="I295">
        <f>MONTH(Tabela27[[#This Row],[data]])</f>
        <v>10</v>
      </c>
    </row>
    <row r="296" spans="1:9" x14ac:dyDescent="0.3">
      <c r="A296" s="1">
        <v>45221</v>
      </c>
      <c r="B296" t="s">
        <v>2</v>
      </c>
      <c r="C296" t="s">
        <v>13</v>
      </c>
      <c r="D296" s="2">
        <f>VLOOKUP(C296,Tabela16[],2,FALSE)</f>
        <v>0.4</v>
      </c>
      <c r="E296">
        <v>10</v>
      </c>
      <c r="F296" s="3">
        <f t="shared" si="12"/>
        <v>150</v>
      </c>
      <c r="G296" s="3">
        <f t="shared" si="13"/>
        <v>0</v>
      </c>
      <c r="H296" s="4">
        <f t="shared" si="14"/>
        <v>-150</v>
      </c>
      <c r="I296">
        <f>MONTH(Tabela27[[#This Row],[data]])</f>
        <v>10</v>
      </c>
    </row>
    <row r="297" spans="1:9" x14ac:dyDescent="0.3">
      <c r="A297" s="1">
        <v>45222</v>
      </c>
      <c r="B297" t="s">
        <v>3</v>
      </c>
      <c r="C297" t="s">
        <v>13</v>
      </c>
      <c r="D297" s="2">
        <f>VLOOKUP(C297,Tabela16[],2,FALSE)</f>
        <v>0.4</v>
      </c>
      <c r="E297">
        <v>10</v>
      </c>
      <c r="F297" s="3">
        <f t="shared" si="12"/>
        <v>0</v>
      </c>
      <c r="G297" s="3">
        <f t="shared" si="13"/>
        <v>120</v>
      </c>
      <c r="H297" s="4">
        <f t="shared" si="14"/>
        <v>120</v>
      </c>
      <c r="I297">
        <f>MONTH(Tabela27[[#This Row],[data]])</f>
        <v>10</v>
      </c>
    </row>
    <row r="298" spans="1:9" x14ac:dyDescent="0.3">
      <c r="A298" s="1">
        <v>45223</v>
      </c>
      <c r="B298" t="s">
        <v>4</v>
      </c>
      <c r="C298" t="s">
        <v>13</v>
      </c>
      <c r="D298" s="2">
        <f>VLOOKUP(C298,Tabela16[],2,FALSE)</f>
        <v>0.4</v>
      </c>
      <c r="E298">
        <v>10</v>
      </c>
      <c r="F298" s="3">
        <f t="shared" si="12"/>
        <v>0</v>
      </c>
      <c r="G298" s="3">
        <f t="shared" si="13"/>
        <v>120</v>
      </c>
      <c r="H298" s="4">
        <f t="shared" si="14"/>
        <v>120</v>
      </c>
      <c r="I298">
        <f>MONTH(Tabela27[[#This Row],[data]])</f>
        <v>10</v>
      </c>
    </row>
    <row r="299" spans="1:9" x14ac:dyDescent="0.3">
      <c r="A299" s="1">
        <v>45224</v>
      </c>
      <c r="B299" t="s">
        <v>5</v>
      </c>
      <c r="C299" t="s">
        <v>13</v>
      </c>
      <c r="D299" s="2">
        <f>VLOOKUP(C299,Tabela16[],2,FALSE)</f>
        <v>0.4</v>
      </c>
      <c r="E299">
        <v>10</v>
      </c>
      <c r="F299" s="3">
        <f t="shared" si="12"/>
        <v>0</v>
      </c>
      <c r="G299" s="3">
        <f t="shared" si="13"/>
        <v>120</v>
      </c>
      <c r="H299" s="4">
        <f t="shared" si="14"/>
        <v>120</v>
      </c>
      <c r="I299">
        <f>MONTH(Tabela27[[#This Row],[data]])</f>
        <v>10</v>
      </c>
    </row>
    <row r="300" spans="1:9" x14ac:dyDescent="0.3">
      <c r="A300" s="1">
        <v>45225</v>
      </c>
      <c r="B300" t="s">
        <v>6</v>
      </c>
      <c r="C300" t="s">
        <v>13</v>
      </c>
      <c r="D300" s="2">
        <f>VLOOKUP(C300,Tabela16[],2,FALSE)</f>
        <v>0.4</v>
      </c>
      <c r="E300">
        <v>10</v>
      </c>
      <c r="F300" s="3">
        <f t="shared" si="12"/>
        <v>0</v>
      </c>
      <c r="G300" s="3">
        <f t="shared" si="13"/>
        <v>120</v>
      </c>
      <c r="H300" s="4">
        <f t="shared" si="14"/>
        <v>120</v>
      </c>
      <c r="I300">
        <f>MONTH(Tabela27[[#This Row],[data]])</f>
        <v>10</v>
      </c>
    </row>
    <row r="301" spans="1:9" x14ac:dyDescent="0.3">
      <c r="A301" s="1">
        <v>45226</v>
      </c>
      <c r="B301" t="s">
        <v>7</v>
      </c>
      <c r="C301" t="s">
        <v>13</v>
      </c>
      <c r="D301" s="2">
        <f>VLOOKUP(C301,Tabela16[],2,FALSE)</f>
        <v>0.4</v>
      </c>
      <c r="E301">
        <v>10</v>
      </c>
      <c r="F301" s="3">
        <f t="shared" si="12"/>
        <v>0</v>
      </c>
      <c r="G301" s="3">
        <f t="shared" si="13"/>
        <v>120</v>
      </c>
      <c r="H301" s="4">
        <f t="shared" si="14"/>
        <v>120</v>
      </c>
      <c r="I301">
        <f>MONTH(Tabela27[[#This Row],[data]])</f>
        <v>10</v>
      </c>
    </row>
    <row r="302" spans="1:9" x14ac:dyDescent="0.3">
      <c r="A302" s="1">
        <v>45227</v>
      </c>
      <c r="B302" t="s">
        <v>8</v>
      </c>
      <c r="C302" t="s">
        <v>13</v>
      </c>
      <c r="D302" s="2">
        <f>VLOOKUP(C302,Tabela16[],2,FALSE)</f>
        <v>0.4</v>
      </c>
      <c r="E302">
        <v>10</v>
      </c>
      <c r="F302" s="3">
        <f t="shared" si="12"/>
        <v>0</v>
      </c>
      <c r="G302" s="3">
        <f t="shared" si="13"/>
        <v>0</v>
      </c>
      <c r="H302" s="4">
        <f t="shared" si="14"/>
        <v>0</v>
      </c>
      <c r="I302">
        <f>MONTH(Tabela27[[#This Row],[data]])</f>
        <v>10</v>
      </c>
    </row>
    <row r="303" spans="1:9" x14ac:dyDescent="0.3">
      <c r="A303" s="1">
        <v>45228</v>
      </c>
      <c r="B303" t="s">
        <v>2</v>
      </c>
      <c r="C303" t="s">
        <v>13</v>
      </c>
      <c r="D303" s="2">
        <f>VLOOKUP(C303,Tabela16[],2,FALSE)</f>
        <v>0.4</v>
      </c>
      <c r="E303">
        <v>10</v>
      </c>
      <c r="F303" s="3">
        <f t="shared" si="12"/>
        <v>150</v>
      </c>
      <c r="G303" s="3">
        <f t="shared" si="13"/>
        <v>0</v>
      </c>
      <c r="H303" s="4">
        <f t="shared" si="14"/>
        <v>-150</v>
      </c>
      <c r="I303">
        <f>MONTH(Tabela27[[#This Row],[data]])</f>
        <v>10</v>
      </c>
    </row>
    <row r="304" spans="1:9" x14ac:dyDescent="0.3">
      <c r="A304" s="1">
        <v>45229</v>
      </c>
      <c r="B304" t="s">
        <v>3</v>
      </c>
      <c r="C304" t="s">
        <v>13</v>
      </c>
      <c r="D304" s="2">
        <f>VLOOKUP(C304,Tabela16[],2,FALSE)</f>
        <v>0.4</v>
      </c>
      <c r="E304">
        <v>10</v>
      </c>
      <c r="F304" s="3">
        <f t="shared" si="12"/>
        <v>0</v>
      </c>
      <c r="G304" s="3">
        <f t="shared" si="13"/>
        <v>120</v>
      </c>
      <c r="H304" s="4">
        <f t="shared" si="14"/>
        <v>120</v>
      </c>
      <c r="I304">
        <f>MONTH(Tabela27[[#This Row],[data]])</f>
        <v>10</v>
      </c>
    </row>
    <row r="305" spans="1:9" x14ac:dyDescent="0.3">
      <c r="A305" s="1">
        <v>45230</v>
      </c>
      <c r="B305" t="s">
        <v>4</v>
      </c>
      <c r="C305" t="s">
        <v>13</v>
      </c>
      <c r="D305" s="2">
        <f>VLOOKUP(C305,Tabela16[],2,FALSE)</f>
        <v>0.4</v>
      </c>
      <c r="E305">
        <v>10</v>
      </c>
      <c r="F305" s="3">
        <f t="shared" si="12"/>
        <v>0</v>
      </c>
      <c r="G305" s="3">
        <f t="shared" si="13"/>
        <v>120</v>
      </c>
      <c r="H305" s="4">
        <f t="shared" si="14"/>
        <v>120</v>
      </c>
      <c r="I305">
        <f>MONTH(Tabela27[[#This Row],[data]])</f>
        <v>10</v>
      </c>
    </row>
    <row r="306" spans="1:9" x14ac:dyDescent="0.3">
      <c r="A306" s="1">
        <v>45231</v>
      </c>
      <c r="B306" t="s">
        <v>5</v>
      </c>
      <c r="C306" t="s">
        <v>13</v>
      </c>
      <c r="D306" s="2">
        <f>VLOOKUP(C306,Tabela16[],2,FALSE)</f>
        <v>0.4</v>
      </c>
      <c r="E306">
        <v>10</v>
      </c>
      <c r="F306" s="3">
        <f t="shared" si="12"/>
        <v>0</v>
      </c>
      <c r="G306" s="3">
        <f t="shared" si="13"/>
        <v>120</v>
      </c>
      <c r="H306" s="4">
        <f t="shared" si="14"/>
        <v>120</v>
      </c>
      <c r="I306">
        <f>MONTH(Tabela27[[#This Row],[data]])</f>
        <v>11</v>
      </c>
    </row>
    <row r="307" spans="1:9" x14ac:dyDescent="0.3">
      <c r="A307" s="1">
        <v>45232</v>
      </c>
      <c r="B307" t="s">
        <v>6</v>
      </c>
      <c r="C307" t="s">
        <v>13</v>
      </c>
      <c r="D307" s="2">
        <f>VLOOKUP(C307,Tabela16[],2,FALSE)</f>
        <v>0.4</v>
      </c>
      <c r="E307">
        <v>10</v>
      </c>
      <c r="F307" s="3">
        <f t="shared" si="12"/>
        <v>0</v>
      </c>
      <c r="G307" s="3">
        <f t="shared" si="13"/>
        <v>120</v>
      </c>
      <c r="H307" s="4">
        <f t="shared" si="14"/>
        <v>120</v>
      </c>
      <c r="I307">
        <f>MONTH(Tabela27[[#This Row],[data]])</f>
        <v>11</v>
      </c>
    </row>
    <row r="308" spans="1:9" x14ac:dyDescent="0.3">
      <c r="A308" s="1">
        <v>45233</v>
      </c>
      <c r="B308" t="s">
        <v>7</v>
      </c>
      <c r="C308" t="s">
        <v>13</v>
      </c>
      <c r="D308" s="2">
        <f>VLOOKUP(C308,Tabela16[],2,FALSE)</f>
        <v>0.4</v>
      </c>
      <c r="E308">
        <v>10</v>
      </c>
      <c r="F308" s="3">
        <f t="shared" si="12"/>
        <v>0</v>
      </c>
      <c r="G308" s="3">
        <f t="shared" si="13"/>
        <v>120</v>
      </c>
      <c r="H308" s="4">
        <f t="shared" si="14"/>
        <v>120</v>
      </c>
      <c r="I308">
        <f>MONTH(Tabela27[[#This Row],[data]])</f>
        <v>11</v>
      </c>
    </row>
    <row r="309" spans="1:9" x14ac:dyDescent="0.3">
      <c r="A309" s="1">
        <v>45234</v>
      </c>
      <c r="B309" t="s">
        <v>8</v>
      </c>
      <c r="C309" t="s">
        <v>13</v>
      </c>
      <c r="D309" s="2">
        <f>VLOOKUP(C309,Tabela16[],2,FALSE)</f>
        <v>0.4</v>
      </c>
      <c r="E309">
        <v>10</v>
      </c>
      <c r="F309" s="3">
        <f t="shared" si="12"/>
        <v>0</v>
      </c>
      <c r="G309" s="3">
        <f t="shared" si="13"/>
        <v>0</v>
      </c>
      <c r="H309" s="4">
        <f t="shared" si="14"/>
        <v>0</v>
      </c>
      <c r="I309">
        <f>MONTH(Tabela27[[#This Row],[data]])</f>
        <v>11</v>
      </c>
    </row>
    <row r="310" spans="1:9" x14ac:dyDescent="0.3">
      <c r="A310" s="1">
        <v>45235</v>
      </c>
      <c r="B310" t="s">
        <v>2</v>
      </c>
      <c r="C310" t="s">
        <v>13</v>
      </c>
      <c r="D310" s="2">
        <f>VLOOKUP(C310,Tabela16[],2,FALSE)</f>
        <v>0.4</v>
      </c>
      <c r="E310">
        <v>10</v>
      </c>
      <c r="F310" s="3">
        <f t="shared" si="12"/>
        <v>150</v>
      </c>
      <c r="G310" s="3">
        <f t="shared" si="13"/>
        <v>0</v>
      </c>
      <c r="H310" s="4">
        <f t="shared" si="14"/>
        <v>-150</v>
      </c>
      <c r="I310">
        <f>MONTH(Tabela27[[#This Row],[data]])</f>
        <v>11</v>
      </c>
    </row>
    <row r="311" spans="1:9" x14ac:dyDescent="0.3">
      <c r="A311" s="1">
        <v>45236</v>
      </c>
      <c r="B311" t="s">
        <v>3</v>
      </c>
      <c r="C311" t="s">
        <v>13</v>
      </c>
      <c r="D311" s="2">
        <f>VLOOKUP(C311,Tabela16[],2,FALSE)</f>
        <v>0.4</v>
      </c>
      <c r="E311">
        <v>10</v>
      </c>
      <c r="F311" s="3">
        <f t="shared" si="12"/>
        <v>0</v>
      </c>
      <c r="G311" s="3">
        <f t="shared" si="13"/>
        <v>120</v>
      </c>
      <c r="H311" s="4">
        <f t="shared" si="14"/>
        <v>120</v>
      </c>
      <c r="I311">
        <f>MONTH(Tabela27[[#This Row],[data]])</f>
        <v>11</v>
      </c>
    </row>
    <row r="312" spans="1:9" x14ac:dyDescent="0.3">
      <c r="A312" s="1">
        <v>45237</v>
      </c>
      <c r="B312" t="s">
        <v>4</v>
      </c>
      <c r="C312" t="s">
        <v>13</v>
      </c>
      <c r="D312" s="2">
        <f>VLOOKUP(C312,Tabela16[],2,FALSE)</f>
        <v>0.4</v>
      </c>
      <c r="E312">
        <v>10</v>
      </c>
      <c r="F312" s="3">
        <f t="shared" si="12"/>
        <v>0</v>
      </c>
      <c r="G312" s="3">
        <f t="shared" si="13"/>
        <v>120</v>
      </c>
      <c r="H312" s="4">
        <f t="shared" si="14"/>
        <v>120</v>
      </c>
      <c r="I312">
        <f>MONTH(Tabela27[[#This Row],[data]])</f>
        <v>11</v>
      </c>
    </row>
    <row r="313" spans="1:9" x14ac:dyDescent="0.3">
      <c r="A313" s="1">
        <v>45238</v>
      </c>
      <c r="B313" t="s">
        <v>5</v>
      </c>
      <c r="C313" t="s">
        <v>13</v>
      </c>
      <c r="D313" s="2">
        <f>VLOOKUP(C313,Tabela16[],2,FALSE)</f>
        <v>0.4</v>
      </c>
      <c r="E313">
        <v>10</v>
      </c>
      <c r="F313" s="3">
        <f t="shared" si="12"/>
        <v>0</v>
      </c>
      <c r="G313" s="3">
        <f t="shared" si="13"/>
        <v>120</v>
      </c>
      <c r="H313" s="4">
        <f t="shared" si="14"/>
        <v>120</v>
      </c>
      <c r="I313">
        <f>MONTH(Tabela27[[#This Row],[data]])</f>
        <v>11</v>
      </c>
    </row>
    <row r="314" spans="1:9" x14ac:dyDescent="0.3">
      <c r="A314" s="1">
        <v>45239</v>
      </c>
      <c r="B314" t="s">
        <v>6</v>
      </c>
      <c r="C314" t="s">
        <v>13</v>
      </c>
      <c r="D314" s="2">
        <f>VLOOKUP(C314,Tabela16[],2,FALSE)</f>
        <v>0.4</v>
      </c>
      <c r="E314">
        <v>10</v>
      </c>
      <c r="F314" s="3">
        <f t="shared" si="12"/>
        <v>0</v>
      </c>
      <c r="G314" s="3">
        <f t="shared" si="13"/>
        <v>120</v>
      </c>
      <c r="H314" s="4">
        <f t="shared" si="14"/>
        <v>120</v>
      </c>
      <c r="I314">
        <f>MONTH(Tabela27[[#This Row],[data]])</f>
        <v>11</v>
      </c>
    </row>
    <row r="315" spans="1:9" x14ac:dyDescent="0.3">
      <c r="A315" s="1">
        <v>45240</v>
      </c>
      <c r="B315" t="s">
        <v>7</v>
      </c>
      <c r="C315" t="s">
        <v>13</v>
      </c>
      <c r="D315" s="2">
        <f>VLOOKUP(C315,Tabela16[],2,FALSE)</f>
        <v>0.4</v>
      </c>
      <c r="E315">
        <v>10</v>
      </c>
      <c r="F315" s="3">
        <f t="shared" si="12"/>
        <v>0</v>
      </c>
      <c r="G315" s="3">
        <f t="shared" si="13"/>
        <v>120</v>
      </c>
      <c r="H315" s="4">
        <f t="shared" si="14"/>
        <v>120</v>
      </c>
      <c r="I315">
        <f>MONTH(Tabela27[[#This Row],[data]])</f>
        <v>11</v>
      </c>
    </row>
    <row r="316" spans="1:9" x14ac:dyDescent="0.3">
      <c r="A316" s="1">
        <v>45241</v>
      </c>
      <c r="B316" t="s">
        <v>8</v>
      </c>
      <c r="C316" t="s">
        <v>13</v>
      </c>
      <c r="D316" s="2">
        <f>VLOOKUP(C316,Tabela16[],2,FALSE)</f>
        <v>0.4</v>
      </c>
      <c r="E316">
        <v>10</v>
      </c>
      <c r="F316" s="3">
        <f t="shared" si="12"/>
        <v>0</v>
      </c>
      <c r="G316" s="3">
        <f t="shared" si="13"/>
        <v>0</v>
      </c>
      <c r="H316" s="4">
        <f t="shared" si="14"/>
        <v>0</v>
      </c>
      <c r="I316">
        <f>MONTH(Tabela27[[#This Row],[data]])</f>
        <v>11</v>
      </c>
    </row>
    <row r="317" spans="1:9" x14ac:dyDescent="0.3">
      <c r="A317" s="1">
        <v>45242</v>
      </c>
      <c r="B317" t="s">
        <v>2</v>
      </c>
      <c r="C317" t="s">
        <v>13</v>
      </c>
      <c r="D317" s="2">
        <f>VLOOKUP(C317,Tabela16[],2,FALSE)</f>
        <v>0.4</v>
      </c>
      <c r="E317">
        <v>10</v>
      </c>
      <c r="F317" s="3">
        <f t="shared" si="12"/>
        <v>150</v>
      </c>
      <c r="G317" s="3">
        <f t="shared" si="13"/>
        <v>0</v>
      </c>
      <c r="H317" s="4">
        <f t="shared" si="14"/>
        <v>-150</v>
      </c>
      <c r="I317">
        <f>MONTH(Tabela27[[#This Row],[data]])</f>
        <v>11</v>
      </c>
    </row>
    <row r="318" spans="1:9" x14ac:dyDescent="0.3">
      <c r="A318" s="1">
        <v>45243</v>
      </c>
      <c r="B318" t="s">
        <v>3</v>
      </c>
      <c r="C318" t="s">
        <v>13</v>
      </c>
      <c r="D318" s="2">
        <f>VLOOKUP(C318,Tabela16[],2,FALSE)</f>
        <v>0.4</v>
      </c>
      <c r="E318">
        <v>10</v>
      </c>
      <c r="F318" s="3">
        <f t="shared" si="12"/>
        <v>0</v>
      </c>
      <c r="G318" s="3">
        <f t="shared" si="13"/>
        <v>120</v>
      </c>
      <c r="H318" s="4">
        <f t="shared" si="14"/>
        <v>120</v>
      </c>
      <c r="I318">
        <f>MONTH(Tabela27[[#This Row],[data]])</f>
        <v>11</v>
      </c>
    </row>
    <row r="319" spans="1:9" x14ac:dyDescent="0.3">
      <c r="A319" s="1">
        <v>45244</v>
      </c>
      <c r="B319" t="s">
        <v>4</v>
      </c>
      <c r="C319" t="s">
        <v>13</v>
      </c>
      <c r="D319" s="2">
        <f>VLOOKUP(C319,Tabela16[],2,FALSE)</f>
        <v>0.4</v>
      </c>
      <c r="E319">
        <v>10</v>
      </c>
      <c r="F319" s="3">
        <f t="shared" si="12"/>
        <v>0</v>
      </c>
      <c r="G319" s="3">
        <f t="shared" si="13"/>
        <v>120</v>
      </c>
      <c r="H319" s="4">
        <f t="shared" si="14"/>
        <v>120</v>
      </c>
      <c r="I319">
        <f>MONTH(Tabela27[[#This Row],[data]])</f>
        <v>11</v>
      </c>
    </row>
    <row r="320" spans="1:9" x14ac:dyDescent="0.3">
      <c r="A320" s="1">
        <v>45245</v>
      </c>
      <c r="B320" t="s">
        <v>5</v>
      </c>
      <c r="C320" t="s">
        <v>13</v>
      </c>
      <c r="D320" s="2">
        <f>VLOOKUP(C320,Tabela16[],2,FALSE)</f>
        <v>0.4</v>
      </c>
      <c r="E320">
        <v>10</v>
      </c>
      <c r="F320" s="3">
        <f t="shared" si="12"/>
        <v>0</v>
      </c>
      <c r="G320" s="3">
        <f t="shared" si="13"/>
        <v>120</v>
      </c>
      <c r="H320" s="4">
        <f t="shared" si="14"/>
        <v>120</v>
      </c>
      <c r="I320">
        <f>MONTH(Tabela27[[#This Row],[data]])</f>
        <v>11</v>
      </c>
    </row>
    <row r="321" spans="1:9" x14ac:dyDescent="0.3">
      <c r="A321" s="1">
        <v>45246</v>
      </c>
      <c r="B321" t="s">
        <v>6</v>
      </c>
      <c r="C321" t="s">
        <v>13</v>
      </c>
      <c r="D321" s="2">
        <f>VLOOKUP(C321,Tabela16[],2,FALSE)</f>
        <v>0.4</v>
      </c>
      <c r="E321">
        <v>10</v>
      </c>
      <c r="F321" s="3">
        <f t="shared" si="12"/>
        <v>0</v>
      </c>
      <c r="G321" s="3">
        <f t="shared" si="13"/>
        <v>120</v>
      </c>
      <c r="H321" s="4">
        <f t="shared" si="14"/>
        <v>120</v>
      </c>
      <c r="I321">
        <f>MONTH(Tabela27[[#This Row],[data]])</f>
        <v>11</v>
      </c>
    </row>
    <row r="322" spans="1:9" x14ac:dyDescent="0.3">
      <c r="A322" s="1">
        <v>45247</v>
      </c>
      <c r="B322" t="s">
        <v>7</v>
      </c>
      <c r="C322" t="s">
        <v>13</v>
      </c>
      <c r="D322" s="2">
        <f>VLOOKUP(C322,Tabela16[],2,FALSE)</f>
        <v>0.4</v>
      </c>
      <c r="E322">
        <v>10</v>
      </c>
      <c r="F322" s="3">
        <f t="shared" si="12"/>
        <v>0</v>
      </c>
      <c r="G322" s="3">
        <f t="shared" si="13"/>
        <v>120</v>
      </c>
      <c r="H322" s="4">
        <f t="shared" si="14"/>
        <v>120</v>
      </c>
      <c r="I322">
        <f>MONTH(Tabela27[[#This Row],[data]])</f>
        <v>11</v>
      </c>
    </row>
    <row r="323" spans="1:9" x14ac:dyDescent="0.3">
      <c r="A323" s="1">
        <v>45248</v>
      </c>
      <c r="B323" t="s">
        <v>8</v>
      </c>
      <c r="C323" t="s">
        <v>13</v>
      </c>
      <c r="D323" s="2">
        <f>VLOOKUP(C323,Tabela16[],2,FALSE)</f>
        <v>0.4</v>
      </c>
      <c r="E323">
        <v>10</v>
      </c>
      <c r="F323" s="3">
        <f t="shared" si="12"/>
        <v>0</v>
      </c>
      <c r="G323" s="3">
        <f t="shared" si="13"/>
        <v>0</v>
      </c>
      <c r="H323" s="4">
        <f t="shared" si="14"/>
        <v>0</v>
      </c>
      <c r="I323">
        <f>MONTH(Tabela27[[#This Row],[data]])</f>
        <v>11</v>
      </c>
    </row>
    <row r="324" spans="1:9" x14ac:dyDescent="0.3">
      <c r="A324" s="1">
        <v>45249</v>
      </c>
      <c r="B324" t="s">
        <v>2</v>
      </c>
      <c r="C324" t="s">
        <v>13</v>
      </c>
      <c r="D324" s="2">
        <f>VLOOKUP(C324,Tabela16[],2,FALSE)</f>
        <v>0.4</v>
      </c>
      <c r="E324">
        <v>10</v>
      </c>
      <c r="F324" s="3">
        <f t="shared" ref="F324:F366" si="15">IF(B324="niedziela",15*E324,0)</f>
        <v>150</v>
      </c>
      <c r="G324" s="3">
        <f t="shared" ref="G324:G366" si="16">IF(AND(NOT(B324="sobota"),NOT(B324="niedziela")),ROUNDDOWN(E324*D324,0)*$N$4,0)</f>
        <v>0</v>
      </c>
      <c r="H324" s="4">
        <f t="shared" ref="H324:H366" si="17">G324-F324</f>
        <v>-150</v>
      </c>
      <c r="I324">
        <f>MONTH(Tabela27[[#This Row],[data]])</f>
        <v>11</v>
      </c>
    </row>
    <row r="325" spans="1:9" x14ac:dyDescent="0.3">
      <c r="A325" s="1">
        <v>45250</v>
      </c>
      <c r="B325" t="s">
        <v>3</v>
      </c>
      <c r="C325" t="s">
        <v>13</v>
      </c>
      <c r="D325" s="2">
        <f>VLOOKUP(C325,Tabela16[],2,FALSE)</f>
        <v>0.4</v>
      </c>
      <c r="E325">
        <v>10</v>
      </c>
      <c r="F325" s="3">
        <f t="shared" si="15"/>
        <v>0</v>
      </c>
      <c r="G325" s="3">
        <f t="shared" si="16"/>
        <v>120</v>
      </c>
      <c r="H325" s="4">
        <f t="shared" si="17"/>
        <v>120</v>
      </c>
      <c r="I325">
        <f>MONTH(Tabela27[[#This Row],[data]])</f>
        <v>11</v>
      </c>
    </row>
    <row r="326" spans="1:9" x14ac:dyDescent="0.3">
      <c r="A326" s="1">
        <v>45251</v>
      </c>
      <c r="B326" t="s">
        <v>4</v>
      </c>
      <c r="C326" t="s">
        <v>13</v>
      </c>
      <c r="D326" s="2">
        <f>VLOOKUP(C326,Tabela16[],2,FALSE)</f>
        <v>0.4</v>
      </c>
      <c r="E326">
        <v>10</v>
      </c>
      <c r="F326" s="3">
        <f t="shared" si="15"/>
        <v>0</v>
      </c>
      <c r="G326" s="3">
        <f t="shared" si="16"/>
        <v>120</v>
      </c>
      <c r="H326" s="4">
        <f t="shared" si="17"/>
        <v>120</v>
      </c>
      <c r="I326">
        <f>MONTH(Tabela27[[#This Row],[data]])</f>
        <v>11</v>
      </c>
    </row>
    <row r="327" spans="1:9" x14ac:dyDescent="0.3">
      <c r="A327" s="1">
        <v>45252</v>
      </c>
      <c r="B327" t="s">
        <v>5</v>
      </c>
      <c r="C327" t="s">
        <v>13</v>
      </c>
      <c r="D327" s="2">
        <f>VLOOKUP(C327,Tabela16[],2,FALSE)</f>
        <v>0.4</v>
      </c>
      <c r="E327">
        <v>10</v>
      </c>
      <c r="F327" s="3">
        <f t="shared" si="15"/>
        <v>0</v>
      </c>
      <c r="G327" s="3">
        <f t="shared" si="16"/>
        <v>120</v>
      </c>
      <c r="H327" s="4">
        <f t="shared" si="17"/>
        <v>120</v>
      </c>
      <c r="I327">
        <f>MONTH(Tabela27[[#This Row],[data]])</f>
        <v>11</v>
      </c>
    </row>
    <row r="328" spans="1:9" x14ac:dyDescent="0.3">
      <c r="A328" s="1">
        <v>45253</v>
      </c>
      <c r="B328" t="s">
        <v>6</v>
      </c>
      <c r="C328" t="s">
        <v>13</v>
      </c>
      <c r="D328" s="2">
        <f>VLOOKUP(C328,Tabela16[],2,FALSE)</f>
        <v>0.4</v>
      </c>
      <c r="E328">
        <v>10</v>
      </c>
      <c r="F328" s="3">
        <f t="shared" si="15"/>
        <v>0</v>
      </c>
      <c r="G328" s="3">
        <f t="shared" si="16"/>
        <v>120</v>
      </c>
      <c r="H328" s="4">
        <f t="shared" si="17"/>
        <v>120</v>
      </c>
      <c r="I328">
        <f>MONTH(Tabela27[[#This Row],[data]])</f>
        <v>11</v>
      </c>
    </row>
    <row r="329" spans="1:9" x14ac:dyDescent="0.3">
      <c r="A329" s="1">
        <v>45254</v>
      </c>
      <c r="B329" t="s">
        <v>7</v>
      </c>
      <c r="C329" t="s">
        <v>13</v>
      </c>
      <c r="D329" s="2">
        <f>VLOOKUP(C329,Tabela16[],2,FALSE)</f>
        <v>0.4</v>
      </c>
      <c r="E329">
        <v>10</v>
      </c>
      <c r="F329" s="3">
        <f t="shared" si="15"/>
        <v>0</v>
      </c>
      <c r="G329" s="3">
        <f t="shared" si="16"/>
        <v>120</v>
      </c>
      <c r="H329" s="4">
        <f t="shared" si="17"/>
        <v>120</v>
      </c>
      <c r="I329">
        <f>MONTH(Tabela27[[#This Row],[data]])</f>
        <v>11</v>
      </c>
    </row>
    <row r="330" spans="1:9" x14ac:dyDescent="0.3">
      <c r="A330" s="1">
        <v>45255</v>
      </c>
      <c r="B330" t="s">
        <v>8</v>
      </c>
      <c r="C330" t="s">
        <v>13</v>
      </c>
      <c r="D330" s="2">
        <f>VLOOKUP(C330,Tabela16[],2,FALSE)</f>
        <v>0.4</v>
      </c>
      <c r="E330">
        <v>10</v>
      </c>
      <c r="F330" s="3">
        <f t="shared" si="15"/>
        <v>0</v>
      </c>
      <c r="G330" s="3">
        <f t="shared" si="16"/>
        <v>0</v>
      </c>
      <c r="H330" s="4">
        <f t="shared" si="17"/>
        <v>0</v>
      </c>
      <c r="I330">
        <f>MONTH(Tabela27[[#This Row],[data]])</f>
        <v>11</v>
      </c>
    </row>
    <row r="331" spans="1:9" x14ac:dyDescent="0.3">
      <c r="A331" s="1">
        <v>45256</v>
      </c>
      <c r="B331" t="s">
        <v>2</v>
      </c>
      <c r="C331" t="s">
        <v>13</v>
      </c>
      <c r="D331" s="2">
        <f>VLOOKUP(C331,Tabela16[],2,FALSE)</f>
        <v>0.4</v>
      </c>
      <c r="E331">
        <v>10</v>
      </c>
      <c r="F331" s="3">
        <f t="shared" si="15"/>
        <v>150</v>
      </c>
      <c r="G331" s="3">
        <f t="shared" si="16"/>
        <v>0</v>
      </c>
      <c r="H331" s="4">
        <f t="shared" si="17"/>
        <v>-150</v>
      </c>
      <c r="I331">
        <f>MONTH(Tabela27[[#This Row],[data]])</f>
        <v>11</v>
      </c>
    </row>
    <row r="332" spans="1:9" x14ac:dyDescent="0.3">
      <c r="A332" s="1">
        <v>45257</v>
      </c>
      <c r="B332" t="s">
        <v>3</v>
      </c>
      <c r="C332" t="s">
        <v>13</v>
      </c>
      <c r="D332" s="2">
        <f>VLOOKUP(C332,Tabela16[],2,FALSE)</f>
        <v>0.4</v>
      </c>
      <c r="E332">
        <v>10</v>
      </c>
      <c r="F332" s="3">
        <f t="shared" si="15"/>
        <v>0</v>
      </c>
      <c r="G332" s="3">
        <f t="shared" si="16"/>
        <v>120</v>
      </c>
      <c r="H332" s="4">
        <f t="shared" si="17"/>
        <v>120</v>
      </c>
      <c r="I332">
        <f>MONTH(Tabela27[[#This Row],[data]])</f>
        <v>11</v>
      </c>
    </row>
    <row r="333" spans="1:9" x14ac:dyDescent="0.3">
      <c r="A333" s="1">
        <v>45258</v>
      </c>
      <c r="B333" t="s">
        <v>4</v>
      </c>
      <c r="C333" t="s">
        <v>13</v>
      </c>
      <c r="D333" s="2">
        <f>VLOOKUP(C333,Tabela16[],2,FALSE)</f>
        <v>0.4</v>
      </c>
      <c r="E333">
        <v>10</v>
      </c>
      <c r="F333" s="3">
        <f t="shared" si="15"/>
        <v>0</v>
      </c>
      <c r="G333" s="3">
        <f t="shared" si="16"/>
        <v>120</v>
      </c>
      <c r="H333" s="4">
        <f t="shared" si="17"/>
        <v>120</v>
      </c>
      <c r="I333">
        <f>MONTH(Tabela27[[#This Row],[data]])</f>
        <v>11</v>
      </c>
    </row>
    <row r="334" spans="1:9" x14ac:dyDescent="0.3">
      <c r="A334" s="1">
        <v>45259</v>
      </c>
      <c r="B334" t="s">
        <v>5</v>
      </c>
      <c r="C334" t="s">
        <v>13</v>
      </c>
      <c r="D334" s="2">
        <f>VLOOKUP(C334,Tabela16[],2,FALSE)</f>
        <v>0.4</v>
      </c>
      <c r="E334">
        <v>10</v>
      </c>
      <c r="F334" s="3">
        <f t="shared" si="15"/>
        <v>0</v>
      </c>
      <c r="G334" s="3">
        <f t="shared" si="16"/>
        <v>120</v>
      </c>
      <c r="H334" s="4">
        <f t="shared" si="17"/>
        <v>120</v>
      </c>
      <c r="I334">
        <f>MONTH(Tabela27[[#This Row],[data]])</f>
        <v>11</v>
      </c>
    </row>
    <row r="335" spans="1:9" x14ac:dyDescent="0.3">
      <c r="A335" s="1">
        <v>45260</v>
      </c>
      <c r="B335" t="s">
        <v>6</v>
      </c>
      <c r="C335" t="s">
        <v>13</v>
      </c>
      <c r="D335" s="2">
        <f>VLOOKUP(C335,Tabela16[],2,FALSE)</f>
        <v>0.4</v>
      </c>
      <c r="E335">
        <v>10</v>
      </c>
      <c r="F335" s="3">
        <f t="shared" si="15"/>
        <v>0</v>
      </c>
      <c r="G335" s="3">
        <f t="shared" si="16"/>
        <v>120</v>
      </c>
      <c r="H335" s="4">
        <f t="shared" si="17"/>
        <v>120</v>
      </c>
      <c r="I335">
        <f>MONTH(Tabela27[[#This Row],[data]])</f>
        <v>11</v>
      </c>
    </row>
    <row r="336" spans="1:9" x14ac:dyDescent="0.3">
      <c r="A336" s="1">
        <v>45261</v>
      </c>
      <c r="B336" t="s">
        <v>7</v>
      </c>
      <c r="C336" t="s">
        <v>13</v>
      </c>
      <c r="D336" s="2">
        <f>VLOOKUP(C336,Tabela16[],2,FALSE)</f>
        <v>0.4</v>
      </c>
      <c r="E336">
        <v>10</v>
      </c>
      <c r="F336" s="3">
        <f t="shared" si="15"/>
        <v>0</v>
      </c>
      <c r="G336" s="3">
        <f t="shared" si="16"/>
        <v>120</v>
      </c>
      <c r="H336" s="4">
        <f t="shared" si="17"/>
        <v>120</v>
      </c>
      <c r="I336">
        <f>MONTH(Tabela27[[#This Row],[data]])</f>
        <v>12</v>
      </c>
    </row>
    <row r="337" spans="1:9" x14ac:dyDescent="0.3">
      <c r="A337" s="1">
        <v>45262</v>
      </c>
      <c r="B337" t="s">
        <v>8</v>
      </c>
      <c r="C337" t="s">
        <v>13</v>
      </c>
      <c r="D337" s="2">
        <f>VLOOKUP(C337,Tabela16[],2,FALSE)</f>
        <v>0.4</v>
      </c>
      <c r="E337">
        <v>10</v>
      </c>
      <c r="F337" s="3">
        <f t="shared" si="15"/>
        <v>0</v>
      </c>
      <c r="G337" s="3">
        <f t="shared" si="16"/>
        <v>0</v>
      </c>
      <c r="H337" s="4">
        <f t="shared" si="17"/>
        <v>0</v>
      </c>
      <c r="I337">
        <f>MONTH(Tabela27[[#This Row],[data]])</f>
        <v>12</v>
      </c>
    </row>
    <row r="338" spans="1:9" x14ac:dyDescent="0.3">
      <c r="A338" s="1">
        <v>45263</v>
      </c>
      <c r="B338" t="s">
        <v>2</v>
      </c>
      <c r="C338" t="s">
        <v>13</v>
      </c>
      <c r="D338" s="2">
        <f>VLOOKUP(C338,Tabela16[],2,FALSE)</f>
        <v>0.4</v>
      </c>
      <c r="E338">
        <v>10</v>
      </c>
      <c r="F338" s="3">
        <f t="shared" si="15"/>
        <v>150</v>
      </c>
      <c r="G338" s="3">
        <f t="shared" si="16"/>
        <v>0</v>
      </c>
      <c r="H338" s="4">
        <f t="shared" si="17"/>
        <v>-150</v>
      </c>
      <c r="I338">
        <f>MONTH(Tabela27[[#This Row],[data]])</f>
        <v>12</v>
      </c>
    </row>
    <row r="339" spans="1:9" x14ac:dyDescent="0.3">
      <c r="A339" s="1">
        <v>45264</v>
      </c>
      <c r="B339" t="s">
        <v>3</v>
      </c>
      <c r="C339" t="s">
        <v>13</v>
      </c>
      <c r="D339" s="2">
        <f>VLOOKUP(C339,Tabela16[],2,FALSE)</f>
        <v>0.4</v>
      </c>
      <c r="E339">
        <v>10</v>
      </c>
      <c r="F339" s="3">
        <f t="shared" si="15"/>
        <v>0</v>
      </c>
      <c r="G339" s="3">
        <f t="shared" si="16"/>
        <v>120</v>
      </c>
      <c r="H339" s="4">
        <f t="shared" si="17"/>
        <v>120</v>
      </c>
      <c r="I339">
        <f>MONTH(Tabela27[[#This Row],[data]])</f>
        <v>12</v>
      </c>
    </row>
    <row r="340" spans="1:9" x14ac:dyDescent="0.3">
      <c r="A340" s="1">
        <v>45265</v>
      </c>
      <c r="B340" t="s">
        <v>4</v>
      </c>
      <c r="C340" t="s">
        <v>13</v>
      </c>
      <c r="D340" s="2">
        <f>VLOOKUP(C340,Tabela16[],2,FALSE)</f>
        <v>0.4</v>
      </c>
      <c r="E340">
        <v>10</v>
      </c>
      <c r="F340" s="3">
        <f t="shared" si="15"/>
        <v>0</v>
      </c>
      <c r="G340" s="3">
        <f t="shared" si="16"/>
        <v>120</v>
      </c>
      <c r="H340" s="4">
        <f t="shared" si="17"/>
        <v>120</v>
      </c>
      <c r="I340">
        <f>MONTH(Tabela27[[#This Row],[data]])</f>
        <v>12</v>
      </c>
    </row>
    <row r="341" spans="1:9" x14ac:dyDescent="0.3">
      <c r="A341" s="1">
        <v>45266</v>
      </c>
      <c r="B341" t="s">
        <v>5</v>
      </c>
      <c r="C341" t="s">
        <v>13</v>
      </c>
      <c r="D341" s="2">
        <f>VLOOKUP(C341,Tabela16[],2,FALSE)</f>
        <v>0.4</v>
      </c>
      <c r="E341">
        <v>10</v>
      </c>
      <c r="F341" s="3">
        <f t="shared" si="15"/>
        <v>0</v>
      </c>
      <c r="G341" s="3">
        <f t="shared" si="16"/>
        <v>120</v>
      </c>
      <c r="H341" s="4">
        <f t="shared" si="17"/>
        <v>120</v>
      </c>
      <c r="I341">
        <f>MONTH(Tabela27[[#This Row],[data]])</f>
        <v>12</v>
      </c>
    </row>
    <row r="342" spans="1:9" x14ac:dyDescent="0.3">
      <c r="A342" s="1">
        <v>45267</v>
      </c>
      <c r="B342" t="s">
        <v>6</v>
      </c>
      <c r="C342" t="s">
        <v>13</v>
      </c>
      <c r="D342" s="2">
        <f>VLOOKUP(C342,Tabela16[],2,FALSE)</f>
        <v>0.4</v>
      </c>
      <c r="E342">
        <v>10</v>
      </c>
      <c r="F342" s="3">
        <f t="shared" si="15"/>
        <v>0</v>
      </c>
      <c r="G342" s="3">
        <f t="shared" si="16"/>
        <v>120</v>
      </c>
      <c r="H342" s="4">
        <f t="shared" si="17"/>
        <v>120</v>
      </c>
      <c r="I342">
        <f>MONTH(Tabela27[[#This Row],[data]])</f>
        <v>12</v>
      </c>
    </row>
    <row r="343" spans="1:9" x14ac:dyDescent="0.3">
      <c r="A343" s="1">
        <v>45268</v>
      </c>
      <c r="B343" t="s">
        <v>7</v>
      </c>
      <c r="C343" t="s">
        <v>13</v>
      </c>
      <c r="D343" s="2">
        <f>VLOOKUP(C343,Tabela16[],2,FALSE)</f>
        <v>0.4</v>
      </c>
      <c r="E343">
        <v>10</v>
      </c>
      <c r="F343" s="3">
        <f t="shared" si="15"/>
        <v>0</v>
      </c>
      <c r="G343" s="3">
        <f t="shared" si="16"/>
        <v>120</v>
      </c>
      <c r="H343" s="4">
        <f t="shared" si="17"/>
        <v>120</v>
      </c>
      <c r="I343">
        <f>MONTH(Tabela27[[#This Row],[data]])</f>
        <v>12</v>
      </c>
    </row>
    <row r="344" spans="1:9" x14ac:dyDescent="0.3">
      <c r="A344" s="1">
        <v>45269</v>
      </c>
      <c r="B344" t="s">
        <v>8</v>
      </c>
      <c r="C344" t="s">
        <v>13</v>
      </c>
      <c r="D344" s="2">
        <f>VLOOKUP(C344,Tabela16[],2,FALSE)</f>
        <v>0.4</v>
      </c>
      <c r="E344">
        <v>10</v>
      </c>
      <c r="F344" s="3">
        <f t="shared" si="15"/>
        <v>0</v>
      </c>
      <c r="G344" s="3">
        <f t="shared" si="16"/>
        <v>0</v>
      </c>
      <c r="H344" s="4">
        <f t="shared" si="17"/>
        <v>0</v>
      </c>
      <c r="I344">
        <f>MONTH(Tabela27[[#This Row],[data]])</f>
        <v>12</v>
      </c>
    </row>
    <row r="345" spans="1:9" x14ac:dyDescent="0.3">
      <c r="A345" s="1">
        <v>45270</v>
      </c>
      <c r="B345" t="s">
        <v>2</v>
      </c>
      <c r="C345" t="s">
        <v>13</v>
      </c>
      <c r="D345" s="2">
        <f>VLOOKUP(C345,Tabela16[],2,FALSE)</f>
        <v>0.4</v>
      </c>
      <c r="E345">
        <v>10</v>
      </c>
      <c r="F345" s="3">
        <f t="shared" si="15"/>
        <v>150</v>
      </c>
      <c r="G345" s="3">
        <f t="shared" si="16"/>
        <v>0</v>
      </c>
      <c r="H345" s="4">
        <f t="shared" si="17"/>
        <v>-150</v>
      </c>
      <c r="I345">
        <f>MONTH(Tabela27[[#This Row],[data]])</f>
        <v>12</v>
      </c>
    </row>
    <row r="346" spans="1:9" x14ac:dyDescent="0.3">
      <c r="A346" s="1">
        <v>45271</v>
      </c>
      <c r="B346" t="s">
        <v>3</v>
      </c>
      <c r="C346" t="s">
        <v>13</v>
      </c>
      <c r="D346" s="2">
        <f>VLOOKUP(C346,Tabela16[],2,FALSE)</f>
        <v>0.4</v>
      </c>
      <c r="E346">
        <v>10</v>
      </c>
      <c r="F346" s="3">
        <f t="shared" si="15"/>
        <v>0</v>
      </c>
      <c r="G346" s="3">
        <f t="shared" si="16"/>
        <v>120</v>
      </c>
      <c r="H346" s="4">
        <f t="shared" si="17"/>
        <v>120</v>
      </c>
      <c r="I346">
        <f>MONTH(Tabela27[[#This Row],[data]])</f>
        <v>12</v>
      </c>
    </row>
    <row r="347" spans="1:9" x14ac:dyDescent="0.3">
      <c r="A347" s="1">
        <v>45272</v>
      </c>
      <c r="B347" t="s">
        <v>4</v>
      </c>
      <c r="C347" t="s">
        <v>13</v>
      </c>
      <c r="D347" s="2">
        <f>VLOOKUP(C347,Tabela16[],2,FALSE)</f>
        <v>0.4</v>
      </c>
      <c r="E347">
        <v>10</v>
      </c>
      <c r="F347" s="3">
        <f t="shared" si="15"/>
        <v>0</v>
      </c>
      <c r="G347" s="3">
        <f t="shared" si="16"/>
        <v>120</v>
      </c>
      <c r="H347" s="4">
        <f t="shared" si="17"/>
        <v>120</v>
      </c>
      <c r="I347">
        <f>MONTH(Tabela27[[#This Row],[data]])</f>
        <v>12</v>
      </c>
    </row>
    <row r="348" spans="1:9" x14ac:dyDescent="0.3">
      <c r="A348" s="1">
        <v>45273</v>
      </c>
      <c r="B348" t="s">
        <v>5</v>
      </c>
      <c r="C348" t="s">
        <v>13</v>
      </c>
      <c r="D348" s="2">
        <f>VLOOKUP(C348,Tabela16[],2,FALSE)</f>
        <v>0.4</v>
      </c>
      <c r="E348">
        <v>10</v>
      </c>
      <c r="F348" s="3">
        <f t="shared" si="15"/>
        <v>0</v>
      </c>
      <c r="G348" s="3">
        <f t="shared" si="16"/>
        <v>120</v>
      </c>
      <c r="H348" s="4">
        <f t="shared" si="17"/>
        <v>120</v>
      </c>
      <c r="I348">
        <f>MONTH(Tabela27[[#This Row],[data]])</f>
        <v>12</v>
      </c>
    </row>
    <row r="349" spans="1:9" x14ac:dyDescent="0.3">
      <c r="A349" s="1">
        <v>45274</v>
      </c>
      <c r="B349" t="s">
        <v>6</v>
      </c>
      <c r="C349" t="s">
        <v>13</v>
      </c>
      <c r="D349" s="2">
        <f>VLOOKUP(C349,Tabela16[],2,FALSE)</f>
        <v>0.4</v>
      </c>
      <c r="E349">
        <v>10</v>
      </c>
      <c r="F349" s="3">
        <f t="shared" si="15"/>
        <v>0</v>
      </c>
      <c r="G349" s="3">
        <f t="shared" si="16"/>
        <v>120</v>
      </c>
      <c r="H349" s="4">
        <f t="shared" si="17"/>
        <v>120</v>
      </c>
      <c r="I349">
        <f>MONTH(Tabela27[[#This Row],[data]])</f>
        <v>12</v>
      </c>
    </row>
    <row r="350" spans="1:9" x14ac:dyDescent="0.3">
      <c r="A350" s="1">
        <v>45275</v>
      </c>
      <c r="B350" t="s">
        <v>7</v>
      </c>
      <c r="C350" t="s">
        <v>13</v>
      </c>
      <c r="D350" s="2">
        <f>VLOOKUP(C350,Tabela16[],2,FALSE)</f>
        <v>0.4</v>
      </c>
      <c r="E350">
        <v>10</v>
      </c>
      <c r="F350" s="3">
        <f t="shared" si="15"/>
        <v>0</v>
      </c>
      <c r="G350" s="3">
        <f t="shared" si="16"/>
        <v>120</v>
      </c>
      <c r="H350" s="4">
        <f t="shared" si="17"/>
        <v>120</v>
      </c>
      <c r="I350">
        <f>MONTH(Tabela27[[#This Row],[data]])</f>
        <v>12</v>
      </c>
    </row>
    <row r="351" spans="1:9" x14ac:dyDescent="0.3">
      <c r="A351" s="1">
        <v>45276</v>
      </c>
      <c r="B351" t="s">
        <v>8</v>
      </c>
      <c r="C351" t="s">
        <v>13</v>
      </c>
      <c r="D351" s="2">
        <f>VLOOKUP(C351,Tabela16[],2,FALSE)</f>
        <v>0.4</v>
      </c>
      <c r="E351">
        <v>10</v>
      </c>
      <c r="F351" s="3">
        <f t="shared" si="15"/>
        <v>0</v>
      </c>
      <c r="G351" s="3">
        <f t="shared" si="16"/>
        <v>0</v>
      </c>
      <c r="H351" s="4">
        <f t="shared" si="17"/>
        <v>0</v>
      </c>
      <c r="I351">
        <f>MONTH(Tabela27[[#This Row],[data]])</f>
        <v>12</v>
      </c>
    </row>
    <row r="352" spans="1:9" x14ac:dyDescent="0.3">
      <c r="A352" s="1">
        <v>45277</v>
      </c>
      <c r="B352" t="s">
        <v>2</v>
      </c>
      <c r="C352" t="s">
        <v>13</v>
      </c>
      <c r="D352" s="2">
        <f>VLOOKUP(C352,Tabela16[],2,FALSE)</f>
        <v>0.4</v>
      </c>
      <c r="E352">
        <v>10</v>
      </c>
      <c r="F352" s="3">
        <f t="shared" si="15"/>
        <v>150</v>
      </c>
      <c r="G352" s="3">
        <f t="shared" si="16"/>
        <v>0</v>
      </c>
      <c r="H352" s="4">
        <f t="shared" si="17"/>
        <v>-150</v>
      </c>
      <c r="I352">
        <f>MONTH(Tabela27[[#This Row],[data]])</f>
        <v>12</v>
      </c>
    </row>
    <row r="353" spans="1:9" x14ac:dyDescent="0.3">
      <c r="A353" s="1">
        <v>45278</v>
      </c>
      <c r="B353" t="s">
        <v>3</v>
      </c>
      <c r="C353" t="s">
        <v>13</v>
      </c>
      <c r="D353" s="2">
        <f>VLOOKUP(C353,Tabela16[],2,FALSE)</f>
        <v>0.4</v>
      </c>
      <c r="E353">
        <v>10</v>
      </c>
      <c r="F353" s="3">
        <f t="shared" si="15"/>
        <v>0</v>
      </c>
      <c r="G353" s="3">
        <f t="shared" si="16"/>
        <v>120</v>
      </c>
      <c r="H353" s="4">
        <f t="shared" si="17"/>
        <v>120</v>
      </c>
      <c r="I353">
        <f>MONTH(Tabela27[[#This Row],[data]])</f>
        <v>12</v>
      </c>
    </row>
    <row r="354" spans="1:9" x14ac:dyDescent="0.3">
      <c r="A354" s="1">
        <v>45279</v>
      </c>
      <c r="B354" t="s">
        <v>4</v>
      </c>
      <c r="C354" t="s">
        <v>13</v>
      </c>
      <c r="D354" s="2">
        <f>VLOOKUP(C354,Tabela16[],2,FALSE)</f>
        <v>0.4</v>
      </c>
      <c r="E354">
        <v>10</v>
      </c>
      <c r="F354" s="3">
        <f t="shared" si="15"/>
        <v>0</v>
      </c>
      <c r="G354" s="3">
        <f t="shared" si="16"/>
        <v>120</v>
      </c>
      <c r="H354" s="4">
        <f t="shared" si="17"/>
        <v>120</v>
      </c>
      <c r="I354">
        <f>MONTH(Tabela27[[#This Row],[data]])</f>
        <v>12</v>
      </c>
    </row>
    <row r="355" spans="1:9" x14ac:dyDescent="0.3">
      <c r="A355" s="1">
        <v>45280</v>
      </c>
      <c r="B355" t="s">
        <v>5</v>
      </c>
      <c r="C355" t="s">
        <v>13</v>
      </c>
      <c r="D355" s="2">
        <f>VLOOKUP(C355,Tabela16[],2,FALSE)</f>
        <v>0.4</v>
      </c>
      <c r="E355">
        <v>10</v>
      </c>
      <c r="F355" s="3">
        <f t="shared" si="15"/>
        <v>0</v>
      </c>
      <c r="G355" s="3">
        <f t="shared" si="16"/>
        <v>120</v>
      </c>
      <c r="H355" s="4">
        <f t="shared" si="17"/>
        <v>120</v>
      </c>
      <c r="I355">
        <f>MONTH(Tabela27[[#This Row],[data]])</f>
        <v>12</v>
      </c>
    </row>
    <row r="356" spans="1:9" x14ac:dyDescent="0.3">
      <c r="A356" s="1">
        <v>45281</v>
      </c>
      <c r="B356" t="s">
        <v>6</v>
      </c>
      <c r="C356" t="s">
        <v>10</v>
      </c>
      <c r="D356" s="2">
        <f>VLOOKUP(C356,Tabela16[],2,FALSE)</f>
        <v>0.2</v>
      </c>
      <c r="E356">
        <v>10</v>
      </c>
      <c r="F356" s="3">
        <f t="shared" si="15"/>
        <v>0</v>
      </c>
      <c r="G356" s="3">
        <f t="shared" si="16"/>
        <v>60</v>
      </c>
      <c r="H356" s="4">
        <f t="shared" si="17"/>
        <v>60</v>
      </c>
      <c r="I356">
        <f>MONTH(Tabela27[[#This Row],[data]])</f>
        <v>12</v>
      </c>
    </row>
    <row r="357" spans="1:9" x14ac:dyDescent="0.3">
      <c r="A357" s="1">
        <v>45282</v>
      </c>
      <c r="B357" t="s">
        <v>7</v>
      </c>
      <c r="C357" t="s">
        <v>10</v>
      </c>
      <c r="D357" s="2">
        <f>VLOOKUP(C357,Tabela16[],2,FALSE)</f>
        <v>0.2</v>
      </c>
      <c r="E357">
        <v>10</v>
      </c>
      <c r="F357" s="3">
        <f t="shared" si="15"/>
        <v>0</v>
      </c>
      <c r="G357" s="3">
        <f t="shared" si="16"/>
        <v>60</v>
      </c>
      <c r="H357" s="4">
        <f t="shared" si="17"/>
        <v>60</v>
      </c>
      <c r="I357">
        <f>MONTH(Tabela27[[#This Row],[data]])</f>
        <v>12</v>
      </c>
    </row>
    <row r="358" spans="1:9" x14ac:dyDescent="0.3">
      <c r="A358" s="1">
        <v>45283</v>
      </c>
      <c r="B358" t="s">
        <v>8</v>
      </c>
      <c r="C358" t="s">
        <v>10</v>
      </c>
      <c r="D358" s="2">
        <f>VLOOKUP(C358,Tabela16[],2,FALSE)</f>
        <v>0.2</v>
      </c>
      <c r="E358">
        <v>10</v>
      </c>
      <c r="F358" s="3">
        <f t="shared" si="15"/>
        <v>0</v>
      </c>
      <c r="G358" s="3">
        <f t="shared" si="16"/>
        <v>0</v>
      </c>
      <c r="H358" s="4">
        <f t="shared" si="17"/>
        <v>0</v>
      </c>
      <c r="I358">
        <f>MONTH(Tabela27[[#This Row],[data]])</f>
        <v>12</v>
      </c>
    </row>
    <row r="359" spans="1:9" x14ac:dyDescent="0.3">
      <c r="A359" s="1">
        <v>45284</v>
      </c>
      <c r="B359" t="s">
        <v>2</v>
      </c>
      <c r="C359" t="s">
        <v>10</v>
      </c>
      <c r="D359" s="2">
        <f>VLOOKUP(C359,Tabela16[],2,FALSE)</f>
        <v>0.2</v>
      </c>
      <c r="E359">
        <v>10</v>
      </c>
      <c r="F359" s="3">
        <f t="shared" si="15"/>
        <v>150</v>
      </c>
      <c r="G359" s="3">
        <f t="shared" si="16"/>
        <v>0</v>
      </c>
      <c r="H359" s="4">
        <f t="shared" si="17"/>
        <v>-150</v>
      </c>
      <c r="I359">
        <f>MONTH(Tabela27[[#This Row],[data]])</f>
        <v>12</v>
      </c>
    </row>
    <row r="360" spans="1:9" x14ac:dyDescent="0.3">
      <c r="A360" s="1">
        <v>45285</v>
      </c>
      <c r="B360" t="s">
        <v>3</v>
      </c>
      <c r="C360" t="s">
        <v>10</v>
      </c>
      <c r="D360" s="2">
        <f>VLOOKUP(C360,Tabela16[],2,FALSE)</f>
        <v>0.2</v>
      </c>
      <c r="E360">
        <v>10</v>
      </c>
      <c r="F360" s="3">
        <f t="shared" si="15"/>
        <v>0</v>
      </c>
      <c r="G360" s="3">
        <f t="shared" si="16"/>
        <v>60</v>
      </c>
      <c r="H360" s="4">
        <f t="shared" si="17"/>
        <v>60</v>
      </c>
      <c r="I360">
        <f>MONTH(Tabela27[[#This Row],[data]])</f>
        <v>12</v>
      </c>
    </row>
    <row r="361" spans="1:9" x14ac:dyDescent="0.3">
      <c r="A361" s="1">
        <v>45286</v>
      </c>
      <c r="B361" t="s">
        <v>4</v>
      </c>
      <c r="C361" t="s">
        <v>10</v>
      </c>
      <c r="D361" s="2">
        <f>VLOOKUP(C361,Tabela16[],2,FALSE)</f>
        <v>0.2</v>
      </c>
      <c r="E361">
        <v>10</v>
      </c>
      <c r="F361" s="3">
        <f t="shared" si="15"/>
        <v>0</v>
      </c>
      <c r="G361" s="3">
        <f t="shared" si="16"/>
        <v>60</v>
      </c>
      <c r="H361" s="4">
        <f t="shared" si="17"/>
        <v>60</v>
      </c>
      <c r="I361">
        <f>MONTH(Tabela27[[#This Row],[data]])</f>
        <v>12</v>
      </c>
    </row>
    <row r="362" spans="1:9" x14ac:dyDescent="0.3">
      <c r="A362" s="1">
        <v>45287</v>
      </c>
      <c r="B362" t="s">
        <v>5</v>
      </c>
      <c r="C362" t="s">
        <v>10</v>
      </c>
      <c r="D362" s="2">
        <f>VLOOKUP(C362,Tabela16[],2,FALSE)</f>
        <v>0.2</v>
      </c>
      <c r="E362">
        <v>10</v>
      </c>
      <c r="F362" s="3">
        <f t="shared" si="15"/>
        <v>0</v>
      </c>
      <c r="G362" s="3">
        <f t="shared" si="16"/>
        <v>60</v>
      </c>
      <c r="H362" s="4">
        <f t="shared" si="17"/>
        <v>60</v>
      </c>
      <c r="I362">
        <f>MONTH(Tabela27[[#This Row],[data]])</f>
        <v>12</v>
      </c>
    </row>
    <row r="363" spans="1:9" x14ac:dyDescent="0.3">
      <c r="A363" s="1">
        <v>45288</v>
      </c>
      <c r="B363" t="s">
        <v>6</v>
      </c>
      <c r="C363" t="s">
        <v>10</v>
      </c>
      <c r="D363" s="2">
        <f>VLOOKUP(C363,Tabela16[],2,FALSE)</f>
        <v>0.2</v>
      </c>
      <c r="E363">
        <v>10</v>
      </c>
      <c r="F363" s="3">
        <f t="shared" si="15"/>
        <v>0</v>
      </c>
      <c r="G363" s="3">
        <f t="shared" si="16"/>
        <v>60</v>
      </c>
      <c r="H363" s="4">
        <f t="shared" si="17"/>
        <v>60</v>
      </c>
      <c r="I363">
        <f>MONTH(Tabela27[[#This Row],[data]])</f>
        <v>12</v>
      </c>
    </row>
    <row r="364" spans="1:9" x14ac:dyDescent="0.3">
      <c r="A364" s="1">
        <v>45289</v>
      </c>
      <c r="B364" t="s">
        <v>7</v>
      </c>
      <c r="C364" t="s">
        <v>10</v>
      </c>
      <c r="D364" s="2">
        <f>VLOOKUP(C364,Tabela16[],2,FALSE)</f>
        <v>0.2</v>
      </c>
      <c r="E364">
        <v>10</v>
      </c>
      <c r="F364" s="3">
        <f t="shared" si="15"/>
        <v>0</v>
      </c>
      <c r="G364" s="3">
        <f t="shared" si="16"/>
        <v>60</v>
      </c>
      <c r="H364" s="4">
        <f t="shared" si="17"/>
        <v>60</v>
      </c>
      <c r="I364">
        <f>MONTH(Tabela27[[#This Row],[data]])</f>
        <v>12</v>
      </c>
    </row>
    <row r="365" spans="1:9" x14ac:dyDescent="0.3">
      <c r="A365" s="1">
        <v>45290</v>
      </c>
      <c r="B365" t="s">
        <v>8</v>
      </c>
      <c r="C365" t="s">
        <v>10</v>
      </c>
      <c r="D365" s="2">
        <f>VLOOKUP(C365,Tabela16[],2,FALSE)</f>
        <v>0.2</v>
      </c>
      <c r="E365">
        <v>10</v>
      </c>
      <c r="F365" s="3">
        <f t="shared" si="15"/>
        <v>0</v>
      </c>
      <c r="G365" s="3">
        <f t="shared" si="16"/>
        <v>0</v>
      </c>
      <c r="H365" s="4">
        <f t="shared" si="17"/>
        <v>0</v>
      </c>
      <c r="I365">
        <f>MONTH(Tabela27[[#This Row],[data]])</f>
        <v>12</v>
      </c>
    </row>
    <row r="366" spans="1:9" x14ac:dyDescent="0.3">
      <c r="A366" s="1">
        <v>45291</v>
      </c>
      <c r="B366" t="s">
        <v>2</v>
      </c>
      <c r="C366" t="s">
        <v>10</v>
      </c>
      <c r="D366" s="2">
        <f>VLOOKUP(C366,Tabela16[],2,FALSE)</f>
        <v>0.2</v>
      </c>
      <c r="E366">
        <v>10</v>
      </c>
      <c r="F366" s="3">
        <f t="shared" si="15"/>
        <v>150</v>
      </c>
      <c r="G366" s="3">
        <f t="shared" si="16"/>
        <v>0</v>
      </c>
      <c r="H366" s="4">
        <f t="shared" si="17"/>
        <v>-150</v>
      </c>
      <c r="I366">
        <f>MONTH(Tabela27[[#This Row],[data]])</f>
        <v>12</v>
      </c>
    </row>
    <row r="367" spans="1:9" x14ac:dyDescent="0.3">
      <c r="A367" s="1"/>
      <c r="D367" s="2"/>
      <c r="F367" s="3"/>
      <c r="G367" s="3"/>
      <c r="H367" s="4"/>
    </row>
    <row r="368" spans="1:9" x14ac:dyDescent="0.3">
      <c r="A368" s="1"/>
      <c r="D368" s="2"/>
      <c r="F368" s="3"/>
      <c r="G368" s="3"/>
      <c r="H368" s="4"/>
    </row>
    <row r="369" spans="1:8" x14ac:dyDescent="0.3">
      <c r="A369" s="1"/>
      <c r="D369" s="2"/>
      <c r="F369" s="3"/>
      <c r="G369" s="3"/>
      <c r="H369" s="4"/>
    </row>
    <row r="370" spans="1:8" x14ac:dyDescent="0.3">
      <c r="A370" s="1"/>
      <c r="D370" s="2"/>
      <c r="F370" s="3"/>
      <c r="G370" s="3"/>
      <c r="H370" s="4"/>
    </row>
    <row r="371" spans="1:8" x14ac:dyDescent="0.3">
      <c r="A371" s="1"/>
      <c r="D371" s="2"/>
      <c r="F371" s="3"/>
      <c r="G371" s="3"/>
      <c r="H371" s="4"/>
    </row>
    <row r="372" spans="1:8" x14ac:dyDescent="0.3">
      <c r="A372" s="1"/>
      <c r="D372" s="2"/>
      <c r="F372" s="3"/>
      <c r="G372" s="3"/>
      <c r="H372" s="4"/>
    </row>
    <row r="373" spans="1:8" x14ac:dyDescent="0.3">
      <c r="A373" s="1"/>
      <c r="D373" s="2"/>
      <c r="F373" s="3"/>
      <c r="G373" s="3"/>
      <c r="H373" s="4"/>
    </row>
    <row r="374" spans="1:8" x14ac:dyDescent="0.3">
      <c r="A374" s="1"/>
      <c r="D374" s="2"/>
      <c r="F374" s="3"/>
      <c r="G374" s="3"/>
      <c r="H374" s="4"/>
    </row>
    <row r="375" spans="1:8" x14ac:dyDescent="0.3">
      <c r="A375" s="1"/>
      <c r="D375" s="2"/>
      <c r="F375" s="3"/>
      <c r="G375" s="3"/>
      <c r="H375" s="4"/>
    </row>
    <row r="376" spans="1:8" x14ac:dyDescent="0.3">
      <c r="A376" s="1"/>
      <c r="D376" s="2"/>
      <c r="F376" s="3"/>
      <c r="G376" s="3"/>
      <c r="H376" s="4"/>
    </row>
    <row r="377" spans="1:8" x14ac:dyDescent="0.3">
      <c r="A377" s="1"/>
      <c r="D377" s="2"/>
      <c r="F377" s="3"/>
      <c r="G377" s="3"/>
      <c r="H377" s="4"/>
    </row>
    <row r="378" spans="1:8" x14ac:dyDescent="0.3">
      <c r="A378" s="1"/>
      <c r="D378" s="2"/>
      <c r="F378" s="3"/>
      <c r="G378" s="3"/>
      <c r="H378" s="4"/>
    </row>
    <row r="379" spans="1:8" x14ac:dyDescent="0.3">
      <c r="A379" s="1"/>
      <c r="D379" s="2"/>
      <c r="F379" s="3"/>
      <c r="G379" s="3"/>
      <c r="H379" s="4"/>
    </row>
    <row r="380" spans="1:8" x14ac:dyDescent="0.3">
      <c r="A380" s="1"/>
      <c r="D380" s="2"/>
      <c r="F380" s="3"/>
      <c r="G380" s="3"/>
      <c r="H380" s="4"/>
    </row>
    <row r="381" spans="1:8" x14ac:dyDescent="0.3">
      <c r="A381" s="1"/>
      <c r="D381" s="2"/>
      <c r="F381" s="3"/>
      <c r="G381" s="3"/>
      <c r="H381" s="4"/>
    </row>
    <row r="382" spans="1:8" x14ac:dyDescent="0.3">
      <c r="A382" s="1"/>
      <c r="D382" s="2"/>
      <c r="F382" s="3"/>
      <c r="G382" s="3"/>
      <c r="H382" s="4"/>
    </row>
    <row r="383" spans="1:8" x14ac:dyDescent="0.3">
      <c r="A383" s="1"/>
      <c r="D383" s="2"/>
      <c r="F383" s="3"/>
      <c r="G383" s="3"/>
      <c r="H383" s="4"/>
    </row>
    <row r="384" spans="1:8" x14ac:dyDescent="0.3">
      <c r="A384" s="1"/>
      <c r="D384" s="2"/>
      <c r="F384" s="3"/>
      <c r="G384" s="3"/>
      <c r="H384" s="4"/>
    </row>
    <row r="385" spans="1:8" x14ac:dyDescent="0.3">
      <c r="A385" s="1"/>
      <c r="D385" s="2"/>
      <c r="F385" s="3"/>
      <c r="G385" s="3"/>
      <c r="H385" s="4"/>
    </row>
    <row r="386" spans="1:8" x14ac:dyDescent="0.3">
      <c r="A386" s="1"/>
      <c r="D386" s="2"/>
      <c r="F386" s="3"/>
      <c r="G386" s="3"/>
      <c r="H386" s="4"/>
    </row>
    <row r="387" spans="1:8" x14ac:dyDescent="0.3">
      <c r="A387" s="1"/>
      <c r="D387" s="2"/>
      <c r="F387" s="3"/>
      <c r="G387" s="3"/>
      <c r="H387" s="4"/>
    </row>
    <row r="388" spans="1:8" x14ac:dyDescent="0.3">
      <c r="A388" s="1"/>
      <c r="D388" s="2"/>
      <c r="F388" s="3"/>
      <c r="G388" s="3"/>
      <c r="H388" s="4"/>
    </row>
    <row r="389" spans="1:8" x14ac:dyDescent="0.3">
      <c r="A389" s="1"/>
      <c r="D389" s="2"/>
      <c r="F389" s="3"/>
      <c r="G389" s="3"/>
      <c r="H389" s="4"/>
    </row>
    <row r="390" spans="1:8" x14ac:dyDescent="0.3">
      <c r="A390" s="1"/>
      <c r="D390" s="2"/>
      <c r="F390" s="3"/>
      <c r="G390" s="3"/>
      <c r="H390" s="4"/>
    </row>
    <row r="391" spans="1:8" x14ac:dyDescent="0.3">
      <c r="A391" s="1"/>
      <c r="D391" s="2"/>
      <c r="F391" s="3"/>
      <c r="G391" s="3"/>
      <c r="H391" s="4"/>
    </row>
    <row r="392" spans="1:8" x14ac:dyDescent="0.3">
      <c r="A392" s="1"/>
      <c r="D392" s="2"/>
      <c r="F392" s="3"/>
      <c r="G392" s="3"/>
      <c r="H392" s="4"/>
    </row>
    <row r="393" spans="1:8" x14ac:dyDescent="0.3">
      <c r="A393" s="1"/>
      <c r="D393" s="2"/>
      <c r="F393" s="3"/>
      <c r="G393" s="3"/>
      <c r="H393" s="4"/>
    </row>
    <row r="394" spans="1:8" x14ac:dyDescent="0.3">
      <c r="A394" s="1"/>
      <c r="D394" s="2"/>
      <c r="F394" s="3"/>
      <c r="G394" s="3"/>
      <c r="H394" s="4"/>
    </row>
    <row r="395" spans="1:8" x14ac:dyDescent="0.3">
      <c r="A395" s="1"/>
      <c r="D395" s="2"/>
      <c r="F395" s="3"/>
      <c r="G395" s="3"/>
      <c r="H395" s="4"/>
    </row>
    <row r="396" spans="1:8" x14ac:dyDescent="0.3">
      <c r="A396" s="1"/>
      <c r="D396" s="2"/>
      <c r="F396" s="3"/>
      <c r="G396" s="3"/>
      <c r="H396" s="4"/>
    </row>
    <row r="397" spans="1:8" x14ac:dyDescent="0.3">
      <c r="A397" s="1"/>
      <c r="D397" s="2"/>
      <c r="F397" s="3"/>
      <c r="G397" s="3"/>
      <c r="H397" s="4"/>
    </row>
    <row r="398" spans="1:8" x14ac:dyDescent="0.3">
      <c r="A398" s="1"/>
      <c r="D398" s="2"/>
      <c r="F398" s="3"/>
      <c r="G398" s="3"/>
      <c r="H398" s="4"/>
    </row>
    <row r="399" spans="1:8" x14ac:dyDescent="0.3">
      <c r="A399" s="1"/>
      <c r="D399" s="2"/>
      <c r="F399" s="3"/>
      <c r="G399" s="3"/>
      <c r="H399" s="4"/>
    </row>
    <row r="400" spans="1:8" x14ac:dyDescent="0.3">
      <c r="A400" s="1"/>
      <c r="D400" s="2"/>
      <c r="F400" s="3"/>
      <c r="G400" s="3"/>
      <c r="H400" s="4"/>
    </row>
    <row r="401" spans="1:8" x14ac:dyDescent="0.3">
      <c r="A401" s="1"/>
      <c r="D401" s="2"/>
      <c r="F401" s="3"/>
      <c r="G401" s="3"/>
      <c r="H401" s="4"/>
    </row>
    <row r="402" spans="1:8" x14ac:dyDescent="0.3">
      <c r="A402" s="1"/>
      <c r="D402" s="2"/>
      <c r="F402" s="3"/>
      <c r="G402" s="3"/>
      <c r="H402" s="4"/>
    </row>
    <row r="403" spans="1:8" x14ac:dyDescent="0.3">
      <c r="A403" s="1"/>
      <c r="D403" s="2"/>
      <c r="F403" s="3"/>
      <c r="G403" s="3"/>
      <c r="H403" s="4"/>
    </row>
    <row r="404" spans="1:8" x14ac:dyDescent="0.3">
      <c r="A404" s="1"/>
      <c r="D404" s="2"/>
      <c r="F404" s="3"/>
      <c r="G404" s="3"/>
      <c r="H404" s="4"/>
    </row>
    <row r="405" spans="1:8" x14ac:dyDescent="0.3">
      <c r="A405" s="1"/>
      <c r="D405" s="2"/>
      <c r="F405" s="3"/>
      <c r="G405" s="3"/>
      <c r="H405" s="4"/>
    </row>
    <row r="406" spans="1:8" x14ac:dyDescent="0.3">
      <c r="A406" s="1"/>
      <c r="D406" s="2"/>
      <c r="F406" s="3"/>
      <c r="G406" s="3"/>
      <c r="H406" s="4"/>
    </row>
    <row r="407" spans="1:8" x14ac:dyDescent="0.3">
      <c r="A407" s="1"/>
      <c r="D407" s="2"/>
      <c r="F407" s="3"/>
      <c r="G407" s="3"/>
      <c r="H407" s="4"/>
    </row>
    <row r="408" spans="1:8" x14ac:dyDescent="0.3">
      <c r="A408" s="1"/>
      <c r="D408" s="2"/>
      <c r="F408" s="3"/>
      <c r="G408" s="3"/>
      <c r="H408" s="4"/>
    </row>
    <row r="409" spans="1:8" x14ac:dyDescent="0.3">
      <c r="A409" s="1"/>
      <c r="D409" s="2"/>
      <c r="F409" s="3"/>
      <c r="G409" s="3"/>
      <c r="H409" s="4"/>
    </row>
    <row r="410" spans="1:8" x14ac:dyDescent="0.3">
      <c r="A410" s="1"/>
      <c r="D410" s="2"/>
      <c r="F410" s="3"/>
      <c r="G410" s="3"/>
      <c r="H410" s="4"/>
    </row>
    <row r="411" spans="1:8" x14ac:dyDescent="0.3">
      <c r="A411" s="1"/>
      <c r="D411" s="2"/>
      <c r="F411" s="3"/>
      <c r="G411" s="3"/>
      <c r="H411" s="4"/>
    </row>
    <row r="412" spans="1:8" x14ac:dyDescent="0.3">
      <c r="A412" s="1"/>
      <c r="D412" s="2"/>
      <c r="F412" s="3"/>
      <c r="G412" s="3"/>
      <c r="H412" s="4"/>
    </row>
    <row r="413" spans="1:8" x14ac:dyDescent="0.3">
      <c r="A413" s="1"/>
      <c r="D413" s="2"/>
      <c r="F413" s="3"/>
      <c r="G413" s="3"/>
      <c r="H413" s="4"/>
    </row>
    <row r="414" spans="1:8" x14ac:dyDescent="0.3">
      <c r="A414" s="1"/>
      <c r="D414" s="2"/>
      <c r="F414" s="3"/>
      <c r="G414" s="3"/>
      <c r="H414" s="4"/>
    </row>
    <row r="415" spans="1:8" x14ac:dyDescent="0.3">
      <c r="A415" s="1"/>
      <c r="D415" s="2"/>
      <c r="F415" s="3"/>
      <c r="G415" s="3"/>
      <c r="H415" s="4"/>
    </row>
    <row r="416" spans="1:8" x14ac:dyDescent="0.3">
      <c r="A416" s="1"/>
      <c r="D416" s="2"/>
      <c r="F416" s="3"/>
      <c r="G416" s="3"/>
      <c r="H416" s="4"/>
    </row>
    <row r="417" spans="1:8" x14ac:dyDescent="0.3">
      <c r="A417" s="1"/>
      <c r="D417" s="2"/>
      <c r="F417" s="3"/>
      <c r="G417" s="3"/>
      <c r="H417" s="4"/>
    </row>
    <row r="418" spans="1:8" x14ac:dyDescent="0.3">
      <c r="A418" s="1"/>
      <c r="D418" s="2"/>
      <c r="F418" s="3"/>
      <c r="G418" s="3"/>
      <c r="H418" s="4"/>
    </row>
    <row r="419" spans="1:8" x14ac:dyDescent="0.3">
      <c r="A419" s="1"/>
      <c r="D419" s="2"/>
      <c r="F419" s="3"/>
      <c r="G419" s="3"/>
      <c r="H419" s="4"/>
    </row>
    <row r="420" spans="1:8" x14ac:dyDescent="0.3">
      <c r="A420" s="1"/>
      <c r="D420" s="2"/>
      <c r="F420" s="3"/>
      <c r="G420" s="3"/>
      <c r="H420" s="4"/>
    </row>
    <row r="421" spans="1:8" x14ac:dyDescent="0.3">
      <c r="A421" s="1"/>
      <c r="D421" s="2"/>
      <c r="F421" s="3"/>
      <c r="G421" s="3"/>
      <c r="H421" s="4"/>
    </row>
    <row r="422" spans="1:8" x14ac:dyDescent="0.3">
      <c r="A422" s="1"/>
      <c r="D422" s="2"/>
      <c r="F422" s="3"/>
      <c r="G422" s="3"/>
      <c r="H422" s="4"/>
    </row>
    <row r="423" spans="1:8" x14ac:dyDescent="0.3">
      <c r="A423" s="1"/>
      <c r="D423" s="2"/>
      <c r="F423" s="3"/>
      <c r="G423" s="3"/>
      <c r="H423" s="4"/>
    </row>
    <row r="424" spans="1:8" x14ac:dyDescent="0.3">
      <c r="A424" s="1"/>
      <c r="D424" s="2"/>
      <c r="F424" s="3"/>
      <c r="G424" s="3"/>
      <c r="H424" s="4"/>
    </row>
    <row r="425" spans="1:8" x14ac:dyDescent="0.3">
      <c r="A425" s="1"/>
      <c r="D425" s="2"/>
      <c r="F425" s="3"/>
      <c r="G425" s="3"/>
      <c r="H425" s="4"/>
    </row>
    <row r="426" spans="1:8" x14ac:dyDescent="0.3">
      <c r="A426" s="1"/>
      <c r="D426" s="2"/>
      <c r="F426" s="3"/>
      <c r="G426" s="3"/>
      <c r="H426" s="4"/>
    </row>
    <row r="427" spans="1:8" x14ac:dyDescent="0.3">
      <c r="A427" s="1"/>
      <c r="D427" s="2"/>
      <c r="F427" s="3"/>
      <c r="G427" s="3"/>
      <c r="H427" s="4"/>
    </row>
    <row r="428" spans="1:8" x14ac:dyDescent="0.3">
      <c r="A428" s="1"/>
      <c r="D428" s="2"/>
      <c r="F428" s="3"/>
      <c r="G428" s="3"/>
      <c r="H428" s="4"/>
    </row>
    <row r="429" spans="1:8" x14ac:dyDescent="0.3">
      <c r="A429" s="1"/>
      <c r="D429" s="2"/>
      <c r="F429" s="3"/>
      <c r="G429" s="3"/>
      <c r="H429" s="4"/>
    </row>
    <row r="430" spans="1:8" x14ac:dyDescent="0.3">
      <c r="A430" s="1"/>
      <c r="D430" s="2"/>
      <c r="F430" s="3"/>
      <c r="G430" s="3"/>
      <c r="H430" s="4"/>
    </row>
    <row r="431" spans="1:8" x14ac:dyDescent="0.3">
      <c r="A431" s="1"/>
      <c r="D431" s="2"/>
      <c r="F431" s="3"/>
      <c r="G431" s="3"/>
      <c r="H431" s="4"/>
    </row>
    <row r="432" spans="1:8" x14ac:dyDescent="0.3">
      <c r="A432" s="1"/>
      <c r="D432" s="2"/>
      <c r="F432" s="3"/>
      <c r="G432" s="3"/>
      <c r="H432" s="4"/>
    </row>
    <row r="433" spans="1:8" x14ac:dyDescent="0.3">
      <c r="A433" s="1"/>
      <c r="D433" s="2"/>
      <c r="F433" s="3"/>
      <c r="G433" s="3"/>
      <c r="H433" s="4"/>
    </row>
    <row r="434" spans="1:8" x14ac:dyDescent="0.3">
      <c r="A434" s="1"/>
      <c r="D434" s="2"/>
      <c r="F434" s="3"/>
      <c r="G434" s="3"/>
      <c r="H434" s="4"/>
    </row>
    <row r="435" spans="1:8" x14ac:dyDescent="0.3">
      <c r="A435" s="1"/>
      <c r="D435" s="2"/>
      <c r="F435" s="3"/>
      <c r="G435" s="3"/>
      <c r="H435" s="4"/>
    </row>
    <row r="436" spans="1:8" x14ac:dyDescent="0.3">
      <c r="A436" s="1"/>
      <c r="D436" s="2"/>
      <c r="F436" s="3"/>
      <c r="G436" s="3"/>
      <c r="H436" s="4"/>
    </row>
    <row r="437" spans="1:8" x14ac:dyDescent="0.3">
      <c r="A437" s="1"/>
      <c r="D437" s="2"/>
      <c r="F437" s="3"/>
      <c r="G437" s="3"/>
      <c r="H437" s="4"/>
    </row>
    <row r="438" spans="1:8" x14ac:dyDescent="0.3">
      <c r="A438" s="1"/>
      <c r="D438" s="2"/>
      <c r="F438" s="3"/>
      <c r="G438" s="3"/>
      <c r="H438" s="4"/>
    </row>
    <row r="439" spans="1:8" x14ac:dyDescent="0.3">
      <c r="A439" s="1"/>
      <c r="D439" s="2"/>
      <c r="F439" s="3"/>
      <c r="G439" s="3"/>
      <c r="H439" s="4"/>
    </row>
    <row r="440" spans="1:8" x14ac:dyDescent="0.3">
      <c r="A440" s="1"/>
      <c r="D440" s="2"/>
      <c r="F440" s="3"/>
      <c r="G440" s="3"/>
      <c r="H440" s="4"/>
    </row>
    <row r="441" spans="1:8" x14ac:dyDescent="0.3">
      <c r="A441" s="1"/>
      <c r="D441" s="2"/>
      <c r="F441" s="3"/>
      <c r="G441" s="3"/>
      <c r="H441" s="4"/>
    </row>
    <row r="442" spans="1:8" x14ac:dyDescent="0.3">
      <c r="A442" s="1"/>
      <c r="D442" s="2"/>
      <c r="F442" s="3"/>
      <c r="G442" s="3"/>
      <c r="H442" s="4"/>
    </row>
    <row r="443" spans="1:8" x14ac:dyDescent="0.3">
      <c r="A443" s="1"/>
      <c r="D443" s="2"/>
      <c r="F443" s="3"/>
      <c r="G443" s="3"/>
      <c r="H443" s="4"/>
    </row>
    <row r="444" spans="1:8" x14ac:dyDescent="0.3">
      <c r="A444" s="1"/>
      <c r="D444" s="2"/>
      <c r="F444" s="3"/>
      <c r="G444" s="3"/>
      <c r="H444" s="4"/>
    </row>
    <row r="445" spans="1:8" x14ac:dyDescent="0.3">
      <c r="A445" s="1"/>
      <c r="D445" s="2"/>
      <c r="F445" s="3"/>
      <c r="G445" s="3"/>
      <c r="H445" s="4"/>
    </row>
    <row r="446" spans="1:8" x14ac:dyDescent="0.3">
      <c r="A446" s="1"/>
      <c r="D446" s="2"/>
      <c r="F446" s="3"/>
      <c r="G446" s="3"/>
      <c r="H446" s="4"/>
    </row>
    <row r="447" spans="1:8" x14ac:dyDescent="0.3">
      <c r="A447" s="1"/>
      <c r="D447" s="2"/>
      <c r="F447" s="3"/>
      <c r="G447" s="3"/>
      <c r="H447" s="4"/>
    </row>
    <row r="448" spans="1:8" x14ac:dyDescent="0.3">
      <c r="A448" s="1"/>
      <c r="D448" s="2"/>
      <c r="F448" s="3"/>
      <c r="G448" s="3"/>
      <c r="H448" s="4"/>
    </row>
    <row r="449" spans="1:8" x14ac:dyDescent="0.3">
      <c r="A449" s="1"/>
      <c r="D449" s="2"/>
      <c r="F449" s="3"/>
      <c r="G449" s="3"/>
      <c r="H449" s="4"/>
    </row>
    <row r="450" spans="1:8" x14ac:dyDescent="0.3">
      <c r="A450" s="1"/>
      <c r="D450" s="2"/>
      <c r="F450" s="3"/>
      <c r="G450" s="3"/>
      <c r="H450" s="4"/>
    </row>
    <row r="451" spans="1:8" x14ac:dyDescent="0.3">
      <c r="A451" s="1"/>
      <c r="D451" s="2"/>
      <c r="F451" s="3"/>
      <c r="G451" s="3"/>
      <c r="H451" s="4"/>
    </row>
    <row r="452" spans="1:8" x14ac:dyDescent="0.3">
      <c r="A452" s="1"/>
      <c r="D452" s="2"/>
      <c r="F452" s="3"/>
      <c r="G452" s="3"/>
      <c r="H452" s="4"/>
    </row>
    <row r="453" spans="1:8" x14ac:dyDescent="0.3">
      <c r="A453" s="1"/>
      <c r="D453" s="2"/>
      <c r="F453" s="3"/>
      <c r="G453" s="3"/>
      <c r="H453" s="4"/>
    </row>
    <row r="454" spans="1:8" x14ac:dyDescent="0.3">
      <c r="A454" s="1"/>
      <c r="D454" s="2"/>
      <c r="F454" s="3"/>
      <c r="G454" s="3"/>
      <c r="H454" s="4"/>
    </row>
    <row r="455" spans="1:8" x14ac:dyDescent="0.3">
      <c r="A455" s="1"/>
      <c r="D455" s="2"/>
      <c r="F455" s="3"/>
      <c r="G455" s="3"/>
      <c r="H455" s="4"/>
    </row>
    <row r="456" spans="1:8" x14ac:dyDescent="0.3">
      <c r="A456" s="1"/>
      <c r="D456" s="2"/>
      <c r="F456" s="3"/>
      <c r="G456" s="3"/>
      <c r="H456" s="4"/>
    </row>
    <row r="457" spans="1:8" x14ac:dyDescent="0.3">
      <c r="A457" s="1"/>
      <c r="D457" s="2"/>
      <c r="F457" s="3"/>
      <c r="G457" s="3"/>
      <c r="H457" s="4"/>
    </row>
    <row r="458" spans="1:8" x14ac:dyDescent="0.3">
      <c r="A458" s="1"/>
      <c r="D458" s="2"/>
      <c r="F458" s="3"/>
      <c r="G458" s="3"/>
      <c r="H458" s="4"/>
    </row>
    <row r="459" spans="1:8" x14ac:dyDescent="0.3">
      <c r="A459" s="1"/>
      <c r="D459" s="2"/>
      <c r="F459" s="3"/>
      <c r="G459" s="3"/>
      <c r="H459" s="4"/>
    </row>
    <row r="460" spans="1:8" x14ac:dyDescent="0.3">
      <c r="A460" s="1"/>
      <c r="D460" s="2"/>
      <c r="F460" s="3"/>
      <c r="G460" s="3"/>
      <c r="H460" s="4"/>
    </row>
    <row r="461" spans="1:8" x14ac:dyDescent="0.3">
      <c r="A461" s="1"/>
      <c r="D461" s="2"/>
      <c r="F461" s="3"/>
      <c r="G461" s="3"/>
      <c r="H461" s="4"/>
    </row>
    <row r="462" spans="1:8" x14ac:dyDescent="0.3">
      <c r="A462" s="1"/>
      <c r="D462" s="2"/>
      <c r="F462" s="3"/>
      <c r="G462" s="3"/>
      <c r="H462" s="4"/>
    </row>
    <row r="463" spans="1:8" x14ac:dyDescent="0.3">
      <c r="A463" s="1"/>
      <c r="D463" s="2"/>
      <c r="F463" s="3"/>
      <c r="G463" s="3"/>
      <c r="H463" s="4"/>
    </row>
    <row r="464" spans="1:8" x14ac:dyDescent="0.3">
      <c r="A464" s="1"/>
      <c r="D464" s="2"/>
      <c r="F464" s="3"/>
      <c r="G464" s="3"/>
      <c r="H464" s="4"/>
    </row>
    <row r="465" spans="1:8" x14ac:dyDescent="0.3">
      <c r="A465" s="1"/>
      <c r="D465" s="2"/>
      <c r="F465" s="3"/>
      <c r="G465" s="3"/>
      <c r="H465" s="4"/>
    </row>
    <row r="466" spans="1:8" x14ac:dyDescent="0.3">
      <c r="A466" s="1"/>
      <c r="D466" s="2"/>
      <c r="F466" s="3"/>
      <c r="G466" s="3"/>
      <c r="H466" s="4"/>
    </row>
    <row r="467" spans="1:8" x14ac:dyDescent="0.3">
      <c r="A467" s="1"/>
      <c r="D467" s="2"/>
      <c r="F467" s="3"/>
      <c r="G467" s="3"/>
      <c r="H467" s="4"/>
    </row>
    <row r="468" spans="1:8" x14ac:dyDescent="0.3">
      <c r="A468" s="1"/>
      <c r="D468" s="2"/>
      <c r="F468" s="3"/>
      <c r="G468" s="3"/>
      <c r="H468" s="4"/>
    </row>
    <row r="469" spans="1:8" x14ac:dyDescent="0.3">
      <c r="A469" s="1"/>
      <c r="D469" s="2"/>
      <c r="F469" s="3"/>
      <c r="G469" s="3"/>
      <c r="H469" s="4"/>
    </row>
    <row r="470" spans="1:8" x14ac:dyDescent="0.3">
      <c r="A470" s="1"/>
      <c r="D470" s="2"/>
      <c r="F470" s="3"/>
      <c r="G470" s="3"/>
      <c r="H470" s="4"/>
    </row>
    <row r="471" spans="1:8" x14ac:dyDescent="0.3">
      <c r="A471" s="1"/>
      <c r="D471" s="2"/>
      <c r="F471" s="3"/>
      <c r="G471" s="3"/>
      <c r="H471" s="4"/>
    </row>
    <row r="472" spans="1:8" x14ac:dyDescent="0.3">
      <c r="A472" s="1"/>
      <c r="D472" s="2"/>
      <c r="F472" s="3"/>
      <c r="G472" s="3"/>
      <c r="H472" s="4"/>
    </row>
    <row r="473" spans="1:8" x14ac:dyDescent="0.3">
      <c r="A473" s="1"/>
      <c r="D473" s="2"/>
      <c r="F473" s="3"/>
      <c r="G473" s="3"/>
      <c r="H473" s="4"/>
    </row>
    <row r="474" spans="1:8" x14ac:dyDescent="0.3">
      <c r="A474" s="1"/>
      <c r="D474" s="2"/>
      <c r="F474" s="3"/>
      <c r="G474" s="3"/>
      <c r="H474" s="4"/>
    </row>
    <row r="475" spans="1:8" x14ac:dyDescent="0.3">
      <c r="A475" s="1"/>
      <c r="D475" s="2"/>
      <c r="F475" s="3"/>
      <c r="G475" s="3"/>
      <c r="H475" s="4"/>
    </row>
    <row r="476" spans="1:8" x14ac:dyDescent="0.3">
      <c r="A476" s="1"/>
      <c r="D476" s="2"/>
      <c r="F476" s="3"/>
      <c r="G476" s="3"/>
      <c r="H476" s="4"/>
    </row>
    <row r="477" spans="1:8" x14ac:dyDescent="0.3">
      <c r="A477" s="1"/>
      <c r="D477" s="2"/>
      <c r="F477" s="3"/>
      <c r="G477" s="3"/>
      <c r="H477" s="4"/>
    </row>
    <row r="478" spans="1:8" x14ac:dyDescent="0.3">
      <c r="A478" s="1"/>
      <c r="D478" s="2"/>
      <c r="F478" s="3"/>
      <c r="G478" s="3"/>
      <c r="H478" s="4"/>
    </row>
    <row r="479" spans="1:8" x14ac:dyDescent="0.3">
      <c r="A479" s="1"/>
      <c r="D479" s="2"/>
      <c r="F479" s="3"/>
      <c r="G479" s="3"/>
      <c r="H479" s="4"/>
    </row>
    <row r="480" spans="1:8" x14ac:dyDescent="0.3">
      <c r="A480" s="1"/>
      <c r="D480" s="2"/>
      <c r="F480" s="3"/>
      <c r="G480" s="3"/>
      <c r="H480" s="4"/>
    </row>
    <row r="481" spans="1:8" x14ac:dyDescent="0.3">
      <c r="A481" s="1"/>
      <c r="D481" s="2"/>
      <c r="F481" s="3"/>
      <c r="G481" s="3"/>
      <c r="H481" s="4"/>
    </row>
    <row r="482" spans="1:8" x14ac:dyDescent="0.3">
      <c r="A482" s="1"/>
      <c r="D482" s="2"/>
      <c r="F482" s="3"/>
      <c r="G482" s="3"/>
      <c r="H482" s="4"/>
    </row>
    <row r="483" spans="1:8" x14ac:dyDescent="0.3">
      <c r="A483" s="1"/>
      <c r="D483" s="2"/>
      <c r="F483" s="3"/>
      <c r="G483" s="3"/>
      <c r="H483" s="4"/>
    </row>
    <row r="484" spans="1:8" x14ac:dyDescent="0.3">
      <c r="A484" s="1"/>
      <c r="D484" s="2"/>
      <c r="F484" s="3"/>
      <c r="G484" s="3"/>
      <c r="H484" s="4"/>
    </row>
    <row r="485" spans="1:8" x14ac:dyDescent="0.3">
      <c r="A485" s="1"/>
      <c r="D485" s="2"/>
      <c r="F485" s="3"/>
      <c r="G485" s="3"/>
      <c r="H485" s="4"/>
    </row>
    <row r="486" spans="1:8" x14ac:dyDescent="0.3">
      <c r="A486" s="1"/>
      <c r="D486" s="2"/>
      <c r="F486" s="3"/>
      <c r="G486" s="3"/>
      <c r="H486" s="4"/>
    </row>
    <row r="487" spans="1:8" x14ac:dyDescent="0.3">
      <c r="A487" s="1"/>
      <c r="D487" s="2"/>
      <c r="F487" s="3"/>
      <c r="G487" s="3"/>
      <c r="H487" s="4"/>
    </row>
    <row r="488" spans="1:8" x14ac:dyDescent="0.3">
      <c r="A488" s="1"/>
      <c r="D488" s="2"/>
      <c r="F488" s="3"/>
      <c r="G488" s="3"/>
      <c r="H488" s="4"/>
    </row>
    <row r="489" spans="1:8" x14ac:dyDescent="0.3">
      <c r="A489" s="1"/>
      <c r="D489" s="2"/>
      <c r="F489" s="3"/>
      <c r="G489" s="3"/>
      <c r="H489" s="4"/>
    </row>
    <row r="490" spans="1:8" x14ac:dyDescent="0.3">
      <c r="A490" s="1"/>
      <c r="D490" s="2"/>
      <c r="F490" s="3"/>
      <c r="G490" s="3"/>
      <c r="H490" s="4"/>
    </row>
    <row r="491" spans="1:8" x14ac:dyDescent="0.3">
      <c r="A491" s="1"/>
      <c r="D491" s="2"/>
      <c r="F491" s="3"/>
      <c r="G491" s="3"/>
      <c r="H491" s="4"/>
    </row>
    <row r="492" spans="1:8" x14ac:dyDescent="0.3">
      <c r="A492" s="1"/>
      <c r="D492" s="2"/>
      <c r="F492" s="3"/>
      <c r="G492" s="3"/>
      <c r="H492" s="4"/>
    </row>
    <row r="493" spans="1:8" x14ac:dyDescent="0.3">
      <c r="A493" s="1"/>
      <c r="D493" s="2"/>
      <c r="F493" s="3"/>
      <c r="G493" s="3"/>
      <c r="H493" s="4"/>
    </row>
    <row r="494" spans="1:8" x14ac:dyDescent="0.3">
      <c r="A494" s="1"/>
      <c r="D494" s="2"/>
      <c r="F494" s="3"/>
      <c r="G494" s="3"/>
      <c r="H494" s="4"/>
    </row>
    <row r="495" spans="1:8" x14ac:dyDescent="0.3">
      <c r="A495" s="1"/>
      <c r="D495" s="2"/>
      <c r="F495" s="3"/>
      <c r="G495" s="3"/>
      <c r="H495" s="4"/>
    </row>
    <row r="496" spans="1:8" x14ac:dyDescent="0.3">
      <c r="A496" s="1"/>
      <c r="D496" s="2"/>
      <c r="F496" s="3"/>
      <c r="G496" s="3"/>
      <c r="H496" s="4"/>
    </row>
    <row r="497" spans="1:8" x14ac:dyDescent="0.3">
      <c r="A497" s="1"/>
      <c r="D497" s="2"/>
      <c r="F497" s="3"/>
      <c r="G497" s="3"/>
      <c r="H497" s="4"/>
    </row>
    <row r="498" spans="1:8" x14ac:dyDescent="0.3">
      <c r="A498" s="1"/>
      <c r="D498" s="2"/>
      <c r="F498" s="3"/>
      <c r="G498" s="3"/>
      <c r="H498" s="4"/>
    </row>
    <row r="499" spans="1:8" x14ac:dyDescent="0.3">
      <c r="A499" s="1"/>
      <c r="D499" s="2"/>
      <c r="F499" s="3"/>
      <c r="G499" s="3"/>
      <c r="H499" s="4"/>
    </row>
    <row r="500" spans="1:8" x14ac:dyDescent="0.3">
      <c r="A500" s="1"/>
      <c r="D500" s="2"/>
      <c r="F500" s="3"/>
      <c r="G500" s="3"/>
      <c r="H500" s="4"/>
    </row>
    <row r="501" spans="1:8" x14ac:dyDescent="0.3">
      <c r="A501" s="1"/>
      <c r="D501" s="2"/>
      <c r="F501" s="3"/>
      <c r="G501" s="3"/>
      <c r="H501" s="4"/>
    </row>
    <row r="502" spans="1:8" x14ac:dyDescent="0.3">
      <c r="A502" s="1"/>
      <c r="D502" s="2"/>
      <c r="F502" s="3"/>
      <c r="G502" s="3"/>
      <c r="H502" s="4"/>
    </row>
    <row r="503" spans="1:8" x14ac:dyDescent="0.3">
      <c r="A503" s="1"/>
      <c r="D503" s="2"/>
      <c r="F503" s="3"/>
      <c r="G503" s="3"/>
      <c r="H503" s="4"/>
    </row>
    <row r="504" spans="1:8" x14ac:dyDescent="0.3">
      <c r="A504" s="1"/>
      <c r="D504" s="2"/>
      <c r="F504" s="3"/>
      <c r="G504" s="3"/>
      <c r="H504" s="4"/>
    </row>
    <row r="505" spans="1:8" x14ac:dyDescent="0.3">
      <c r="A505" s="1"/>
      <c r="D505" s="2"/>
      <c r="F505" s="3"/>
      <c r="G505" s="3"/>
      <c r="H505" s="4"/>
    </row>
    <row r="506" spans="1:8" x14ac:dyDescent="0.3">
      <c r="A506" s="1"/>
      <c r="D506" s="2"/>
      <c r="F506" s="3"/>
      <c r="G506" s="3"/>
      <c r="H506" s="4"/>
    </row>
    <row r="507" spans="1:8" x14ac:dyDescent="0.3">
      <c r="A507" s="1"/>
      <c r="D507" s="2"/>
      <c r="F507" s="3"/>
      <c r="G507" s="3"/>
      <c r="H507" s="4"/>
    </row>
    <row r="508" spans="1:8" x14ac:dyDescent="0.3">
      <c r="A508" s="1"/>
      <c r="D508" s="2"/>
      <c r="F508" s="3"/>
      <c r="G508" s="3"/>
      <c r="H508" s="4"/>
    </row>
    <row r="509" spans="1:8" x14ac:dyDescent="0.3">
      <c r="A509" s="1"/>
      <c r="D509" s="2"/>
      <c r="F509" s="3"/>
      <c r="G509" s="3"/>
      <c r="H509" s="4"/>
    </row>
    <row r="510" spans="1:8" x14ac:dyDescent="0.3">
      <c r="A510" s="1"/>
      <c r="D510" s="2"/>
      <c r="F510" s="3"/>
      <c r="G510" s="3"/>
      <c r="H510" s="4"/>
    </row>
    <row r="511" spans="1:8" x14ac:dyDescent="0.3">
      <c r="A511" s="1"/>
      <c r="D511" s="2"/>
      <c r="F511" s="3"/>
      <c r="G511" s="3"/>
      <c r="H511" s="4"/>
    </row>
    <row r="512" spans="1:8" x14ac:dyDescent="0.3">
      <c r="A512" s="1"/>
      <c r="D512" s="2"/>
      <c r="F512" s="3"/>
      <c r="G512" s="3"/>
      <c r="H512" s="4"/>
    </row>
    <row r="513" spans="1:8" x14ac:dyDescent="0.3">
      <c r="A513" s="1"/>
      <c r="D513" s="2"/>
      <c r="F513" s="3"/>
      <c r="G513" s="3"/>
      <c r="H513" s="4"/>
    </row>
    <row r="514" spans="1:8" x14ac:dyDescent="0.3">
      <c r="A514" s="1"/>
      <c r="D514" s="2"/>
      <c r="F514" s="3"/>
      <c r="G514" s="3"/>
      <c r="H514" s="4"/>
    </row>
    <row r="515" spans="1:8" x14ac:dyDescent="0.3">
      <c r="A515" s="1"/>
      <c r="D515" s="2"/>
      <c r="F515" s="3"/>
      <c r="G515" s="3"/>
      <c r="H515" s="4"/>
    </row>
    <row r="516" spans="1:8" x14ac:dyDescent="0.3">
      <c r="A516" s="1"/>
      <c r="D516" s="2"/>
      <c r="F516" s="3"/>
      <c r="G516" s="3"/>
      <c r="H516" s="4"/>
    </row>
    <row r="517" spans="1:8" x14ac:dyDescent="0.3">
      <c r="A517" s="1"/>
      <c r="D517" s="2"/>
      <c r="F517" s="3"/>
      <c r="G517" s="3"/>
      <c r="H517" s="4"/>
    </row>
    <row r="518" spans="1:8" x14ac:dyDescent="0.3">
      <c r="A518" s="1"/>
      <c r="D518" s="2"/>
      <c r="F518" s="3"/>
      <c r="G518" s="3"/>
      <c r="H518" s="4"/>
    </row>
    <row r="519" spans="1:8" x14ac:dyDescent="0.3">
      <c r="A519" s="1"/>
      <c r="D519" s="2"/>
      <c r="F519" s="3"/>
      <c r="G519" s="3"/>
      <c r="H519" s="4"/>
    </row>
    <row r="520" spans="1:8" x14ac:dyDescent="0.3">
      <c r="A520" s="1"/>
      <c r="D520" s="2"/>
      <c r="F520" s="3"/>
      <c r="G520" s="3"/>
      <c r="H520" s="4"/>
    </row>
    <row r="521" spans="1:8" x14ac:dyDescent="0.3">
      <c r="A521" s="1"/>
      <c r="D521" s="2"/>
      <c r="F521" s="3"/>
      <c r="G521" s="3"/>
      <c r="H521" s="4"/>
    </row>
    <row r="522" spans="1:8" x14ac:dyDescent="0.3">
      <c r="A522" s="1"/>
      <c r="D522" s="2"/>
      <c r="F522" s="3"/>
      <c r="G522" s="3"/>
      <c r="H522" s="4"/>
    </row>
    <row r="523" spans="1:8" x14ac:dyDescent="0.3">
      <c r="A523" s="1"/>
      <c r="D523" s="2"/>
      <c r="F523" s="3"/>
      <c r="G523" s="3"/>
      <c r="H523" s="4"/>
    </row>
    <row r="524" spans="1:8" x14ac:dyDescent="0.3">
      <c r="A524" s="1"/>
      <c r="D524" s="2"/>
      <c r="F524" s="3"/>
      <c r="G524" s="3"/>
      <c r="H524" s="4"/>
    </row>
    <row r="525" spans="1:8" x14ac:dyDescent="0.3">
      <c r="A525" s="1"/>
      <c r="D525" s="2"/>
      <c r="F525" s="3"/>
      <c r="G525" s="3"/>
      <c r="H525" s="4"/>
    </row>
    <row r="526" spans="1:8" x14ac:dyDescent="0.3">
      <c r="A526" s="1"/>
      <c r="D526" s="2"/>
      <c r="F526" s="3"/>
      <c r="G526" s="3"/>
      <c r="H526" s="4"/>
    </row>
    <row r="527" spans="1:8" x14ac:dyDescent="0.3">
      <c r="A527" s="1"/>
      <c r="D527" s="2"/>
      <c r="F527" s="3"/>
      <c r="G527" s="3"/>
      <c r="H527" s="4"/>
    </row>
    <row r="528" spans="1:8" x14ac:dyDescent="0.3">
      <c r="A528" s="1"/>
      <c r="D528" s="2"/>
      <c r="F528" s="3"/>
      <c r="G528" s="3"/>
      <c r="H528" s="4"/>
    </row>
    <row r="529" spans="1:8" x14ac:dyDescent="0.3">
      <c r="A529" s="1"/>
      <c r="D529" s="2"/>
      <c r="F529" s="3"/>
      <c r="G529" s="3"/>
      <c r="H529" s="4"/>
    </row>
    <row r="530" spans="1:8" x14ac:dyDescent="0.3">
      <c r="A530" s="1"/>
      <c r="D530" s="2"/>
      <c r="F530" s="3"/>
      <c r="G530" s="3"/>
      <c r="H530" s="4"/>
    </row>
    <row r="531" spans="1:8" x14ac:dyDescent="0.3">
      <c r="A531" s="1"/>
      <c r="D531" s="2"/>
      <c r="F531" s="3"/>
      <c r="G531" s="3"/>
      <c r="H531" s="4"/>
    </row>
    <row r="532" spans="1:8" x14ac:dyDescent="0.3">
      <c r="A532" s="1"/>
      <c r="D532" s="2"/>
      <c r="F532" s="3"/>
      <c r="G532" s="3"/>
      <c r="H532" s="4"/>
    </row>
    <row r="533" spans="1:8" x14ac:dyDescent="0.3">
      <c r="A533" s="1"/>
      <c r="D533" s="2"/>
      <c r="F533" s="3"/>
      <c r="G533" s="3"/>
      <c r="H533" s="4"/>
    </row>
    <row r="534" spans="1:8" x14ac:dyDescent="0.3">
      <c r="A534" s="1"/>
      <c r="D534" s="2"/>
      <c r="F534" s="3"/>
      <c r="G534" s="3"/>
      <c r="H534" s="4"/>
    </row>
    <row r="535" spans="1:8" x14ac:dyDescent="0.3">
      <c r="A535" s="1"/>
      <c r="D535" s="2"/>
      <c r="F535" s="3"/>
      <c r="G535" s="3"/>
      <c r="H535" s="4"/>
    </row>
    <row r="536" spans="1:8" x14ac:dyDescent="0.3">
      <c r="A536" s="1"/>
      <c r="D536" s="2"/>
      <c r="F536" s="3"/>
      <c r="G536" s="3"/>
      <c r="H536" s="4"/>
    </row>
    <row r="537" spans="1:8" x14ac:dyDescent="0.3">
      <c r="A537" s="1"/>
      <c r="D537" s="2"/>
      <c r="F537" s="3"/>
      <c r="G537" s="3"/>
      <c r="H537" s="4"/>
    </row>
    <row r="538" spans="1:8" x14ac:dyDescent="0.3">
      <c r="A538" s="1"/>
      <c r="D538" s="2"/>
      <c r="F538" s="3"/>
      <c r="G538" s="3"/>
      <c r="H538" s="4"/>
    </row>
    <row r="539" spans="1:8" x14ac:dyDescent="0.3">
      <c r="A539" s="1"/>
      <c r="D539" s="2"/>
      <c r="F539" s="3"/>
      <c r="G539" s="3"/>
      <c r="H539" s="4"/>
    </row>
    <row r="540" spans="1:8" x14ac:dyDescent="0.3">
      <c r="A540" s="1"/>
      <c r="D540" s="2"/>
      <c r="F540" s="3"/>
      <c r="G540" s="3"/>
      <c r="H540" s="4"/>
    </row>
    <row r="541" spans="1:8" x14ac:dyDescent="0.3">
      <c r="A541" s="1"/>
      <c r="D541" s="2"/>
      <c r="F541" s="3"/>
      <c r="G541" s="3"/>
      <c r="H541" s="4"/>
    </row>
    <row r="542" spans="1:8" x14ac:dyDescent="0.3">
      <c r="A542" s="1"/>
      <c r="D542" s="2"/>
      <c r="F542" s="3"/>
      <c r="G542" s="3"/>
      <c r="H542" s="4"/>
    </row>
    <row r="543" spans="1:8" x14ac:dyDescent="0.3">
      <c r="A543" s="1"/>
      <c r="D543" s="2"/>
      <c r="F543" s="3"/>
      <c r="G543" s="3"/>
      <c r="H543" s="4"/>
    </row>
    <row r="544" spans="1:8" x14ac:dyDescent="0.3">
      <c r="A544" s="1"/>
      <c r="D544" s="2"/>
      <c r="F544" s="3"/>
      <c r="G544" s="3"/>
      <c r="H544" s="4"/>
    </row>
    <row r="545" spans="1:8" x14ac:dyDescent="0.3">
      <c r="A545" s="1"/>
      <c r="D545" s="2"/>
      <c r="F545" s="3"/>
      <c r="G545" s="3"/>
      <c r="H545" s="4"/>
    </row>
    <row r="546" spans="1:8" x14ac:dyDescent="0.3">
      <c r="A546" s="1"/>
      <c r="D546" s="2"/>
      <c r="F546" s="3"/>
      <c r="G546" s="3"/>
      <c r="H546" s="4"/>
    </row>
    <row r="547" spans="1:8" x14ac:dyDescent="0.3">
      <c r="A547" s="1"/>
      <c r="D547" s="2"/>
      <c r="F547" s="3"/>
      <c r="G547" s="3"/>
      <c r="H547" s="4"/>
    </row>
    <row r="548" spans="1:8" x14ac:dyDescent="0.3">
      <c r="A548" s="1"/>
      <c r="D548" s="2"/>
      <c r="F548" s="3"/>
      <c r="G548" s="3"/>
      <c r="H548" s="4"/>
    </row>
    <row r="549" spans="1:8" x14ac:dyDescent="0.3">
      <c r="A549" s="1"/>
      <c r="D549" s="2"/>
      <c r="F549" s="3"/>
      <c r="G549" s="3"/>
      <c r="H549" s="4"/>
    </row>
    <row r="550" spans="1:8" x14ac:dyDescent="0.3">
      <c r="A550" s="1"/>
      <c r="D550" s="2"/>
      <c r="F550" s="3"/>
      <c r="G550" s="3"/>
      <c r="H550" s="4"/>
    </row>
    <row r="551" spans="1:8" x14ac:dyDescent="0.3">
      <c r="A551" s="1"/>
      <c r="D551" s="2"/>
      <c r="F551" s="3"/>
      <c r="G551" s="3"/>
      <c r="H551" s="4"/>
    </row>
    <row r="552" spans="1:8" x14ac:dyDescent="0.3">
      <c r="A552" s="1"/>
      <c r="D552" s="2"/>
      <c r="F552" s="3"/>
      <c r="G552" s="3"/>
      <c r="H552" s="4"/>
    </row>
    <row r="553" spans="1:8" x14ac:dyDescent="0.3">
      <c r="A553" s="1"/>
      <c r="D553" s="2"/>
      <c r="F553" s="3"/>
      <c r="G553" s="3"/>
      <c r="H553" s="4"/>
    </row>
    <row r="554" spans="1:8" x14ac:dyDescent="0.3">
      <c r="A554" s="1"/>
      <c r="D554" s="2"/>
      <c r="F554" s="3"/>
      <c r="G554" s="3"/>
      <c r="H554" s="4"/>
    </row>
    <row r="555" spans="1:8" x14ac:dyDescent="0.3">
      <c r="A555" s="1"/>
      <c r="D555" s="2"/>
      <c r="F555" s="3"/>
      <c r="G555" s="3"/>
      <c r="H555" s="4"/>
    </row>
    <row r="556" spans="1:8" x14ac:dyDescent="0.3">
      <c r="A556" s="1"/>
      <c r="D556" s="2"/>
      <c r="F556" s="3"/>
      <c r="G556" s="3"/>
      <c r="H556" s="4"/>
    </row>
    <row r="557" spans="1:8" x14ac:dyDescent="0.3">
      <c r="A557" s="1"/>
      <c r="D557" s="2"/>
      <c r="F557" s="3"/>
      <c r="G557" s="3"/>
      <c r="H557" s="4"/>
    </row>
    <row r="558" spans="1:8" x14ac:dyDescent="0.3">
      <c r="A558" s="1"/>
      <c r="D558" s="2"/>
      <c r="F558" s="3"/>
      <c r="G558" s="3"/>
      <c r="H558" s="4"/>
    </row>
    <row r="559" spans="1:8" x14ac:dyDescent="0.3">
      <c r="A559" s="1"/>
      <c r="D559" s="2"/>
      <c r="F559" s="3"/>
      <c r="G559" s="3"/>
      <c r="H559" s="4"/>
    </row>
    <row r="560" spans="1:8" x14ac:dyDescent="0.3">
      <c r="A560" s="1"/>
      <c r="D560" s="2"/>
      <c r="F560" s="3"/>
      <c r="G560" s="3"/>
      <c r="H560" s="4"/>
    </row>
    <row r="561" spans="1:8" x14ac:dyDescent="0.3">
      <c r="A561" s="1"/>
      <c r="D561" s="2"/>
      <c r="F561" s="3"/>
      <c r="G561" s="3"/>
      <c r="H561" s="4"/>
    </row>
    <row r="562" spans="1:8" x14ac:dyDescent="0.3">
      <c r="A562" s="1"/>
      <c r="D562" s="2"/>
      <c r="F562" s="3"/>
      <c r="G562" s="3"/>
      <c r="H562" s="4"/>
    </row>
    <row r="563" spans="1:8" x14ac:dyDescent="0.3">
      <c r="A563" s="1"/>
      <c r="D563" s="2"/>
      <c r="F563" s="3"/>
      <c r="G563" s="3"/>
      <c r="H563" s="4"/>
    </row>
    <row r="564" spans="1:8" x14ac:dyDescent="0.3">
      <c r="A564" s="1"/>
      <c r="D564" s="2"/>
      <c r="F564" s="3"/>
      <c r="G564" s="3"/>
      <c r="H564" s="4"/>
    </row>
    <row r="565" spans="1:8" x14ac:dyDescent="0.3">
      <c r="A565" s="1"/>
      <c r="D565" s="2"/>
      <c r="F565" s="3"/>
      <c r="G565" s="3"/>
      <c r="H565" s="4"/>
    </row>
    <row r="566" spans="1:8" x14ac:dyDescent="0.3">
      <c r="A566" s="1"/>
      <c r="D566" s="2"/>
      <c r="F566" s="3"/>
      <c r="G566" s="3"/>
      <c r="H566" s="4"/>
    </row>
    <row r="567" spans="1:8" x14ac:dyDescent="0.3">
      <c r="A567" s="1"/>
      <c r="D567" s="2"/>
      <c r="F567" s="3"/>
      <c r="G567" s="3"/>
      <c r="H567" s="4"/>
    </row>
    <row r="568" spans="1:8" x14ac:dyDescent="0.3">
      <c r="A568" s="1"/>
      <c r="D568" s="2"/>
      <c r="F568" s="3"/>
      <c r="G568" s="3"/>
      <c r="H568" s="4"/>
    </row>
    <row r="569" spans="1:8" x14ac:dyDescent="0.3">
      <c r="A569" s="1"/>
      <c r="D569" s="2"/>
      <c r="F569" s="3"/>
      <c r="G569" s="3"/>
      <c r="H569" s="4"/>
    </row>
    <row r="570" spans="1:8" x14ac:dyDescent="0.3">
      <c r="A570" s="1"/>
      <c r="D570" s="2"/>
      <c r="F570" s="3"/>
      <c r="G570" s="3"/>
      <c r="H570" s="4"/>
    </row>
    <row r="571" spans="1:8" x14ac:dyDescent="0.3">
      <c r="A571" s="1"/>
      <c r="D571" s="2"/>
      <c r="F571" s="3"/>
      <c r="G571" s="3"/>
      <c r="H571" s="4"/>
    </row>
    <row r="572" spans="1:8" x14ac:dyDescent="0.3">
      <c r="A572" s="1"/>
      <c r="D572" s="2"/>
      <c r="F572" s="3"/>
      <c r="G572" s="3"/>
      <c r="H572" s="4"/>
    </row>
    <row r="573" spans="1:8" x14ac:dyDescent="0.3">
      <c r="A573" s="1"/>
      <c r="D573" s="2"/>
      <c r="F573" s="3"/>
      <c r="G573" s="3"/>
      <c r="H573" s="4"/>
    </row>
    <row r="574" spans="1:8" x14ac:dyDescent="0.3">
      <c r="A574" s="1"/>
      <c r="D574" s="2"/>
      <c r="F574" s="3"/>
      <c r="G574" s="3"/>
      <c r="H574" s="4"/>
    </row>
    <row r="575" spans="1:8" x14ac:dyDescent="0.3">
      <c r="A575" s="1"/>
      <c r="D575" s="2"/>
      <c r="F575" s="3"/>
      <c r="G575" s="3"/>
      <c r="H575" s="4"/>
    </row>
    <row r="576" spans="1:8" x14ac:dyDescent="0.3">
      <c r="A576" s="1"/>
      <c r="D576" s="2"/>
      <c r="F576" s="3"/>
      <c r="G576" s="3"/>
      <c r="H576" s="4"/>
    </row>
    <row r="577" spans="1:8" x14ac:dyDescent="0.3">
      <c r="A577" s="1"/>
      <c r="D577" s="2"/>
      <c r="F577" s="3"/>
      <c r="G577" s="3"/>
      <c r="H577" s="4"/>
    </row>
    <row r="578" spans="1:8" x14ac:dyDescent="0.3">
      <c r="A578" s="1"/>
      <c r="D578" s="2"/>
      <c r="F578" s="3"/>
      <c r="G578" s="3"/>
      <c r="H578" s="4"/>
    </row>
    <row r="579" spans="1:8" x14ac:dyDescent="0.3">
      <c r="A579" s="1"/>
      <c r="D579" s="2"/>
      <c r="F579" s="3"/>
      <c r="G579" s="3"/>
      <c r="H579" s="4"/>
    </row>
    <row r="580" spans="1:8" x14ac:dyDescent="0.3">
      <c r="A580" s="1"/>
      <c r="D580" s="2"/>
      <c r="F580" s="3"/>
      <c r="G580" s="3"/>
      <c r="H580" s="4"/>
    </row>
    <row r="581" spans="1:8" x14ac:dyDescent="0.3">
      <c r="A581" s="1"/>
      <c r="D581" s="2"/>
      <c r="F581" s="3"/>
      <c r="G581" s="3"/>
      <c r="H581" s="4"/>
    </row>
    <row r="582" spans="1:8" x14ac:dyDescent="0.3">
      <c r="A582" s="1"/>
      <c r="D582" s="2"/>
      <c r="F582" s="3"/>
      <c r="G582" s="3"/>
      <c r="H582" s="4"/>
    </row>
    <row r="583" spans="1:8" x14ac:dyDescent="0.3">
      <c r="A583" s="1"/>
      <c r="D583" s="2"/>
      <c r="F583" s="3"/>
      <c r="G583" s="3"/>
      <c r="H583" s="4"/>
    </row>
    <row r="584" spans="1:8" x14ac:dyDescent="0.3">
      <c r="A584" s="1"/>
      <c r="D584" s="2"/>
      <c r="F584" s="3"/>
      <c r="G584" s="3"/>
      <c r="H584" s="4"/>
    </row>
    <row r="585" spans="1:8" x14ac:dyDescent="0.3">
      <c r="A585" s="1"/>
      <c r="D585" s="2"/>
      <c r="F585" s="3"/>
      <c r="G585" s="3"/>
      <c r="H585" s="4"/>
    </row>
    <row r="586" spans="1:8" x14ac:dyDescent="0.3">
      <c r="A586" s="1"/>
      <c r="D586" s="2"/>
      <c r="F586" s="3"/>
      <c r="G586" s="3"/>
      <c r="H586" s="4"/>
    </row>
    <row r="587" spans="1:8" x14ac:dyDescent="0.3">
      <c r="A587" s="1"/>
      <c r="D587" s="2"/>
      <c r="F587" s="3"/>
      <c r="G587" s="3"/>
      <c r="H587" s="4"/>
    </row>
    <row r="588" spans="1:8" x14ac:dyDescent="0.3">
      <c r="A588" s="1"/>
      <c r="D588" s="2"/>
      <c r="F588" s="3"/>
      <c r="G588" s="3"/>
      <c r="H588" s="4"/>
    </row>
    <row r="589" spans="1:8" x14ac:dyDescent="0.3">
      <c r="A589" s="1"/>
      <c r="D589" s="2"/>
      <c r="F589" s="3"/>
      <c r="G589" s="3"/>
      <c r="H589" s="4"/>
    </row>
    <row r="590" spans="1:8" x14ac:dyDescent="0.3">
      <c r="A590" s="1"/>
      <c r="D590" s="2"/>
      <c r="F590" s="3"/>
      <c r="G590" s="3"/>
      <c r="H590" s="4"/>
    </row>
    <row r="591" spans="1:8" x14ac:dyDescent="0.3">
      <c r="A591" s="1"/>
      <c r="D591" s="2"/>
      <c r="F591" s="3"/>
      <c r="G591" s="3"/>
      <c r="H591" s="4"/>
    </row>
    <row r="592" spans="1:8" x14ac:dyDescent="0.3">
      <c r="A592" s="1"/>
      <c r="D592" s="2"/>
      <c r="F592" s="3"/>
      <c r="G592" s="3"/>
      <c r="H592" s="4"/>
    </row>
    <row r="593" spans="1:8" x14ac:dyDescent="0.3">
      <c r="A593" s="1"/>
      <c r="D593" s="2"/>
      <c r="F593" s="3"/>
      <c r="G593" s="3"/>
      <c r="H593" s="4"/>
    </row>
    <row r="594" spans="1:8" x14ac:dyDescent="0.3">
      <c r="A594" s="1"/>
      <c r="D594" s="2"/>
      <c r="F594" s="3"/>
      <c r="G594" s="3"/>
      <c r="H594" s="4"/>
    </row>
    <row r="595" spans="1:8" x14ac:dyDescent="0.3">
      <c r="A595" s="1"/>
      <c r="D595" s="2"/>
      <c r="F595" s="3"/>
      <c r="G595" s="3"/>
      <c r="H595" s="4"/>
    </row>
    <row r="596" spans="1:8" x14ac:dyDescent="0.3">
      <c r="A596" s="1"/>
      <c r="D596" s="2"/>
      <c r="F596" s="3"/>
      <c r="G596" s="3"/>
      <c r="H596" s="4"/>
    </row>
    <row r="597" spans="1:8" x14ac:dyDescent="0.3">
      <c r="A597" s="1"/>
      <c r="D597" s="2"/>
      <c r="F597" s="3"/>
      <c r="G597" s="3"/>
      <c r="H597" s="4"/>
    </row>
    <row r="598" spans="1:8" x14ac:dyDescent="0.3">
      <c r="A598" s="1"/>
      <c r="D598" s="2"/>
      <c r="F598" s="3"/>
      <c r="G598" s="3"/>
      <c r="H598" s="4"/>
    </row>
    <row r="599" spans="1:8" x14ac:dyDescent="0.3">
      <c r="A599" s="1"/>
      <c r="D599" s="2"/>
      <c r="F599" s="3"/>
      <c r="G599" s="3"/>
      <c r="H599" s="4"/>
    </row>
    <row r="600" spans="1:8" x14ac:dyDescent="0.3">
      <c r="A600" s="1"/>
      <c r="D600" s="2"/>
      <c r="F600" s="3"/>
      <c r="G600" s="3"/>
      <c r="H600" s="4"/>
    </row>
    <row r="601" spans="1:8" x14ac:dyDescent="0.3">
      <c r="A601" s="1"/>
      <c r="D601" s="2"/>
      <c r="F601" s="3"/>
      <c r="G601" s="3"/>
      <c r="H601" s="4"/>
    </row>
    <row r="602" spans="1:8" x14ac:dyDescent="0.3">
      <c r="A602" s="1"/>
      <c r="D602" s="2"/>
      <c r="F602" s="3"/>
      <c r="G602" s="3"/>
      <c r="H602" s="4"/>
    </row>
    <row r="603" spans="1:8" x14ac:dyDescent="0.3">
      <c r="A603" s="1"/>
      <c r="D603" s="2"/>
      <c r="F603" s="3"/>
      <c r="G603" s="3"/>
      <c r="H603" s="4"/>
    </row>
    <row r="604" spans="1:8" x14ac:dyDescent="0.3">
      <c r="A604" s="1"/>
      <c r="D604" s="2"/>
      <c r="F604" s="3"/>
      <c r="G604" s="3"/>
      <c r="H604" s="4"/>
    </row>
    <row r="605" spans="1:8" x14ac:dyDescent="0.3">
      <c r="A605" s="1"/>
      <c r="D605" s="2"/>
      <c r="F605" s="3"/>
      <c r="G605" s="3"/>
      <c r="H605" s="4"/>
    </row>
    <row r="606" spans="1:8" x14ac:dyDescent="0.3">
      <c r="A606" s="1"/>
      <c r="D606" s="2"/>
      <c r="F606" s="3"/>
      <c r="G606" s="3"/>
      <c r="H606" s="4"/>
    </row>
    <row r="607" spans="1:8" x14ac:dyDescent="0.3">
      <c r="A607" s="1"/>
      <c r="D607" s="2"/>
      <c r="F607" s="3"/>
      <c r="G607" s="3"/>
      <c r="H607" s="4"/>
    </row>
    <row r="608" spans="1:8" x14ac:dyDescent="0.3">
      <c r="A608" s="1"/>
      <c r="D608" s="2"/>
      <c r="F608" s="3"/>
      <c r="G608" s="3"/>
      <c r="H608" s="4"/>
    </row>
    <row r="609" spans="1:8" x14ac:dyDescent="0.3">
      <c r="A609" s="1"/>
      <c r="D609" s="2"/>
      <c r="F609" s="3"/>
      <c r="G609" s="3"/>
      <c r="H609" s="4"/>
    </row>
    <row r="610" spans="1:8" x14ac:dyDescent="0.3">
      <c r="A610" s="1"/>
      <c r="D610" s="2"/>
      <c r="F610" s="3"/>
      <c r="G610" s="3"/>
      <c r="H610" s="4"/>
    </row>
    <row r="611" spans="1:8" x14ac:dyDescent="0.3">
      <c r="A611" s="1"/>
      <c r="D611" s="2"/>
      <c r="F611" s="3"/>
      <c r="G611" s="3"/>
      <c r="H611" s="4"/>
    </row>
    <row r="612" spans="1:8" x14ac:dyDescent="0.3">
      <c r="A612" s="1"/>
      <c r="D612" s="2"/>
      <c r="F612" s="3"/>
      <c r="G612" s="3"/>
      <c r="H612" s="4"/>
    </row>
    <row r="613" spans="1:8" x14ac:dyDescent="0.3">
      <c r="A613" s="1"/>
      <c r="D613" s="2"/>
      <c r="F613" s="3"/>
      <c r="G613" s="3"/>
      <c r="H613" s="4"/>
    </row>
    <row r="614" spans="1:8" x14ac:dyDescent="0.3">
      <c r="A614" s="1"/>
      <c r="D614" s="2"/>
      <c r="F614" s="3"/>
      <c r="G614" s="3"/>
      <c r="H614" s="4"/>
    </row>
    <row r="615" spans="1:8" x14ac:dyDescent="0.3">
      <c r="A615" s="1"/>
      <c r="D615" s="2"/>
      <c r="F615" s="3"/>
      <c r="G615" s="3"/>
      <c r="H615" s="4"/>
    </row>
    <row r="616" spans="1:8" x14ac:dyDescent="0.3">
      <c r="A616" s="1"/>
      <c r="D616" s="2"/>
      <c r="F616" s="3"/>
      <c r="G616" s="3"/>
      <c r="H616" s="4"/>
    </row>
    <row r="617" spans="1:8" x14ac:dyDescent="0.3">
      <c r="A617" s="1"/>
      <c r="D617" s="2"/>
      <c r="F617" s="3"/>
      <c r="G617" s="3"/>
      <c r="H617" s="4"/>
    </row>
    <row r="618" spans="1:8" x14ac:dyDescent="0.3">
      <c r="A618" s="1"/>
      <c r="D618" s="2"/>
      <c r="F618" s="3"/>
      <c r="G618" s="3"/>
      <c r="H618" s="4"/>
    </row>
    <row r="619" spans="1:8" x14ac:dyDescent="0.3">
      <c r="A619" s="1"/>
      <c r="D619" s="2"/>
      <c r="F619" s="3"/>
      <c r="G619" s="3"/>
      <c r="H619" s="4"/>
    </row>
    <row r="620" spans="1:8" x14ac:dyDescent="0.3">
      <c r="A620" s="1"/>
      <c r="D620" s="2"/>
      <c r="F620" s="3"/>
      <c r="G620" s="3"/>
      <c r="H620" s="4"/>
    </row>
    <row r="621" spans="1:8" x14ac:dyDescent="0.3">
      <c r="A621" s="1"/>
      <c r="D621" s="2"/>
      <c r="F621" s="3"/>
      <c r="G621" s="3"/>
      <c r="H621" s="4"/>
    </row>
    <row r="622" spans="1:8" x14ac:dyDescent="0.3">
      <c r="A622" s="1"/>
      <c r="D622" s="2"/>
      <c r="F622" s="3"/>
      <c r="G622" s="3"/>
      <c r="H622" s="4"/>
    </row>
    <row r="623" spans="1:8" x14ac:dyDescent="0.3">
      <c r="A623" s="1"/>
      <c r="D623" s="2"/>
      <c r="F623" s="3"/>
      <c r="G623" s="3"/>
      <c r="H623" s="4"/>
    </row>
    <row r="624" spans="1:8" x14ac:dyDescent="0.3">
      <c r="A624" s="1"/>
      <c r="D624" s="2"/>
      <c r="F624" s="3"/>
      <c r="G624" s="3"/>
      <c r="H624" s="4"/>
    </row>
    <row r="625" spans="1:8" x14ac:dyDescent="0.3">
      <c r="A625" s="1"/>
      <c r="D625" s="2"/>
      <c r="F625" s="3"/>
      <c r="G625" s="3"/>
      <c r="H625" s="4"/>
    </row>
    <row r="626" spans="1:8" x14ac:dyDescent="0.3">
      <c r="A626" s="1"/>
      <c r="D626" s="2"/>
      <c r="F626" s="3"/>
      <c r="G626" s="3"/>
      <c r="H626" s="4"/>
    </row>
    <row r="627" spans="1:8" x14ac:dyDescent="0.3">
      <c r="A627" s="1"/>
      <c r="D627" s="2"/>
      <c r="F627" s="3"/>
      <c r="G627" s="3"/>
      <c r="H627" s="4"/>
    </row>
    <row r="628" spans="1:8" x14ac:dyDescent="0.3">
      <c r="A628" s="1"/>
      <c r="D628" s="2"/>
      <c r="F628" s="3"/>
      <c r="G628" s="3"/>
      <c r="H628" s="4"/>
    </row>
    <row r="629" spans="1:8" x14ac:dyDescent="0.3">
      <c r="A629" s="1"/>
      <c r="D629" s="2"/>
      <c r="F629" s="3"/>
      <c r="G629" s="3"/>
      <c r="H629" s="4"/>
    </row>
    <row r="630" spans="1:8" x14ac:dyDescent="0.3">
      <c r="A630" s="1"/>
      <c r="D630" s="2"/>
      <c r="F630" s="3"/>
      <c r="G630" s="3"/>
      <c r="H630" s="4"/>
    </row>
    <row r="631" spans="1:8" x14ac:dyDescent="0.3">
      <c r="A631" s="1"/>
      <c r="D631" s="2"/>
      <c r="F631" s="3"/>
      <c r="G631" s="3"/>
      <c r="H631" s="4"/>
    </row>
    <row r="632" spans="1:8" x14ac:dyDescent="0.3">
      <c r="A632" s="1"/>
      <c r="D632" s="2"/>
      <c r="F632" s="3"/>
      <c r="G632" s="3"/>
      <c r="H632" s="4"/>
    </row>
    <row r="633" spans="1:8" x14ac:dyDescent="0.3">
      <c r="A633" s="1"/>
      <c r="D633" s="2"/>
      <c r="F633" s="3"/>
      <c r="G633" s="3"/>
      <c r="H633" s="4"/>
    </row>
    <row r="634" spans="1:8" x14ac:dyDescent="0.3">
      <c r="A634" s="1"/>
      <c r="D634" s="2"/>
      <c r="F634" s="3"/>
      <c r="G634" s="3"/>
      <c r="H634" s="4"/>
    </row>
    <row r="635" spans="1:8" x14ac:dyDescent="0.3">
      <c r="A635" s="1"/>
      <c r="D635" s="2"/>
      <c r="F635" s="3"/>
      <c r="G635" s="3"/>
      <c r="H635" s="4"/>
    </row>
    <row r="636" spans="1:8" x14ac:dyDescent="0.3">
      <c r="A636" s="1"/>
      <c r="D636" s="2"/>
      <c r="F636" s="3"/>
      <c r="G636" s="3"/>
      <c r="H636" s="4"/>
    </row>
    <row r="637" spans="1:8" x14ac:dyDescent="0.3">
      <c r="A637" s="1"/>
      <c r="D637" s="2"/>
      <c r="F637" s="3"/>
      <c r="G637" s="3"/>
      <c r="H637" s="4"/>
    </row>
    <row r="638" spans="1:8" x14ac:dyDescent="0.3">
      <c r="A638" s="1"/>
      <c r="D638" s="2"/>
      <c r="F638" s="3"/>
      <c r="G638" s="3"/>
      <c r="H638" s="4"/>
    </row>
    <row r="639" spans="1:8" x14ac:dyDescent="0.3">
      <c r="A639" s="1"/>
      <c r="D639" s="2"/>
      <c r="F639" s="3"/>
      <c r="G639" s="3"/>
      <c r="H639" s="4"/>
    </row>
    <row r="640" spans="1:8" x14ac:dyDescent="0.3">
      <c r="A640" s="1"/>
      <c r="D640" s="2"/>
      <c r="F640" s="3"/>
      <c r="G640" s="3"/>
      <c r="H640" s="4"/>
    </row>
    <row r="641" spans="1:8" x14ac:dyDescent="0.3">
      <c r="A641" s="1"/>
      <c r="D641" s="2"/>
      <c r="F641" s="3"/>
      <c r="G641" s="3"/>
      <c r="H641" s="4"/>
    </row>
    <row r="642" spans="1:8" x14ac:dyDescent="0.3">
      <c r="A642" s="1"/>
      <c r="D642" s="2"/>
      <c r="F642" s="3"/>
      <c r="G642" s="3"/>
      <c r="H642" s="4"/>
    </row>
    <row r="643" spans="1:8" x14ac:dyDescent="0.3">
      <c r="A643" s="1"/>
      <c r="D643" s="2"/>
      <c r="F643" s="3"/>
      <c r="G643" s="3"/>
      <c r="H643" s="4"/>
    </row>
    <row r="644" spans="1:8" x14ac:dyDescent="0.3">
      <c r="A644" s="1"/>
      <c r="D644" s="2"/>
      <c r="F644" s="3"/>
      <c r="G644" s="3"/>
      <c r="H644" s="4"/>
    </row>
    <row r="645" spans="1:8" x14ac:dyDescent="0.3">
      <c r="A645" s="1"/>
      <c r="D645" s="2"/>
      <c r="F645" s="3"/>
      <c r="G645" s="3"/>
      <c r="H645" s="4"/>
    </row>
    <row r="646" spans="1:8" x14ac:dyDescent="0.3">
      <c r="A646" s="1"/>
      <c r="D646" s="2"/>
      <c r="F646" s="3"/>
      <c r="G646" s="3"/>
      <c r="H646" s="4"/>
    </row>
    <row r="647" spans="1:8" x14ac:dyDescent="0.3">
      <c r="A647" s="1"/>
      <c r="D647" s="2"/>
      <c r="F647" s="3"/>
      <c r="G647" s="3"/>
      <c r="H647" s="4"/>
    </row>
    <row r="648" spans="1:8" x14ac:dyDescent="0.3">
      <c r="A648" s="1"/>
      <c r="D648" s="2"/>
      <c r="F648" s="3"/>
      <c r="G648" s="3"/>
      <c r="H648" s="4"/>
    </row>
    <row r="649" spans="1:8" x14ac:dyDescent="0.3">
      <c r="A649" s="1"/>
      <c r="D649" s="2"/>
      <c r="F649" s="3"/>
      <c r="G649" s="3"/>
      <c r="H649" s="4"/>
    </row>
    <row r="650" spans="1:8" x14ac:dyDescent="0.3">
      <c r="A650" s="1"/>
      <c r="D650" s="2"/>
      <c r="F650" s="3"/>
      <c r="G650" s="3"/>
      <c r="H650" s="4"/>
    </row>
    <row r="651" spans="1:8" x14ac:dyDescent="0.3">
      <c r="A651" s="1"/>
      <c r="D651" s="2"/>
      <c r="F651" s="3"/>
      <c r="G651" s="3"/>
      <c r="H651" s="4"/>
    </row>
    <row r="652" spans="1:8" x14ac:dyDescent="0.3">
      <c r="A652" s="1"/>
      <c r="D652" s="2"/>
      <c r="F652" s="3"/>
      <c r="G652" s="3"/>
      <c r="H652" s="4"/>
    </row>
    <row r="653" spans="1:8" x14ac:dyDescent="0.3">
      <c r="A653" s="1"/>
      <c r="D653" s="2"/>
      <c r="F653" s="3"/>
      <c r="G653" s="3"/>
      <c r="H653" s="4"/>
    </row>
    <row r="654" spans="1:8" x14ac:dyDescent="0.3">
      <c r="A654" s="1"/>
      <c r="D654" s="2"/>
      <c r="F654" s="3"/>
      <c r="G654" s="3"/>
      <c r="H654" s="4"/>
    </row>
    <row r="655" spans="1:8" x14ac:dyDescent="0.3">
      <c r="A655" s="1"/>
      <c r="D655" s="2"/>
      <c r="F655" s="3"/>
      <c r="G655" s="3"/>
      <c r="H655" s="4"/>
    </row>
    <row r="656" spans="1:8" x14ac:dyDescent="0.3">
      <c r="A656" s="1"/>
      <c r="D656" s="2"/>
      <c r="F656" s="3"/>
      <c r="G656" s="3"/>
      <c r="H656" s="4"/>
    </row>
    <row r="657" spans="1:8" x14ac:dyDescent="0.3">
      <c r="A657" s="1"/>
      <c r="D657" s="2"/>
      <c r="F657" s="3"/>
      <c r="G657" s="3"/>
      <c r="H657" s="4"/>
    </row>
    <row r="658" spans="1:8" x14ac:dyDescent="0.3">
      <c r="A658" s="1"/>
      <c r="D658" s="2"/>
      <c r="F658" s="3"/>
      <c r="G658" s="3"/>
      <c r="H658" s="4"/>
    </row>
    <row r="659" spans="1:8" x14ac:dyDescent="0.3">
      <c r="A659" s="1"/>
      <c r="D659" s="2"/>
      <c r="F659" s="3"/>
      <c r="G659" s="3"/>
      <c r="H659" s="4"/>
    </row>
    <row r="660" spans="1:8" x14ac:dyDescent="0.3">
      <c r="A660" s="1"/>
      <c r="D660" s="2"/>
      <c r="F660" s="3"/>
      <c r="G660" s="3"/>
      <c r="H660" s="4"/>
    </row>
    <row r="661" spans="1:8" x14ac:dyDescent="0.3">
      <c r="A661" s="1"/>
      <c r="D661" s="2"/>
      <c r="F661" s="3"/>
      <c r="G661" s="3"/>
      <c r="H661" s="4"/>
    </row>
    <row r="662" spans="1:8" x14ac:dyDescent="0.3">
      <c r="A662" s="1"/>
      <c r="D662" s="2"/>
      <c r="F662" s="3"/>
      <c r="G662" s="3"/>
      <c r="H662" s="4"/>
    </row>
    <row r="663" spans="1:8" x14ac:dyDescent="0.3">
      <c r="A663" s="1"/>
      <c r="D663" s="2"/>
      <c r="F663" s="3"/>
      <c r="G663" s="3"/>
      <c r="H663" s="4"/>
    </row>
    <row r="664" spans="1:8" x14ac:dyDescent="0.3">
      <c r="A664" s="1"/>
      <c r="D664" s="2"/>
      <c r="F664" s="3"/>
      <c r="G664" s="3"/>
      <c r="H664" s="4"/>
    </row>
    <row r="665" spans="1:8" x14ac:dyDescent="0.3">
      <c r="A665" s="1"/>
      <c r="D665" s="2"/>
      <c r="F665" s="3"/>
      <c r="G665" s="3"/>
      <c r="H665" s="4"/>
    </row>
    <row r="666" spans="1:8" x14ac:dyDescent="0.3">
      <c r="A666" s="1"/>
      <c r="D666" s="2"/>
      <c r="F666" s="3"/>
      <c r="G666" s="3"/>
      <c r="H666" s="4"/>
    </row>
    <row r="667" spans="1:8" x14ac:dyDescent="0.3">
      <c r="A667" s="1"/>
      <c r="D667" s="2"/>
      <c r="F667" s="3"/>
      <c r="G667" s="3"/>
      <c r="H667" s="4"/>
    </row>
    <row r="668" spans="1:8" x14ac:dyDescent="0.3">
      <c r="A668" s="1"/>
      <c r="D668" s="2"/>
      <c r="F668" s="3"/>
      <c r="G668" s="3"/>
      <c r="H668" s="4"/>
    </row>
    <row r="669" spans="1:8" x14ac:dyDescent="0.3">
      <c r="A669" s="1"/>
      <c r="D669" s="2"/>
      <c r="F669" s="3"/>
      <c r="G669" s="3"/>
      <c r="H669" s="4"/>
    </row>
    <row r="670" spans="1:8" x14ac:dyDescent="0.3">
      <c r="A670" s="1"/>
      <c r="D670" s="2"/>
      <c r="F670" s="3"/>
      <c r="G670" s="3"/>
      <c r="H670" s="4"/>
    </row>
    <row r="671" spans="1:8" x14ac:dyDescent="0.3">
      <c r="A671" s="1"/>
      <c r="D671" s="2"/>
      <c r="F671" s="3"/>
      <c r="G671" s="3"/>
      <c r="H671" s="4"/>
    </row>
    <row r="672" spans="1:8" x14ac:dyDescent="0.3">
      <c r="A672" s="1"/>
      <c r="D672" s="2"/>
      <c r="F672" s="3"/>
      <c r="G672" s="3"/>
      <c r="H672" s="4"/>
    </row>
    <row r="673" spans="1:8" x14ac:dyDescent="0.3">
      <c r="A673" s="1"/>
      <c r="D673" s="2"/>
      <c r="F673" s="3"/>
      <c r="G673" s="3"/>
      <c r="H673" s="4"/>
    </row>
    <row r="674" spans="1:8" x14ac:dyDescent="0.3">
      <c r="A674" s="1"/>
      <c r="D674" s="2"/>
      <c r="F674" s="3"/>
      <c r="G674" s="3"/>
      <c r="H674" s="4"/>
    </row>
    <row r="675" spans="1:8" x14ac:dyDescent="0.3">
      <c r="A675" s="1"/>
      <c r="D675" s="2"/>
      <c r="F675" s="3"/>
      <c r="G675" s="3"/>
      <c r="H675" s="4"/>
    </row>
    <row r="676" spans="1:8" x14ac:dyDescent="0.3">
      <c r="A676" s="1"/>
      <c r="D676" s="2"/>
      <c r="F676" s="3"/>
      <c r="G676" s="3"/>
      <c r="H676" s="4"/>
    </row>
    <row r="677" spans="1:8" x14ac:dyDescent="0.3">
      <c r="A677" s="1"/>
      <c r="D677" s="2"/>
      <c r="F677" s="3"/>
      <c r="G677" s="3"/>
      <c r="H677" s="4"/>
    </row>
    <row r="678" spans="1:8" x14ac:dyDescent="0.3">
      <c r="A678" s="1"/>
      <c r="D678" s="2"/>
      <c r="F678" s="3"/>
      <c r="G678" s="3"/>
      <c r="H678" s="4"/>
    </row>
    <row r="679" spans="1:8" x14ac:dyDescent="0.3">
      <c r="A679" s="1"/>
      <c r="D679" s="2"/>
      <c r="F679" s="3"/>
      <c r="G679" s="3"/>
      <c r="H679" s="4"/>
    </row>
    <row r="680" spans="1:8" x14ac:dyDescent="0.3">
      <c r="A680" s="1"/>
      <c r="D680" s="2"/>
      <c r="F680" s="3"/>
      <c r="G680" s="3"/>
      <c r="H680" s="4"/>
    </row>
    <row r="681" spans="1:8" x14ac:dyDescent="0.3">
      <c r="A681" s="1"/>
      <c r="D681" s="2"/>
      <c r="F681" s="3"/>
      <c r="G681" s="3"/>
      <c r="H681" s="4"/>
    </row>
    <row r="682" spans="1:8" x14ac:dyDescent="0.3">
      <c r="A682" s="1"/>
      <c r="D682" s="2"/>
      <c r="F682" s="3"/>
      <c r="G682" s="3"/>
      <c r="H682" s="4"/>
    </row>
    <row r="683" spans="1:8" x14ac:dyDescent="0.3">
      <c r="A683" s="1"/>
      <c r="D683" s="2"/>
      <c r="F683" s="3"/>
      <c r="G683" s="3"/>
      <c r="H683" s="4"/>
    </row>
    <row r="684" spans="1:8" x14ac:dyDescent="0.3">
      <c r="A684" s="1"/>
      <c r="D684" s="2"/>
      <c r="F684" s="3"/>
      <c r="G684" s="3"/>
      <c r="H684" s="4"/>
    </row>
    <row r="685" spans="1:8" x14ac:dyDescent="0.3">
      <c r="A685" s="1"/>
      <c r="D685" s="2"/>
      <c r="F685" s="3"/>
      <c r="G685" s="3"/>
      <c r="H685" s="4"/>
    </row>
    <row r="686" spans="1:8" x14ac:dyDescent="0.3">
      <c r="A686" s="1"/>
      <c r="D686" s="2"/>
      <c r="F686" s="3"/>
      <c r="G686" s="3"/>
      <c r="H686" s="4"/>
    </row>
    <row r="687" spans="1:8" x14ac:dyDescent="0.3">
      <c r="A687" s="1"/>
      <c r="D687" s="2"/>
      <c r="F687" s="3"/>
      <c r="G687" s="3"/>
      <c r="H687" s="4"/>
    </row>
    <row r="688" spans="1:8" x14ac:dyDescent="0.3">
      <c r="A688" s="1"/>
      <c r="D688" s="2"/>
      <c r="F688" s="3"/>
      <c r="G688" s="3"/>
      <c r="H688" s="4"/>
    </row>
    <row r="689" spans="1:8" x14ac:dyDescent="0.3">
      <c r="A689" s="1"/>
      <c r="D689" s="2"/>
      <c r="F689" s="3"/>
      <c r="G689" s="3"/>
      <c r="H689" s="4"/>
    </row>
    <row r="690" spans="1:8" x14ac:dyDescent="0.3">
      <c r="A690" s="1"/>
      <c r="D690" s="2"/>
      <c r="F690" s="3"/>
      <c r="G690" s="3"/>
      <c r="H690" s="4"/>
    </row>
    <row r="691" spans="1:8" x14ac:dyDescent="0.3">
      <c r="A691" s="1"/>
      <c r="D691" s="2"/>
      <c r="F691" s="3"/>
      <c r="G691" s="3"/>
      <c r="H691" s="4"/>
    </row>
    <row r="692" spans="1:8" x14ac:dyDescent="0.3">
      <c r="A692" s="1"/>
      <c r="D692" s="2"/>
      <c r="F692" s="3"/>
      <c r="G692" s="3"/>
      <c r="H692" s="4"/>
    </row>
    <row r="693" spans="1:8" x14ac:dyDescent="0.3">
      <c r="A693" s="1"/>
      <c r="D693" s="2"/>
      <c r="F693" s="3"/>
      <c r="G693" s="3"/>
      <c r="H693" s="4"/>
    </row>
    <row r="694" spans="1:8" x14ac:dyDescent="0.3">
      <c r="A694" s="1"/>
      <c r="D694" s="2"/>
      <c r="F694" s="3"/>
      <c r="G694" s="3"/>
      <c r="H694" s="4"/>
    </row>
    <row r="695" spans="1:8" x14ac:dyDescent="0.3">
      <c r="A695" s="1"/>
      <c r="D695" s="2"/>
      <c r="F695" s="3"/>
      <c r="G695" s="3"/>
      <c r="H695" s="4"/>
    </row>
    <row r="696" spans="1:8" x14ac:dyDescent="0.3">
      <c r="A696" s="1"/>
      <c r="D696" s="2"/>
      <c r="F696" s="3"/>
      <c r="G696" s="3"/>
      <c r="H696" s="4"/>
    </row>
    <row r="697" spans="1:8" x14ac:dyDescent="0.3">
      <c r="A697" s="1"/>
      <c r="D697" s="2"/>
      <c r="F697" s="3"/>
      <c r="G697" s="3"/>
      <c r="H697" s="4"/>
    </row>
    <row r="698" spans="1:8" x14ac:dyDescent="0.3">
      <c r="A698" s="1"/>
      <c r="D698" s="2"/>
      <c r="F698" s="3"/>
      <c r="G698" s="3"/>
      <c r="H698" s="4"/>
    </row>
    <row r="699" spans="1:8" x14ac:dyDescent="0.3">
      <c r="A699" s="1"/>
      <c r="D699" s="2"/>
      <c r="F699" s="3"/>
      <c r="G699" s="3"/>
      <c r="H699" s="4"/>
    </row>
    <row r="700" spans="1:8" x14ac:dyDescent="0.3">
      <c r="A700" s="1"/>
      <c r="D700" s="2"/>
      <c r="F700" s="3"/>
      <c r="G700" s="3"/>
      <c r="H700" s="4"/>
    </row>
    <row r="701" spans="1:8" x14ac:dyDescent="0.3">
      <c r="A701" s="1"/>
      <c r="D701" s="2"/>
      <c r="F701" s="3"/>
      <c r="G701" s="3"/>
      <c r="H701" s="4"/>
    </row>
    <row r="702" spans="1:8" x14ac:dyDescent="0.3">
      <c r="A702" s="1"/>
      <c r="D702" s="2"/>
      <c r="F702" s="3"/>
      <c r="G702" s="3"/>
      <c r="H702" s="4"/>
    </row>
    <row r="703" spans="1:8" x14ac:dyDescent="0.3">
      <c r="A703" s="1"/>
      <c r="D703" s="2"/>
      <c r="F703" s="3"/>
      <c r="G703" s="3"/>
      <c r="H703" s="4"/>
    </row>
    <row r="704" spans="1:8" x14ac:dyDescent="0.3">
      <c r="A704" s="1"/>
      <c r="D704" s="2"/>
      <c r="F704" s="3"/>
      <c r="G704" s="3"/>
      <c r="H704" s="4"/>
    </row>
    <row r="705" spans="1:8" x14ac:dyDescent="0.3">
      <c r="A705" s="1"/>
      <c r="D705" s="2"/>
      <c r="F705" s="3"/>
      <c r="G705" s="3"/>
      <c r="H705" s="4"/>
    </row>
    <row r="706" spans="1:8" x14ac:dyDescent="0.3">
      <c r="A706" s="1"/>
      <c r="D706" s="2"/>
      <c r="F706" s="3"/>
      <c r="G706" s="3"/>
      <c r="H706" s="4"/>
    </row>
    <row r="707" spans="1:8" x14ac:dyDescent="0.3">
      <c r="A707" s="1"/>
      <c r="D707" s="2"/>
      <c r="F707" s="3"/>
      <c r="G707" s="3"/>
      <c r="H707" s="4"/>
    </row>
    <row r="708" spans="1:8" x14ac:dyDescent="0.3">
      <c r="A708" s="1"/>
      <c r="D708" s="2"/>
      <c r="F708" s="3"/>
      <c r="G708" s="3"/>
      <c r="H708" s="4"/>
    </row>
    <row r="709" spans="1:8" x14ac:dyDescent="0.3">
      <c r="A709" s="1"/>
      <c r="D709" s="2"/>
      <c r="F709" s="3"/>
      <c r="G709" s="3"/>
      <c r="H709" s="4"/>
    </row>
    <row r="710" spans="1:8" x14ac:dyDescent="0.3">
      <c r="A710" s="1"/>
      <c r="D710" s="2"/>
      <c r="F710" s="3"/>
      <c r="G710" s="3"/>
      <c r="H710" s="4"/>
    </row>
    <row r="711" spans="1:8" x14ac:dyDescent="0.3">
      <c r="A711" s="1"/>
      <c r="D711" s="2"/>
      <c r="F711" s="3"/>
      <c r="G711" s="3"/>
      <c r="H711" s="4"/>
    </row>
    <row r="712" spans="1:8" x14ac:dyDescent="0.3">
      <c r="A712" s="1"/>
      <c r="D712" s="2"/>
      <c r="F712" s="3"/>
      <c r="G712" s="3"/>
      <c r="H712" s="4"/>
    </row>
    <row r="713" spans="1:8" x14ac:dyDescent="0.3">
      <c r="A713" s="1"/>
      <c r="D713" s="2"/>
      <c r="F713" s="3"/>
      <c r="G713" s="3"/>
      <c r="H713" s="4"/>
    </row>
    <row r="714" spans="1:8" x14ac:dyDescent="0.3">
      <c r="A714" s="1"/>
      <c r="D714" s="2"/>
      <c r="F714" s="3"/>
      <c r="G714" s="3"/>
      <c r="H714" s="4"/>
    </row>
    <row r="715" spans="1:8" x14ac:dyDescent="0.3">
      <c r="A715" s="1"/>
      <c r="D715" s="2"/>
      <c r="F715" s="3"/>
      <c r="G715" s="3"/>
      <c r="H715" s="4"/>
    </row>
    <row r="716" spans="1:8" x14ac:dyDescent="0.3">
      <c r="A716" s="1"/>
      <c r="D716" s="2"/>
      <c r="F716" s="3"/>
      <c r="G716" s="3"/>
      <c r="H716" s="4"/>
    </row>
    <row r="717" spans="1:8" x14ac:dyDescent="0.3">
      <c r="A717" s="1"/>
      <c r="D717" s="2"/>
      <c r="F717" s="3"/>
      <c r="G717" s="3"/>
      <c r="H717" s="4"/>
    </row>
    <row r="718" spans="1:8" x14ac:dyDescent="0.3">
      <c r="A718" s="1"/>
      <c r="D718" s="2"/>
      <c r="F718" s="3"/>
      <c r="G718" s="3"/>
      <c r="H718" s="4"/>
    </row>
    <row r="719" spans="1:8" x14ac:dyDescent="0.3">
      <c r="A719" s="1"/>
      <c r="D719" s="2"/>
      <c r="F719" s="3"/>
      <c r="G719" s="3"/>
      <c r="H719" s="4"/>
    </row>
    <row r="720" spans="1:8" x14ac:dyDescent="0.3">
      <c r="A720" s="1"/>
      <c r="D720" s="2"/>
      <c r="F720" s="3"/>
      <c r="G720" s="3"/>
      <c r="H720" s="4"/>
    </row>
    <row r="721" spans="1:8" x14ac:dyDescent="0.3">
      <c r="A721" s="1"/>
      <c r="D721" s="2"/>
      <c r="F721" s="3"/>
      <c r="G721" s="3"/>
      <c r="H721" s="4"/>
    </row>
    <row r="722" spans="1:8" x14ac:dyDescent="0.3">
      <c r="A722" s="1"/>
      <c r="D722" s="2"/>
      <c r="F722" s="3"/>
      <c r="G722" s="3"/>
      <c r="H722" s="4"/>
    </row>
    <row r="723" spans="1:8" x14ac:dyDescent="0.3">
      <c r="A723" s="1"/>
      <c r="D723" s="2"/>
      <c r="F723" s="3"/>
      <c r="G723" s="3"/>
      <c r="H723" s="4"/>
    </row>
    <row r="724" spans="1:8" x14ac:dyDescent="0.3">
      <c r="A724" s="1"/>
      <c r="D724" s="2"/>
      <c r="F724" s="3"/>
      <c r="G724" s="3"/>
      <c r="H724" s="4"/>
    </row>
    <row r="725" spans="1:8" x14ac:dyDescent="0.3">
      <c r="A725" s="1"/>
      <c r="D725" s="2"/>
      <c r="F725" s="3"/>
      <c r="G725" s="3"/>
      <c r="H725" s="4"/>
    </row>
    <row r="726" spans="1:8" x14ac:dyDescent="0.3">
      <c r="A726" s="1"/>
      <c r="D726" s="2"/>
      <c r="F726" s="3"/>
      <c r="G726" s="3"/>
      <c r="H726" s="4"/>
    </row>
    <row r="727" spans="1:8" x14ac:dyDescent="0.3">
      <c r="A727" s="1"/>
      <c r="D727" s="2"/>
      <c r="F727" s="3"/>
      <c r="G727" s="3"/>
      <c r="H727" s="4"/>
    </row>
    <row r="728" spans="1:8" x14ac:dyDescent="0.3">
      <c r="A728" s="1"/>
      <c r="D728" s="2"/>
      <c r="F728" s="3"/>
      <c r="G728" s="3"/>
      <c r="H728" s="4"/>
    </row>
    <row r="729" spans="1:8" x14ac:dyDescent="0.3">
      <c r="A729" s="1"/>
      <c r="D729" s="2"/>
      <c r="F729" s="3"/>
      <c r="G729" s="3"/>
      <c r="H729" s="4"/>
    </row>
    <row r="730" spans="1:8" x14ac:dyDescent="0.3">
      <c r="A730" s="1"/>
      <c r="D730" s="2"/>
      <c r="F730" s="3"/>
      <c r="G730" s="3"/>
      <c r="H730" s="4"/>
    </row>
    <row r="731" spans="1:8" x14ac:dyDescent="0.3">
      <c r="A731" s="1"/>
      <c r="D731" s="2"/>
      <c r="F731" s="3"/>
      <c r="G731" s="3"/>
      <c r="H731" s="4"/>
    </row>
    <row r="732" spans="1:8" x14ac:dyDescent="0.3">
      <c r="A732" s="1"/>
      <c r="D732" s="2"/>
      <c r="F732" s="3"/>
      <c r="G732" s="3"/>
      <c r="H732" s="4"/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0D6E-640D-4C8D-AC28-4389C17D7859}">
  <dimension ref="A1:N732"/>
  <sheetViews>
    <sheetView workbookViewId="0">
      <selection activeCell="J11" sqref="J11:L11"/>
    </sheetView>
  </sheetViews>
  <sheetFormatPr defaultRowHeight="14.4" x14ac:dyDescent="0.3"/>
  <cols>
    <col min="1" max="1" width="10.109375" bestFit="1" customWidth="1"/>
    <col min="2" max="2" width="14.109375" customWidth="1"/>
    <col min="3" max="3" width="10.44140625" customWidth="1"/>
    <col min="4" max="4" width="27.77734375" customWidth="1"/>
    <col min="5" max="5" width="9.88671875" customWidth="1"/>
    <col min="6" max="6" width="10.77734375" bestFit="1" customWidth="1"/>
    <col min="7" max="7" width="11.5546875" customWidth="1"/>
    <col min="8" max="8" width="15.44140625" customWidth="1"/>
    <col min="10" max="11" width="10.88671875" customWidth="1"/>
  </cols>
  <sheetData>
    <row r="1" spans="1:14" x14ac:dyDescent="0.3">
      <c r="A1" t="s">
        <v>0</v>
      </c>
      <c r="B1" t="s">
        <v>1</v>
      </c>
      <c r="C1" t="s">
        <v>9</v>
      </c>
      <c r="D1" t="s">
        <v>14</v>
      </c>
      <c r="E1" t="s">
        <v>15</v>
      </c>
      <c r="F1" t="s">
        <v>19</v>
      </c>
      <c r="G1" t="s">
        <v>20</v>
      </c>
      <c r="H1" t="s">
        <v>22</v>
      </c>
    </row>
    <row r="2" spans="1:14" x14ac:dyDescent="0.3">
      <c r="A2" s="1">
        <v>44927</v>
      </c>
      <c r="B2" t="s">
        <v>2</v>
      </c>
      <c r="C2" t="s">
        <v>10</v>
      </c>
      <c r="D2" s="2">
        <f>VLOOKUP(C2,Tabela18[],2,FALSE)</f>
        <v>0.2</v>
      </c>
      <c r="E2">
        <v>10</v>
      </c>
      <c r="F2" s="3">
        <f>E2*(800+15)</f>
        <v>8150</v>
      </c>
      <c r="G2" s="3">
        <f>IF(AND(NOT(B2="sobota"),NOT(B2="niedziela")),E2*$M$4,0)</f>
        <v>0</v>
      </c>
      <c r="H2" s="4">
        <v>-8150</v>
      </c>
    </row>
    <row r="3" spans="1:14" x14ac:dyDescent="0.3">
      <c r="A3" s="1">
        <v>44928</v>
      </c>
      <c r="B3" t="s">
        <v>3</v>
      </c>
      <c r="C3" t="s">
        <v>10</v>
      </c>
      <c r="D3" s="2">
        <f>VLOOKUP(C3,Tabela18[],2,FALSE)</f>
        <v>0.2</v>
      </c>
      <c r="E3">
        <v>10</v>
      </c>
      <c r="F3" s="3">
        <f>IF(B3="niedziela",15*E3,0)</f>
        <v>0</v>
      </c>
      <c r="G3" s="3">
        <f>IF(AND(NOT(B3="sobota"),NOT(B3="niedziela")),ROUNDDOWN(E3*D3,0)*$M$4,0)</f>
        <v>132</v>
      </c>
      <c r="H3" s="4">
        <f t="shared" ref="H3:H66" si="0">G3-F3+H2</f>
        <v>-8018</v>
      </c>
      <c r="J3" t="s">
        <v>16</v>
      </c>
      <c r="K3" s="2" t="s">
        <v>17</v>
      </c>
      <c r="M3" t="s">
        <v>21</v>
      </c>
    </row>
    <row r="4" spans="1:14" x14ac:dyDescent="0.3">
      <c r="A4" s="1">
        <v>44929</v>
      </c>
      <c r="B4" t="s">
        <v>4</v>
      </c>
      <c r="C4" t="s">
        <v>10</v>
      </c>
      <c r="D4" s="2">
        <f>VLOOKUP(C4,Tabela18[],2,FALSE)</f>
        <v>0.2</v>
      </c>
      <c r="E4">
        <v>10</v>
      </c>
      <c r="F4" s="3">
        <f t="shared" ref="F4:F67" si="1">IF(B4="niedziela",15*E4,0)</f>
        <v>0</v>
      </c>
      <c r="G4" s="3">
        <f t="shared" ref="G4:G67" si="2">IF(AND(NOT(B4="sobota"),NOT(B4="niedziela")),ROUNDDOWN(E4*D4,0)*$M$4,0)</f>
        <v>132</v>
      </c>
      <c r="H4" s="4">
        <f t="shared" si="0"/>
        <v>-7886</v>
      </c>
      <c r="J4" t="s">
        <v>10</v>
      </c>
      <c r="K4" s="2">
        <v>0.2</v>
      </c>
      <c r="M4" s="3">
        <v>66</v>
      </c>
    </row>
    <row r="5" spans="1:14" x14ac:dyDescent="0.3">
      <c r="A5" s="1">
        <v>44930</v>
      </c>
      <c r="B5" t="s">
        <v>5</v>
      </c>
      <c r="C5" t="s">
        <v>10</v>
      </c>
      <c r="D5" s="2">
        <f>VLOOKUP(C5,Tabela18[],2,FALSE)</f>
        <v>0.2</v>
      </c>
      <c r="E5">
        <v>10</v>
      </c>
      <c r="F5" s="3">
        <f t="shared" si="1"/>
        <v>0</v>
      </c>
      <c r="G5" s="3">
        <f t="shared" si="2"/>
        <v>132</v>
      </c>
      <c r="H5" s="4">
        <f t="shared" si="0"/>
        <v>-7754</v>
      </c>
      <c r="J5" t="s">
        <v>11</v>
      </c>
      <c r="K5" s="2">
        <v>0.5</v>
      </c>
    </row>
    <row r="6" spans="1:14" x14ac:dyDescent="0.3">
      <c r="A6" s="1">
        <v>44931</v>
      </c>
      <c r="B6" t="s">
        <v>6</v>
      </c>
      <c r="C6" t="s">
        <v>10</v>
      </c>
      <c r="D6" s="2">
        <f>VLOOKUP(C6,Tabela18[],2,FALSE)</f>
        <v>0.2</v>
      </c>
      <c r="E6">
        <v>10</v>
      </c>
      <c r="F6" s="3">
        <f t="shared" si="1"/>
        <v>0</v>
      </c>
      <c r="G6" s="3">
        <f t="shared" si="2"/>
        <v>132</v>
      </c>
      <c r="H6" s="4">
        <f t="shared" si="0"/>
        <v>-7622</v>
      </c>
      <c r="J6" t="s">
        <v>12</v>
      </c>
      <c r="K6" s="2">
        <v>0.9</v>
      </c>
    </row>
    <row r="7" spans="1:14" x14ac:dyDescent="0.3">
      <c r="A7" s="1">
        <v>44932</v>
      </c>
      <c r="B7" t="s">
        <v>7</v>
      </c>
      <c r="C7" t="s">
        <v>10</v>
      </c>
      <c r="D7" s="2">
        <f>VLOOKUP(C7,Tabela18[],2,FALSE)</f>
        <v>0.2</v>
      </c>
      <c r="E7">
        <v>10</v>
      </c>
      <c r="F7" s="3">
        <f t="shared" si="1"/>
        <v>0</v>
      </c>
      <c r="G7" s="3">
        <f t="shared" si="2"/>
        <v>132</v>
      </c>
      <c r="H7" s="4">
        <f t="shared" si="0"/>
        <v>-7490</v>
      </c>
      <c r="J7" t="s">
        <v>13</v>
      </c>
      <c r="K7" s="2">
        <v>0.4</v>
      </c>
    </row>
    <row r="8" spans="1:14" x14ac:dyDescent="0.3">
      <c r="A8" s="1">
        <v>44933</v>
      </c>
      <c r="B8" t="s">
        <v>8</v>
      </c>
      <c r="C8" t="s">
        <v>10</v>
      </c>
      <c r="D8" s="2">
        <f>VLOOKUP(C8,Tabela18[],2,FALSE)</f>
        <v>0.2</v>
      </c>
      <c r="E8">
        <v>10</v>
      </c>
      <c r="F8" s="3">
        <f t="shared" si="1"/>
        <v>0</v>
      </c>
      <c r="G8" s="3">
        <f t="shared" si="2"/>
        <v>0</v>
      </c>
      <c r="H8" s="4">
        <f t="shared" si="0"/>
        <v>-7490</v>
      </c>
      <c r="M8" s="19" t="s">
        <v>34</v>
      </c>
      <c r="N8" s="19"/>
    </row>
    <row r="9" spans="1:14" x14ac:dyDescent="0.3">
      <c r="A9" s="1">
        <v>44934</v>
      </c>
      <c r="B9" t="s">
        <v>2</v>
      </c>
      <c r="C9" t="s">
        <v>10</v>
      </c>
      <c r="D9" s="2">
        <f>VLOOKUP(C9,Tabela18[],2,FALSE)</f>
        <v>0.2</v>
      </c>
      <c r="E9">
        <v>10</v>
      </c>
      <c r="F9" s="3">
        <f t="shared" si="1"/>
        <v>150</v>
      </c>
      <c r="G9" s="3">
        <f t="shared" si="2"/>
        <v>0</v>
      </c>
      <c r="H9" s="4">
        <f t="shared" si="0"/>
        <v>-7640</v>
      </c>
      <c r="M9" s="20">
        <f>H732</f>
        <v>150094</v>
      </c>
      <c r="N9" s="19"/>
    </row>
    <row r="10" spans="1:14" x14ac:dyDescent="0.3">
      <c r="A10" s="1">
        <v>44935</v>
      </c>
      <c r="B10" t="s">
        <v>3</v>
      </c>
      <c r="C10" t="s">
        <v>10</v>
      </c>
      <c r="D10" s="2">
        <f>VLOOKUP(C10,Tabela18[],2,FALSE)</f>
        <v>0.2</v>
      </c>
      <c r="E10">
        <v>10</v>
      </c>
      <c r="F10" s="3">
        <f t="shared" si="1"/>
        <v>0</v>
      </c>
      <c r="G10" s="3">
        <f t="shared" si="2"/>
        <v>132</v>
      </c>
      <c r="H10" s="4">
        <f t="shared" si="0"/>
        <v>-7508</v>
      </c>
    </row>
    <row r="11" spans="1:14" x14ac:dyDescent="0.3">
      <c r="A11" s="1">
        <v>44936</v>
      </c>
      <c r="B11" t="s">
        <v>4</v>
      </c>
      <c r="C11" t="s">
        <v>10</v>
      </c>
      <c r="D11" s="2">
        <f>VLOOKUP(C11,Tabela18[],2,FALSE)</f>
        <v>0.2</v>
      </c>
      <c r="E11">
        <v>10</v>
      </c>
      <c r="F11" s="3">
        <f t="shared" si="1"/>
        <v>0</v>
      </c>
      <c r="G11" s="3">
        <f t="shared" si="2"/>
        <v>132</v>
      </c>
      <c r="H11" s="4">
        <f t="shared" si="0"/>
        <v>-7376</v>
      </c>
      <c r="J11" s="6" t="s">
        <v>35</v>
      </c>
      <c r="K11" s="6" t="s">
        <v>36</v>
      </c>
      <c r="L11" s="6" t="s">
        <v>37</v>
      </c>
    </row>
    <row r="12" spans="1:14" x14ac:dyDescent="0.3">
      <c r="A12" s="1">
        <v>44937</v>
      </c>
      <c r="B12" t="s">
        <v>5</v>
      </c>
      <c r="C12" t="s">
        <v>10</v>
      </c>
      <c r="D12" s="2">
        <f>VLOOKUP(C12,Tabela18[],2,FALSE)</f>
        <v>0.2</v>
      </c>
      <c r="E12">
        <v>10</v>
      </c>
      <c r="F12" s="3">
        <f t="shared" si="1"/>
        <v>0</v>
      </c>
      <c r="G12" s="3">
        <f t="shared" si="2"/>
        <v>132</v>
      </c>
      <c r="H12" s="4">
        <f t="shared" si="0"/>
        <v>-7244</v>
      </c>
    </row>
    <row r="13" spans="1:14" x14ac:dyDescent="0.3">
      <c r="A13" s="1">
        <v>44938</v>
      </c>
      <c r="B13" t="s">
        <v>6</v>
      </c>
      <c r="C13" t="s">
        <v>10</v>
      </c>
      <c r="D13" s="2">
        <f>VLOOKUP(C13,Tabela18[],2,FALSE)</f>
        <v>0.2</v>
      </c>
      <c r="E13">
        <v>10</v>
      </c>
      <c r="F13" s="3">
        <f t="shared" si="1"/>
        <v>0</v>
      </c>
      <c r="G13" s="3">
        <f t="shared" si="2"/>
        <v>132</v>
      </c>
      <c r="H13" s="4">
        <f t="shared" si="0"/>
        <v>-7112</v>
      </c>
    </row>
    <row r="14" spans="1:14" x14ac:dyDescent="0.3">
      <c r="A14" s="1">
        <v>44939</v>
      </c>
      <c r="B14" t="s">
        <v>7</v>
      </c>
      <c r="C14" t="s">
        <v>10</v>
      </c>
      <c r="D14" s="2">
        <f>VLOOKUP(C14,Tabela18[],2,FALSE)</f>
        <v>0.2</v>
      </c>
      <c r="E14">
        <v>10</v>
      </c>
      <c r="F14" s="3">
        <f t="shared" si="1"/>
        <v>0</v>
      </c>
      <c r="G14" s="3">
        <f t="shared" si="2"/>
        <v>132</v>
      </c>
      <c r="H14" s="4">
        <f t="shared" si="0"/>
        <v>-6980</v>
      </c>
    </row>
    <row r="15" spans="1:14" x14ac:dyDescent="0.3">
      <c r="A15" s="1">
        <v>44940</v>
      </c>
      <c r="B15" t="s">
        <v>8</v>
      </c>
      <c r="C15" t="s">
        <v>10</v>
      </c>
      <c r="D15" s="2">
        <f>VLOOKUP(C15,Tabela18[],2,FALSE)</f>
        <v>0.2</v>
      </c>
      <c r="E15">
        <v>10</v>
      </c>
      <c r="F15" s="3">
        <f t="shared" si="1"/>
        <v>0</v>
      </c>
      <c r="G15" s="3">
        <f t="shared" si="2"/>
        <v>0</v>
      </c>
      <c r="H15" s="4">
        <f t="shared" si="0"/>
        <v>-6980</v>
      </c>
    </row>
    <row r="16" spans="1:14" x14ac:dyDescent="0.3">
      <c r="A16" s="1">
        <v>44941</v>
      </c>
      <c r="B16" t="s">
        <v>2</v>
      </c>
      <c r="C16" t="s">
        <v>10</v>
      </c>
      <c r="D16" s="2">
        <f>VLOOKUP(C16,Tabela18[],2,FALSE)</f>
        <v>0.2</v>
      </c>
      <c r="E16">
        <v>10</v>
      </c>
      <c r="F16" s="3">
        <f t="shared" si="1"/>
        <v>150</v>
      </c>
      <c r="G16" s="3">
        <f t="shared" si="2"/>
        <v>0</v>
      </c>
      <c r="H16" s="4">
        <f t="shared" si="0"/>
        <v>-7130</v>
      </c>
    </row>
    <row r="17" spans="1:8" x14ac:dyDescent="0.3">
      <c r="A17" s="1">
        <v>44942</v>
      </c>
      <c r="B17" t="s">
        <v>3</v>
      </c>
      <c r="C17" t="s">
        <v>10</v>
      </c>
      <c r="D17" s="2">
        <f>VLOOKUP(C17,Tabela18[],2,FALSE)</f>
        <v>0.2</v>
      </c>
      <c r="E17">
        <v>10</v>
      </c>
      <c r="F17" s="3">
        <f t="shared" si="1"/>
        <v>0</v>
      </c>
      <c r="G17" s="3">
        <f t="shared" si="2"/>
        <v>132</v>
      </c>
      <c r="H17" s="4">
        <f t="shared" si="0"/>
        <v>-6998</v>
      </c>
    </row>
    <row r="18" spans="1:8" x14ac:dyDescent="0.3">
      <c r="A18" s="1">
        <v>44943</v>
      </c>
      <c r="B18" t="s">
        <v>4</v>
      </c>
      <c r="C18" t="s">
        <v>10</v>
      </c>
      <c r="D18" s="2">
        <f>VLOOKUP(C18,Tabela18[],2,FALSE)</f>
        <v>0.2</v>
      </c>
      <c r="E18">
        <v>10</v>
      </c>
      <c r="F18" s="3">
        <f t="shared" si="1"/>
        <v>0</v>
      </c>
      <c r="G18" s="3">
        <f t="shared" si="2"/>
        <v>132</v>
      </c>
      <c r="H18" s="4">
        <f t="shared" si="0"/>
        <v>-6866</v>
      </c>
    </row>
    <row r="19" spans="1:8" x14ac:dyDescent="0.3">
      <c r="A19" s="1">
        <v>44944</v>
      </c>
      <c r="B19" t="s">
        <v>5</v>
      </c>
      <c r="C19" t="s">
        <v>10</v>
      </c>
      <c r="D19" s="2">
        <f>VLOOKUP(C19,Tabela18[],2,FALSE)</f>
        <v>0.2</v>
      </c>
      <c r="E19">
        <v>10</v>
      </c>
      <c r="F19" s="3">
        <f t="shared" si="1"/>
        <v>0</v>
      </c>
      <c r="G19" s="3">
        <f t="shared" si="2"/>
        <v>132</v>
      </c>
      <c r="H19" s="4">
        <f t="shared" si="0"/>
        <v>-6734</v>
      </c>
    </row>
    <row r="20" spans="1:8" x14ac:dyDescent="0.3">
      <c r="A20" s="1">
        <v>44945</v>
      </c>
      <c r="B20" t="s">
        <v>6</v>
      </c>
      <c r="C20" t="s">
        <v>10</v>
      </c>
      <c r="D20" s="2">
        <f>VLOOKUP(C20,Tabela18[],2,FALSE)</f>
        <v>0.2</v>
      </c>
      <c r="E20">
        <v>10</v>
      </c>
      <c r="F20" s="3">
        <f t="shared" si="1"/>
        <v>0</v>
      </c>
      <c r="G20" s="3">
        <f t="shared" si="2"/>
        <v>132</v>
      </c>
      <c r="H20" s="4">
        <f t="shared" si="0"/>
        <v>-6602</v>
      </c>
    </row>
    <row r="21" spans="1:8" x14ac:dyDescent="0.3">
      <c r="A21" s="1">
        <v>44946</v>
      </c>
      <c r="B21" t="s">
        <v>7</v>
      </c>
      <c r="C21" t="s">
        <v>10</v>
      </c>
      <c r="D21" s="2">
        <f>VLOOKUP(C21,Tabela18[],2,FALSE)</f>
        <v>0.2</v>
      </c>
      <c r="E21">
        <v>10</v>
      </c>
      <c r="F21" s="3">
        <f t="shared" si="1"/>
        <v>0</v>
      </c>
      <c r="G21" s="3">
        <f t="shared" si="2"/>
        <v>132</v>
      </c>
      <c r="H21" s="4">
        <f t="shared" si="0"/>
        <v>-6470</v>
      </c>
    </row>
    <row r="22" spans="1:8" x14ac:dyDescent="0.3">
      <c r="A22" s="1">
        <v>44947</v>
      </c>
      <c r="B22" t="s">
        <v>8</v>
      </c>
      <c r="C22" t="s">
        <v>10</v>
      </c>
      <c r="D22" s="2">
        <f>VLOOKUP(C22,Tabela18[],2,FALSE)</f>
        <v>0.2</v>
      </c>
      <c r="E22">
        <v>10</v>
      </c>
      <c r="F22" s="3">
        <f t="shared" si="1"/>
        <v>0</v>
      </c>
      <c r="G22" s="3">
        <f t="shared" si="2"/>
        <v>0</v>
      </c>
      <c r="H22" s="4">
        <f t="shared" si="0"/>
        <v>-6470</v>
      </c>
    </row>
    <row r="23" spans="1:8" x14ac:dyDescent="0.3">
      <c r="A23" s="1">
        <v>44948</v>
      </c>
      <c r="B23" t="s">
        <v>2</v>
      </c>
      <c r="C23" t="s">
        <v>10</v>
      </c>
      <c r="D23" s="2">
        <f>VLOOKUP(C23,Tabela18[],2,FALSE)</f>
        <v>0.2</v>
      </c>
      <c r="E23">
        <v>10</v>
      </c>
      <c r="F23" s="3">
        <f t="shared" si="1"/>
        <v>150</v>
      </c>
      <c r="G23" s="3">
        <f t="shared" si="2"/>
        <v>0</v>
      </c>
      <c r="H23" s="4">
        <f t="shared" si="0"/>
        <v>-6620</v>
      </c>
    </row>
    <row r="24" spans="1:8" x14ac:dyDescent="0.3">
      <c r="A24" s="1">
        <v>44949</v>
      </c>
      <c r="B24" t="s">
        <v>3</v>
      </c>
      <c r="C24" t="s">
        <v>10</v>
      </c>
      <c r="D24" s="2">
        <f>VLOOKUP(C24,Tabela18[],2,FALSE)</f>
        <v>0.2</v>
      </c>
      <c r="E24">
        <v>10</v>
      </c>
      <c r="F24" s="3">
        <f t="shared" si="1"/>
        <v>0</v>
      </c>
      <c r="G24" s="3">
        <f t="shared" si="2"/>
        <v>132</v>
      </c>
      <c r="H24" s="4">
        <f t="shared" si="0"/>
        <v>-6488</v>
      </c>
    </row>
    <row r="25" spans="1:8" x14ac:dyDescent="0.3">
      <c r="A25" s="1">
        <v>44950</v>
      </c>
      <c r="B25" t="s">
        <v>4</v>
      </c>
      <c r="C25" t="s">
        <v>10</v>
      </c>
      <c r="D25" s="2">
        <f>VLOOKUP(C25,Tabela18[],2,FALSE)</f>
        <v>0.2</v>
      </c>
      <c r="E25">
        <v>10</v>
      </c>
      <c r="F25" s="3">
        <f t="shared" si="1"/>
        <v>0</v>
      </c>
      <c r="G25" s="3">
        <f t="shared" si="2"/>
        <v>132</v>
      </c>
      <c r="H25" s="4">
        <f t="shared" si="0"/>
        <v>-6356</v>
      </c>
    </row>
    <row r="26" spans="1:8" x14ac:dyDescent="0.3">
      <c r="A26" s="1">
        <v>44951</v>
      </c>
      <c r="B26" t="s">
        <v>5</v>
      </c>
      <c r="C26" t="s">
        <v>10</v>
      </c>
      <c r="D26" s="2">
        <f>VLOOKUP(C26,Tabela18[],2,FALSE)</f>
        <v>0.2</v>
      </c>
      <c r="E26">
        <v>10</v>
      </c>
      <c r="F26" s="3">
        <f t="shared" si="1"/>
        <v>0</v>
      </c>
      <c r="G26" s="3">
        <f t="shared" si="2"/>
        <v>132</v>
      </c>
      <c r="H26" s="4">
        <f t="shared" si="0"/>
        <v>-6224</v>
      </c>
    </row>
    <row r="27" spans="1:8" x14ac:dyDescent="0.3">
      <c r="A27" s="1">
        <v>44952</v>
      </c>
      <c r="B27" t="s">
        <v>6</v>
      </c>
      <c r="C27" t="s">
        <v>10</v>
      </c>
      <c r="D27" s="2">
        <f>VLOOKUP(C27,Tabela18[],2,FALSE)</f>
        <v>0.2</v>
      </c>
      <c r="E27">
        <v>10</v>
      </c>
      <c r="F27" s="3">
        <f t="shared" si="1"/>
        <v>0</v>
      </c>
      <c r="G27" s="3">
        <f t="shared" si="2"/>
        <v>132</v>
      </c>
      <c r="H27" s="4">
        <f t="shared" si="0"/>
        <v>-6092</v>
      </c>
    </row>
    <row r="28" spans="1:8" x14ac:dyDescent="0.3">
      <c r="A28" s="1">
        <v>44953</v>
      </c>
      <c r="B28" t="s">
        <v>7</v>
      </c>
      <c r="C28" t="s">
        <v>10</v>
      </c>
      <c r="D28" s="2">
        <f>VLOOKUP(C28,Tabela18[],2,FALSE)</f>
        <v>0.2</v>
      </c>
      <c r="E28">
        <v>10</v>
      </c>
      <c r="F28" s="3">
        <f t="shared" si="1"/>
        <v>0</v>
      </c>
      <c r="G28" s="3">
        <f t="shared" si="2"/>
        <v>132</v>
      </c>
      <c r="H28" s="4">
        <f t="shared" si="0"/>
        <v>-5960</v>
      </c>
    </row>
    <row r="29" spans="1:8" x14ac:dyDescent="0.3">
      <c r="A29" s="1">
        <v>44954</v>
      </c>
      <c r="B29" t="s">
        <v>8</v>
      </c>
      <c r="C29" t="s">
        <v>10</v>
      </c>
      <c r="D29" s="2">
        <f>VLOOKUP(C29,Tabela18[],2,FALSE)</f>
        <v>0.2</v>
      </c>
      <c r="E29">
        <v>10</v>
      </c>
      <c r="F29" s="3">
        <f t="shared" si="1"/>
        <v>0</v>
      </c>
      <c r="G29" s="3">
        <f t="shared" si="2"/>
        <v>0</v>
      </c>
      <c r="H29" s="4">
        <f t="shared" si="0"/>
        <v>-5960</v>
      </c>
    </row>
    <row r="30" spans="1:8" x14ac:dyDescent="0.3">
      <c r="A30" s="1">
        <v>44955</v>
      </c>
      <c r="B30" t="s">
        <v>2</v>
      </c>
      <c r="C30" t="s">
        <v>10</v>
      </c>
      <c r="D30" s="2">
        <f>VLOOKUP(C30,Tabela18[],2,FALSE)</f>
        <v>0.2</v>
      </c>
      <c r="E30">
        <v>10</v>
      </c>
      <c r="F30" s="3">
        <f t="shared" si="1"/>
        <v>150</v>
      </c>
      <c r="G30" s="3">
        <f t="shared" si="2"/>
        <v>0</v>
      </c>
      <c r="H30" s="4">
        <f t="shared" si="0"/>
        <v>-6110</v>
      </c>
    </row>
    <row r="31" spans="1:8" x14ac:dyDescent="0.3">
      <c r="A31" s="1">
        <v>44956</v>
      </c>
      <c r="B31" t="s">
        <v>3</v>
      </c>
      <c r="C31" t="s">
        <v>10</v>
      </c>
      <c r="D31" s="2">
        <f>VLOOKUP(C31,Tabela18[],2,FALSE)</f>
        <v>0.2</v>
      </c>
      <c r="E31">
        <v>10</v>
      </c>
      <c r="F31" s="3">
        <f t="shared" si="1"/>
        <v>0</v>
      </c>
      <c r="G31" s="3">
        <f t="shared" si="2"/>
        <v>132</v>
      </c>
      <c r="H31" s="4">
        <f t="shared" si="0"/>
        <v>-5978</v>
      </c>
    </row>
    <row r="32" spans="1:8" x14ac:dyDescent="0.3">
      <c r="A32" s="1">
        <v>44957</v>
      </c>
      <c r="B32" t="s">
        <v>4</v>
      </c>
      <c r="C32" t="s">
        <v>10</v>
      </c>
      <c r="D32" s="2">
        <f>VLOOKUP(C32,Tabela18[],2,FALSE)</f>
        <v>0.2</v>
      </c>
      <c r="E32">
        <v>10</v>
      </c>
      <c r="F32" s="3">
        <f t="shared" si="1"/>
        <v>0</v>
      </c>
      <c r="G32" s="3">
        <f t="shared" si="2"/>
        <v>132</v>
      </c>
      <c r="H32" s="4">
        <f t="shared" si="0"/>
        <v>-5846</v>
      </c>
    </row>
    <row r="33" spans="1:8" x14ac:dyDescent="0.3">
      <c r="A33" s="1">
        <v>44958</v>
      </c>
      <c r="B33" t="s">
        <v>5</v>
      </c>
      <c r="C33" t="s">
        <v>10</v>
      </c>
      <c r="D33" s="2">
        <f>VLOOKUP(C33,Tabela18[],2,FALSE)</f>
        <v>0.2</v>
      </c>
      <c r="E33">
        <v>10</v>
      </c>
      <c r="F33" s="3">
        <f t="shared" si="1"/>
        <v>0</v>
      </c>
      <c r="G33" s="3">
        <f t="shared" si="2"/>
        <v>132</v>
      </c>
      <c r="H33" s="4">
        <f t="shared" si="0"/>
        <v>-5714</v>
      </c>
    </row>
    <row r="34" spans="1:8" x14ac:dyDescent="0.3">
      <c r="A34" s="1">
        <v>44959</v>
      </c>
      <c r="B34" t="s">
        <v>6</v>
      </c>
      <c r="C34" t="s">
        <v>10</v>
      </c>
      <c r="D34" s="2">
        <f>VLOOKUP(C34,Tabela18[],2,FALSE)</f>
        <v>0.2</v>
      </c>
      <c r="E34">
        <v>10</v>
      </c>
      <c r="F34" s="3">
        <f t="shared" si="1"/>
        <v>0</v>
      </c>
      <c r="G34" s="3">
        <f t="shared" si="2"/>
        <v>132</v>
      </c>
      <c r="H34" s="4">
        <f t="shared" si="0"/>
        <v>-5582</v>
      </c>
    </row>
    <row r="35" spans="1:8" x14ac:dyDescent="0.3">
      <c r="A35" s="1">
        <v>44960</v>
      </c>
      <c r="B35" t="s">
        <v>7</v>
      </c>
      <c r="C35" t="s">
        <v>10</v>
      </c>
      <c r="D35" s="2">
        <f>VLOOKUP(C35,Tabela18[],2,FALSE)</f>
        <v>0.2</v>
      </c>
      <c r="E35">
        <v>10</v>
      </c>
      <c r="F35" s="3">
        <f t="shared" si="1"/>
        <v>0</v>
      </c>
      <c r="G35" s="3">
        <f t="shared" si="2"/>
        <v>132</v>
      </c>
      <c r="H35" s="4">
        <f t="shared" si="0"/>
        <v>-5450</v>
      </c>
    </row>
    <row r="36" spans="1:8" x14ac:dyDescent="0.3">
      <c r="A36" s="1">
        <v>44961</v>
      </c>
      <c r="B36" t="s">
        <v>8</v>
      </c>
      <c r="C36" t="s">
        <v>10</v>
      </c>
      <c r="D36" s="2">
        <f>VLOOKUP(C36,Tabela18[],2,FALSE)</f>
        <v>0.2</v>
      </c>
      <c r="E36">
        <v>10</v>
      </c>
      <c r="F36" s="3">
        <f t="shared" si="1"/>
        <v>0</v>
      </c>
      <c r="G36" s="3">
        <f t="shared" si="2"/>
        <v>0</v>
      </c>
      <c r="H36" s="4">
        <f t="shared" si="0"/>
        <v>-5450</v>
      </c>
    </row>
    <row r="37" spans="1:8" x14ac:dyDescent="0.3">
      <c r="A37" s="1">
        <v>44962</v>
      </c>
      <c r="B37" t="s">
        <v>2</v>
      </c>
      <c r="C37" t="s">
        <v>10</v>
      </c>
      <c r="D37" s="2">
        <f>VLOOKUP(C37,Tabela18[],2,FALSE)</f>
        <v>0.2</v>
      </c>
      <c r="E37">
        <v>10</v>
      </c>
      <c r="F37" s="3">
        <f t="shared" si="1"/>
        <v>150</v>
      </c>
      <c r="G37" s="3">
        <f t="shared" si="2"/>
        <v>0</v>
      </c>
      <c r="H37" s="4">
        <f t="shared" si="0"/>
        <v>-5600</v>
      </c>
    </row>
    <row r="38" spans="1:8" x14ac:dyDescent="0.3">
      <c r="A38" s="1">
        <v>44963</v>
      </c>
      <c r="B38" t="s">
        <v>3</v>
      </c>
      <c r="C38" t="s">
        <v>10</v>
      </c>
      <c r="D38" s="2">
        <f>VLOOKUP(C38,Tabela18[],2,FALSE)</f>
        <v>0.2</v>
      </c>
      <c r="E38">
        <v>10</v>
      </c>
      <c r="F38" s="3">
        <f t="shared" si="1"/>
        <v>0</v>
      </c>
      <c r="G38" s="3">
        <f t="shared" si="2"/>
        <v>132</v>
      </c>
      <c r="H38" s="4">
        <f t="shared" si="0"/>
        <v>-5468</v>
      </c>
    </row>
    <row r="39" spans="1:8" x14ac:dyDescent="0.3">
      <c r="A39" s="1">
        <v>44964</v>
      </c>
      <c r="B39" t="s">
        <v>4</v>
      </c>
      <c r="C39" t="s">
        <v>10</v>
      </c>
      <c r="D39" s="2">
        <f>VLOOKUP(C39,Tabela18[],2,FALSE)</f>
        <v>0.2</v>
      </c>
      <c r="E39">
        <v>10</v>
      </c>
      <c r="F39" s="3">
        <f t="shared" si="1"/>
        <v>0</v>
      </c>
      <c r="G39" s="3">
        <f t="shared" si="2"/>
        <v>132</v>
      </c>
      <c r="H39" s="4">
        <f t="shared" si="0"/>
        <v>-5336</v>
      </c>
    </row>
    <row r="40" spans="1:8" x14ac:dyDescent="0.3">
      <c r="A40" s="1">
        <v>44965</v>
      </c>
      <c r="B40" t="s">
        <v>5</v>
      </c>
      <c r="C40" t="s">
        <v>10</v>
      </c>
      <c r="D40" s="2">
        <f>VLOOKUP(C40,Tabela18[],2,FALSE)</f>
        <v>0.2</v>
      </c>
      <c r="E40">
        <v>10</v>
      </c>
      <c r="F40" s="3">
        <f t="shared" si="1"/>
        <v>0</v>
      </c>
      <c r="G40" s="3">
        <f t="shared" si="2"/>
        <v>132</v>
      </c>
      <c r="H40" s="4">
        <f t="shared" si="0"/>
        <v>-5204</v>
      </c>
    </row>
    <row r="41" spans="1:8" x14ac:dyDescent="0.3">
      <c r="A41" s="1">
        <v>44966</v>
      </c>
      <c r="B41" t="s">
        <v>6</v>
      </c>
      <c r="C41" t="s">
        <v>10</v>
      </c>
      <c r="D41" s="2">
        <f>VLOOKUP(C41,Tabela18[],2,FALSE)</f>
        <v>0.2</v>
      </c>
      <c r="E41">
        <v>10</v>
      </c>
      <c r="F41" s="3">
        <f t="shared" si="1"/>
        <v>0</v>
      </c>
      <c r="G41" s="3">
        <f t="shared" si="2"/>
        <v>132</v>
      </c>
      <c r="H41" s="4">
        <f t="shared" si="0"/>
        <v>-5072</v>
      </c>
    </row>
    <row r="42" spans="1:8" x14ac:dyDescent="0.3">
      <c r="A42" s="1">
        <v>44967</v>
      </c>
      <c r="B42" t="s">
        <v>7</v>
      </c>
      <c r="C42" t="s">
        <v>10</v>
      </c>
      <c r="D42" s="2">
        <f>VLOOKUP(C42,Tabela18[],2,FALSE)</f>
        <v>0.2</v>
      </c>
      <c r="E42">
        <v>10</v>
      </c>
      <c r="F42" s="3">
        <f t="shared" si="1"/>
        <v>0</v>
      </c>
      <c r="G42" s="3">
        <f t="shared" si="2"/>
        <v>132</v>
      </c>
      <c r="H42" s="4">
        <f t="shared" si="0"/>
        <v>-4940</v>
      </c>
    </row>
    <row r="43" spans="1:8" x14ac:dyDescent="0.3">
      <c r="A43" s="1">
        <v>44968</v>
      </c>
      <c r="B43" t="s">
        <v>8</v>
      </c>
      <c r="C43" t="s">
        <v>10</v>
      </c>
      <c r="D43" s="2">
        <f>VLOOKUP(C43,Tabela18[],2,FALSE)</f>
        <v>0.2</v>
      </c>
      <c r="E43">
        <v>10</v>
      </c>
      <c r="F43" s="3">
        <f t="shared" si="1"/>
        <v>0</v>
      </c>
      <c r="G43" s="3">
        <f t="shared" si="2"/>
        <v>0</v>
      </c>
      <c r="H43" s="4">
        <f t="shared" si="0"/>
        <v>-4940</v>
      </c>
    </row>
    <row r="44" spans="1:8" x14ac:dyDescent="0.3">
      <c r="A44" s="1">
        <v>44969</v>
      </c>
      <c r="B44" t="s">
        <v>2</v>
      </c>
      <c r="C44" t="s">
        <v>10</v>
      </c>
      <c r="D44" s="2">
        <f>VLOOKUP(C44,Tabela18[],2,FALSE)</f>
        <v>0.2</v>
      </c>
      <c r="E44">
        <v>10</v>
      </c>
      <c r="F44" s="3">
        <f t="shared" si="1"/>
        <v>150</v>
      </c>
      <c r="G44" s="3">
        <f t="shared" si="2"/>
        <v>0</v>
      </c>
      <c r="H44" s="4">
        <f t="shared" si="0"/>
        <v>-5090</v>
      </c>
    </row>
    <row r="45" spans="1:8" x14ac:dyDescent="0.3">
      <c r="A45" s="1">
        <v>44970</v>
      </c>
      <c r="B45" t="s">
        <v>3</v>
      </c>
      <c r="C45" t="s">
        <v>10</v>
      </c>
      <c r="D45" s="2">
        <f>VLOOKUP(C45,Tabela18[],2,FALSE)</f>
        <v>0.2</v>
      </c>
      <c r="E45">
        <v>10</v>
      </c>
      <c r="F45" s="3">
        <f t="shared" si="1"/>
        <v>0</v>
      </c>
      <c r="G45" s="3">
        <f t="shared" si="2"/>
        <v>132</v>
      </c>
      <c r="H45" s="4">
        <f t="shared" si="0"/>
        <v>-4958</v>
      </c>
    </row>
    <row r="46" spans="1:8" x14ac:dyDescent="0.3">
      <c r="A46" s="1">
        <v>44971</v>
      </c>
      <c r="B46" t="s">
        <v>4</v>
      </c>
      <c r="C46" t="s">
        <v>10</v>
      </c>
      <c r="D46" s="2">
        <f>VLOOKUP(C46,Tabela18[],2,FALSE)</f>
        <v>0.2</v>
      </c>
      <c r="E46">
        <v>10</v>
      </c>
      <c r="F46" s="3">
        <f t="shared" si="1"/>
        <v>0</v>
      </c>
      <c r="G46" s="3">
        <f t="shared" si="2"/>
        <v>132</v>
      </c>
      <c r="H46" s="4">
        <f t="shared" si="0"/>
        <v>-4826</v>
      </c>
    </row>
    <row r="47" spans="1:8" x14ac:dyDescent="0.3">
      <c r="A47" s="1">
        <v>44972</v>
      </c>
      <c r="B47" t="s">
        <v>5</v>
      </c>
      <c r="C47" t="s">
        <v>10</v>
      </c>
      <c r="D47" s="2">
        <f>VLOOKUP(C47,Tabela18[],2,FALSE)</f>
        <v>0.2</v>
      </c>
      <c r="E47">
        <v>10</v>
      </c>
      <c r="F47" s="3">
        <f t="shared" si="1"/>
        <v>0</v>
      </c>
      <c r="G47" s="3">
        <f t="shared" si="2"/>
        <v>132</v>
      </c>
      <c r="H47" s="4">
        <f t="shared" si="0"/>
        <v>-4694</v>
      </c>
    </row>
    <row r="48" spans="1:8" x14ac:dyDescent="0.3">
      <c r="A48" s="1">
        <v>44973</v>
      </c>
      <c r="B48" t="s">
        <v>6</v>
      </c>
      <c r="C48" t="s">
        <v>10</v>
      </c>
      <c r="D48" s="2">
        <f>VLOOKUP(C48,Tabela18[],2,FALSE)</f>
        <v>0.2</v>
      </c>
      <c r="E48">
        <v>10</v>
      </c>
      <c r="F48" s="3">
        <f t="shared" si="1"/>
        <v>0</v>
      </c>
      <c r="G48" s="3">
        <f t="shared" si="2"/>
        <v>132</v>
      </c>
      <c r="H48" s="4">
        <f t="shared" si="0"/>
        <v>-4562</v>
      </c>
    </row>
    <row r="49" spans="1:8" x14ac:dyDescent="0.3">
      <c r="A49" s="1">
        <v>44974</v>
      </c>
      <c r="B49" t="s">
        <v>7</v>
      </c>
      <c r="C49" t="s">
        <v>10</v>
      </c>
      <c r="D49" s="2">
        <f>VLOOKUP(C49,Tabela18[],2,FALSE)</f>
        <v>0.2</v>
      </c>
      <c r="E49">
        <v>10</v>
      </c>
      <c r="F49" s="3">
        <f t="shared" si="1"/>
        <v>0</v>
      </c>
      <c r="G49" s="3">
        <f t="shared" si="2"/>
        <v>132</v>
      </c>
      <c r="H49" s="4">
        <f t="shared" si="0"/>
        <v>-4430</v>
      </c>
    </row>
    <row r="50" spans="1:8" x14ac:dyDescent="0.3">
      <c r="A50" s="1">
        <v>44975</v>
      </c>
      <c r="B50" t="s">
        <v>8</v>
      </c>
      <c r="C50" t="s">
        <v>10</v>
      </c>
      <c r="D50" s="2">
        <f>VLOOKUP(C50,Tabela18[],2,FALSE)</f>
        <v>0.2</v>
      </c>
      <c r="E50">
        <v>10</v>
      </c>
      <c r="F50" s="3">
        <f t="shared" si="1"/>
        <v>0</v>
      </c>
      <c r="G50" s="3">
        <f t="shared" si="2"/>
        <v>0</v>
      </c>
      <c r="H50" s="4">
        <f t="shared" si="0"/>
        <v>-4430</v>
      </c>
    </row>
    <row r="51" spans="1:8" x14ac:dyDescent="0.3">
      <c r="A51" s="1">
        <v>44976</v>
      </c>
      <c r="B51" t="s">
        <v>2</v>
      </c>
      <c r="C51" t="s">
        <v>10</v>
      </c>
      <c r="D51" s="2">
        <f>VLOOKUP(C51,Tabela18[],2,FALSE)</f>
        <v>0.2</v>
      </c>
      <c r="E51">
        <v>10</v>
      </c>
      <c r="F51" s="3">
        <f t="shared" si="1"/>
        <v>150</v>
      </c>
      <c r="G51" s="3">
        <f t="shared" si="2"/>
        <v>0</v>
      </c>
      <c r="H51" s="4">
        <f t="shared" si="0"/>
        <v>-4580</v>
      </c>
    </row>
    <row r="52" spans="1:8" x14ac:dyDescent="0.3">
      <c r="A52" s="1">
        <v>44977</v>
      </c>
      <c r="B52" t="s">
        <v>3</v>
      </c>
      <c r="C52" t="s">
        <v>10</v>
      </c>
      <c r="D52" s="2">
        <f>VLOOKUP(C52,Tabela18[],2,FALSE)</f>
        <v>0.2</v>
      </c>
      <c r="E52">
        <v>10</v>
      </c>
      <c r="F52" s="3">
        <f t="shared" si="1"/>
        <v>0</v>
      </c>
      <c r="G52" s="3">
        <f t="shared" si="2"/>
        <v>132</v>
      </c>
      <c r="H52" s="4">
        <f t="shared" si="0"/>
        <v>-4448</v>
      </c>
    </row>
    <row r="53" spans="1:8" x14ac:dyDescent="0.3">
      <c r="A53" s="1">
        <v>44978</v>
      </c>
      <c r="B53" t="s">
        <v>4</v>
      </c>
      <c r="C53" t="s">
        <v>10</v>
      </c>
      <c r="D53" s="2">
        <f>VLOOKUP(C53,Tabela18[],2,FALSE)</f>
        <v>0.2</v>
      </c>
      <c r="E53">
        <v>10</v>
      </c>
      <c r="F53" s="3">
        <f t="shared" si="1"/>
        <v>0</v>
      </c>
      <c r="G53" s="3">
        <f t="shared" si="2"/>
        <v>132</v>
      </c>
      <c r="H53" s="4">
        <f t="shared" si="0"/>
        <v>-4316</v>
      </c>
    </row>
    <row r="54" spans="1:8" x14ac:dyDescent="0.3">
      <c r="A54" s="1">
        <v>44979</v>
      </c>
      <c r="B54" t="s">
        <v>5</v>
      </c>
      <c r="C54" t="s">
        <v>10</v>
      </c>
      <c r="D54" s="2">
        <f>VLOOKUP(C54,Tabela18[],2,FALSE)</f>
        <v>0.2</v>
      </c>
      <c r="E54">
        <v>10</v>
      </c>
      <c r="F54" s="3">
        <f t="shared" si="1"/>
        <v>0</v>
      </c>
      <c r="G54" s="3">
        <f t="shared" si="2"/>
        <v>132</v>
      </c>
      <c r="H54" s="4">
        <f t="shared" si="0"/>
        <v>-4184</v>
      </c>
    </row>
    <row r="55" spans="1:8" x14ac:dyDescent="0.3">
      <c r="A55" s="1">
        <v>44980</v>
      </c>
      <c r="B55" t="s">
        <v>6</v>
      </c>
      <c r="C55" t="s">
        <v>10</v>
      </c>
      <c r="D55" s="2">
        <f>VLOOKUP(C55,Tabela18[],2,FALSE)</f>
        <v>0.2</v>
      </c>
      <c r="E55">
        <v>10</v>
      </c>
      <c r="F55" s="3">
        <f t="shared" si="1"/>
        <v>0</v>
      </c>
      <c r="G55" s="3">
        <f t="shared" si="2"/>
        <v>132</v>
      </c>
      <c r="H55" s="4">
        <f t="shared" si="0"/>
        <v>-4052</v>
      </c>
    </row>
    <row r="56" spans="1:8" x14ac:dyDescent="0.3">
      <c r="A56" s="1">
        <v>44981</v>
      </c>
      <c r="B56" t="s">
        <v>7</v>
      </c>
      <c r="C56" t="s">
        <v>10</v>
      </c>
      <c r="D56" s="2">
        <f>VLOOKUP(C56,Tabela18[],2,FALSE)</f>
        <v>0.2</v>
      </c>
      <c r="E56">
        <v>10</v>
      </c>
      <c r="F56" s="3">
        <f t="shared" si="1"/>
        <v>0</v>
      </c>
      <c r="G56" s="3">
        <f t="shared" si="2"/>
        <v>132</v>
      </c>
      <c r="H56" s="4">
        <f t="shared" si="0"/>
        <v>-3920</v>
      </c>
    </row>
    <row r="57" spans="1:8" x14ac:dyDescent="0.3">
      <c r="A57" s="1">
        <v>44982</v>
      </c>
      <c r="B57" t="s">
        <v>8</v>
      </c>
      <c r="C57" t="s">
        <v>10</v>
      </c>
      <c r="D57" s="2">
        <f>VLOOKUP(C57,Tabela18[],2,FALSE)</f>
        <v>0.2</v>
      </c>
      <c r="E57">
        <v>10</v>
      </c>
      <c r="F57" s="3">
        <f t="shared" si="1"/>
        <v>0</v>
      </c>
      <c r="G57" s="3">
        <f t="shared" si="2"/>
        <v>0</v>
      </c>
      <c r="H57" s="4">
        <f t="shared" si="0"/>
        <v>-3920</v>
      </c>
    </row>
    <row r="58" spans="1:8" x14ac:dyDescent="0.3">
      <c r="A58" s="1">
        <v>44983</v>
      </c>
      <c r="B58" t="s">
        <v>2</v>
      </c>
      <c r="C58" t="s">
        <v>10</v>
      </c>
      <c r="D58" s="2">
        <f>VLOOKUP(C58,Tabela18[],2,FALSE)</f>
        <v>0.2</v>
      </c>
      <c r="E58">
        <v>10</v>
      </c>
      <c r="F58" s="3">
        <f t="shared" si="1"/>
        <v>150</v>
      </c>
      <c r="G58" s="3">
        <f t="shared" si="2"/>
        <v>0</v>
      </c>
      <c r="H58" s="4">
        <f t="shared" si="0"/>
        <v>-4070</v>
      </c>
    </row>
    <row r="59" spans="1:8" x14ac:dyDescent="0.3">
      <c r="A59" s="1">
        <v>44984</v>
      </c>
      <c r="B59" t="s">
        <v>3</v>
      </c>
      <c r="C59" t="s">
        <v>10</v>
      </c>
      <c r="D59" s="2">
        <f>VLOOKUP(C59,Tabela18[],2,FALSE)</f>
        <v>0.2</v>
      </c>
      <c r="E59">
        <v>10</v>
      </c>
      <c r="F59" s="3">
        <f t="shared" si="1"/>
        <v>0</v>
      </c>
      <c r="G59" s="3">
        <f t="shared" si="2"/>
        <v>132</v>
      </c>
      <c r="H59" s="4">
        <f t="shared" si="0"/>
        <v>-3938</v>
      </c>
    </row>
    <row r="60" spans="1:8" x14ac:dyDescent="0.3">
      <c r="A60" s="1">
        <v>44985</v>
      </c>
      <c r="B60" t="s">
        <v>4</v>
      </c>
      <c r="C60" t="s">
        <v>10</v>
      </c>
      <c r="D60" s="2">
        <f>VLOOKUP(C60,Tabela18[],2,FALSE)</f>
        <v>0.2</v>
      </c>
      <c r="E60">
        <v>10</v>
      </c>
      <c r="F60" s="3">
        <f t="shared" si="1"/>
        <v>0</v>
      </c>
      <c r="G60" s="3">
        <f t="shared" si="2"/>
        <v>132</v>
      </c>
      <c r="H60" s="4">
        <f t="shared" si="0"/>
        <v>-3806</v>
      </c>
    </row>
    <row r="61" spans="1:8" x14ac:dyDescent="0.3">
      <c r="A61" s="1">
        <v>44986</v>
      </c>
      <c r="B61" t="s">
        <v>5</v>
      </c>
      <c r="C61" t="s">
        <v>10</v>
      </c>
      <c r="D61" s="2">
        <f>VLOOKUP(C61,Tabela18[],2,FALSE)</f>
        <v>0.2</v>
      </c>
      <c r="E61">
        <v>10</v>
      </c>
      <c r="F61" s="3">
        <f t="shared" si="1"/>
        <v>0</v>
      </c>
      <c r="G61" s="3">
        <f t="shared" si="2"/>
        <v>132</v>
      </c>
      <c r="H61" s="4">
        <f t="shared" si="0"/>
        <v>-3674</v>
      </c>
    </row>
    <row r="62" spans="1:8" x14ac:dyDescent="0.3">
      <c r="A62" s="1">
        <v>44987</v>
      </c>
      <c r="B62" t="s">
        <v>6</v>
      </c>
      <c r="C62" t="s">
        <v>10</v>
      </c>
      <c r="D62" s="2">
        <f>VLOOKUP(C62,Tabela18[],2,FALSE)</f>
        <v>0.2</v>
      </c>
      <c r="E62">
        <v>10</v>
      </c>
      <c r="F62" s="3">
        <f t="shared" si="1"/>
        <v>0</v>
      </c>
      <c r="G62" s="3">
        <f t="shared" si="2"/>
        <v>132</v>
      </c>
      <c r="H62" s="4">
        <f t="shared" si="0"/>
        <v>-3542</v>
      </c>
    </row>
    <row r="63" spans="1:8" x14ac:dyDescent="0.3">
      <c r="A63" s="1">
        <v>44988</v>
      </c>
      <c r="B63" t="s">
        <v>7</v>
      </c>
      <c r="C63" t="s">
        <v>10</v>
      </c>
      <c r="D63" s="2">
        <f>VLOOKUP(C63,Tabela18[],2,FALSE)</f>
        <v>0.2</v>
      </c>
      <c r="E63">
        <v>10</v>
      </c>
      <c r="F63" s="3">
        <f t="shared" si="1"/>
        <v>0</v>
      </c>
      <c r="G63" s="3">
        <f t="shared" si="2"/>
        <v>132</v>
      </c>
      <c r="H63" s="4">
        <f t="shared" si="0"/>
        <v>-3410</v>
      </c>
    </row>
    <row r="64" spans="1:8" x14ac:dyDescent="0.3">
      <c r="A64" s="1">
        <v>44989</v>
      </c>
      <c r="B64" t="s">
        <v>8</v>
      </c>
      <c r="C64" t="s">
        <v>10</v>
      </c>
      <c r="D64" s="2">
        <f>VLOOKUP(C64,Tabela18[],2,FALSE)</f>
        <v>0.2</v>
      </c>
      <c r="E64">
        <v>10</v>
      </c>
      <c r="F64" s="3">
        <f t="shared" si="1"/>
        <v>0</v>
      </c>
      <c r="G64" s="3">
        <f t="shared" si="2"/>
        <v>0</v>
      </c>
      <c r="H64" s="4">
        <f t="shared" si="0"/>
        <v>-3410</v>
      </c>
    </row>
    <row r="65" spans="1:8" x14ac:dyDescent="0.3">
      <c r="A65" s="1">
        <v>44990</v>
      </c>
      <c r="B65" t="s">
        <v>2</v>
      </c>
      <c r="C65" t="s">
        <v>10</v>
      </c>
      <c r="D65" s="2">
        <f>VLOOKUP(C65,Tabela18[],2,FALSE)</f>
        <v>0.2</v>
      </c>
      <c r="E65">
        <v>10</v>
      </c>
      <c r="F65" s="3">
        <f t="shared" si="1"/>
        <v>150</v>
      </c>
      <c r="G65" s="3">
        <f t="shared" si="2"/>
        <v>0</v>
      </c>
      <c r="H65" s="4">
        <f t="shared" si="0"/>
        <v>-3560</v>
      </c>
    </row>
    <row r="66" spans="1:8" x14ac:dyDescent="0.3">
      <c r="A66" s="1">
        <v>44991</v>
      </c>
      <c r="B66" t="s">
        <v>3</v>
      </c>
      <c r="C66" t="s">
        <v>10</v>
      </c>
      <c r="D66" s="2">
        <f>VLOOKUP(C66,Tabela18[],2,FALSE)</f>
        <v>0.2</v>
      </c>
      <c r="E66">
        <v>10</v>
      </c>
      <c r="F66" s="3">
        <f t="shared" si="1"/>
        <v>0</v>
      </c>
      <c r="G66" s="3">
        <f t="shared" si="2"/>
        <v>132</v>
      </c>
      <c r="H66" s="4">
        <f t="shared" si="0"/>
        <v>-3428</v>
      </c>
    </row>
    <row r="67" spans="1:8" x14ac:dyDescent="0.3">
      <c r="A67" s="1">
        <v>44992</v>
      </c>
      <c r="B67" t="s">
        <v>4</v>
      </c>
      <c r="C67" t="s">
        <v>10</v>
      </c>
      <c r="D67" s="2">
        <f>VLOOKUP(C67,Tabela18[],2,FALSE)</f>
        <v>0.2</v>
      </c>
      <c r="E67">
        <v>10</v>
      </c>
      <c r="F67" s="3">
        <f t="shared" si="1"/>
        <v>0</v>
      </c>
      <c r="G67" s="3">
        <f t="shared" si="2"/>
        <v>132</v>
      </c>
      <c r="H67" s="4">
        <f t="shared" ref="H67:H130" si="3">G67-F67+H66</f>
        <v>-3296</v>
      </c>
    </row>
    <row r="68" spans="1:8" x14ac:dyDescent="0.3">
      <c r="A68" s="1">
        <v>44993</v>
      </c>
      <c r="B68" t="s">
        <v>5</v>
      </c>
      <c r="C68" t="s">
        <v>10</v>
      </c>
      <c r="D68" s="2">
        <f>VLOOKUP(C68,Tabela18[],2,FALSE)</f>
        <v>0.2</v>
      </c>
      <c r="E68">
        <v>10</v>
      </c>
      <c r="F68" s="3">
        <f t="shared" ref="F68:F131" si="4">IF(B68="niedziela",15*E68,0)</f>
        <v>0</v>
      </c>
      <c r="G68" s="3">
        <f t="shared" ref="G68:G131" si="5">IF(AND(NOT(B68="sobota"),NOT(B68="niedziela")),ROUNDDOWN(E68*D68,0)*$M$4,0)</f>
        <v>132</v>
      </c>
      <c r="H68" s="4">
        <f t="shared" si="3"/>
        <v>-3164</v>
      </c>
    </row>
    <row r="69" spans="1:8" x14ac:dyDescent="0.3">
      <c r="A69" s="1">
        <v>44994</v>
      </c>
      <c r="B69" t="s">
        <v>6</v>
      </c>
      <c r="C69" t="s">
        <v>10</v>
      </c>
      <c r="D69" s="2">
        <f>VLOOKUP(C69,Tabela18[],2,FALSE)</f>
        <v>0.2</v>
      </c>
      <c r="E69">
        <v>10</v>
      </c>
      <c r="F69" s="3">
        <f t="shared" si="4"/>
        <v>0</v>
      </c>
      <c r="G69" s="3">
        <f t="shared" si="5"/>
        <v>132</v>
      </c>
      <c r="H69" s="4">
        <f t="shared" si="3"/>
        <v>-3032</v>
      </c>
    </row>
    <row r="70" spans="1:8" x14ac:dyDescent="0.3">
      <c r="A70" s="1">
        <v>44995</v>
      </c>
      <c r="B70" t="s">
        <v>7</v>
      </c>
      <c r="C70" t="s">
        <v>10</v>
      </c>
      <c r="D70" s="2">
        <f>VLOOKUP(C70,Tabela18[],2,FALSE)</f>
        <v>0.2</v>
      </c>
      <c r="E70">
        <v>10</v>
      </c>
      <c r="F70" s="3">
        <f t="shared" si="4"/>
        <v>0</v>
      </c>
      <c r="G70" s="3">
        <f t="shared" si="5"/>
        <v>132</v>
      </c>
      <c r="H70" s="4">
        <f t="shared" si="3"/>
        <v>-2900</v>
      </c>
    </row>
    <row r="71" spans="1:8" x14ac:dyDescent="0.3">
      <c r="A71" s="1">
        <v>44996</v>
      </c>
      <c r="B71" t="s">
        <v>8</v>
      </c>
      <c r="C71" t="s">
        <v>10</v>
      </c>
      <c r="D71" s="2">
        <f>VLOOKUP(C71,Tabela18[],2,FALSE)</f>
        <v>0.2</v>
      </c>
      <c r="E71">
        <v>10</v>
      </c>
      <c r="F71" s="3">
        <f t="shared" si="4"/>
        <v>0</v>
      </c>
      <c r="G71" s="3">
        <f t="shared" si="5"/>
        <v>0</v>
      </c>
      <c r="H71" s="4">
        <f t="shared" si="3"/>
        <v>-2900</v>
      </c>
    </row>
    <row r="72" spans="1:8" x14ac:dyDescent="0.3">
      <c r="A72" s="1">
        <v>44997</v>
      </c>
      <c r="B72" t="s">
        <v>2</v>
      </c>
      <c r="C72" t="s">
        <v>10</v>
      </c>
      <c r="D72" s="2">
        <f>VLOOKUP(C72,Tabela18[],2,FALSE)</f>
        <v>0.2</v>
      </c>
      <c r="E72">
        <v>10</v>
      </c>
      <c r="F72" s="3">
        <f t="shared" si="4"/>
        <v>150</v>
      </c>
      <c r="G72" s="3">
        <f t="shared" si="5"/>
        <v>0</v>
      </c>
      <c r="H72" s="4">
        <f t="shared" si="3"/>
        <v>-3050</v>
      </c>
    </row>
    <row r="73" spans="1:8" x14ac:dyDescent="0.3">
      <c r="A73" s="1">
        <v>44998</v>
      </c>
      <c r="B73" t="s">
        <v>3</v>
      </c>
      <c r="C73" t="s">
        <v>10</v>
      </c>
      <c r="D73" s="2">
        <f>VLOOKUP(C73,Tabela18[],2,FALSE)</f>
        <v>0.2</v>
      </c>
      <c r="E73">
        <v>10</v>
      </c>
      <c r="F73" s="3">
        <f t="shared" si="4"/>
        <v>0</v>
      </c>
      <c r="G73" s="3">
        <f t="shared" si="5"/>
        <v>132</v>
      </c>
      <c r="H73" s="4">
        <f t="shared" si="3"/>
        <v>-2918</v>
      </c>
    </row>
    <row r="74" spans="1:8" x14ac:dyDescent="0.3">
      <c r="A74" s="1">
        <v>44999</v>
      </c>
      <c r="B74" t="s">
        <v>4</v>
      </c>
      <c r="C74" t="s">
        <v>10</v>
      </c>
      <c r="D74" s="2">
        <f>VLOOKUP(C74,Tabela18[],2,FALSE)</f>
        <v>0.2</v>
      </c>
      <c r="E74">
        <v>10</v>
      </c>
      <c r="F74" s="3">
        <f t="shared" si="4"/>
        <v>0</v>
      </c>
      <c r="G74" s="3">
        <f t="shared" si="5"/>
        <v>132</v>
      </c>
      <c r="H74" s="4">
        <f t="shared" si="3"/>
        <v>-2786</v>
      </c>
    </row>
    <row r="75" spans="1:8" x14ac:dyDescent="0.3">
      <c r="A75" s="1">
        <v>45000</v>
      </c>
      <c r="B75" t="s">
        <v>5</v>
      </c>
      <c r="C75" t="s">
        <v>10</v>
      </c>
      <c r="D75" s="2">
        <f>VLOOKUP(C75,Tabela18[],2,FALSE)</f>
        <v>0.2</v>
      </c>
      <c r="E75">
        <v>10</v>
      </c>
      <c r="F75" s="3">
        <f t="shared" si="4"/>
        <v>0</v>
      </c>
      <c r="G75" s="3">
        <f t="shared" si="5"/>
        <v>132</v>
      </c>
      <c r="H75" s="4">
        <f t="shared" si="3"/>
        <v>-2654</v>
      </c>
    </row>
    <row r="76" spans="1:8" x14ac:dyDescent="0.3">
      <c r="A76" s="1">
        <v>45001</v>
      </c>
      <c r="B76" t="s">
        <v>6</v>
      </c>
      <c r="C76" t="s">
        <v>10</v>
      </c>
      <c r="D76" s="2">
        <f>VLOOKUP(C76,Tabela18[],2,FALSE)</f>
        <v>0.2</v>
      </c>
      <c r="E76">
        <v>10</v>
      </c>
      <c r="F76" s="3">
        <f t="shared" si="4"/>
        <v>0</v>
      </c>
      <c r="G76" s="3">
        <f t="shared" si="5"/>
        <v>132</v>
      </c>
      <c r="H76" s="4">
        <f t="shared" si="3"/>
        <v>-2522</v>
      </c>
    </row>
    <row r="77" spans="1:8" x14ac:dyDescent="0.3">
      <c r="A77" s="1">
        <v>45002</v>
      </c>
      <c r="B77" t="s">
        <v>7</v>
      </c>
      <c r="C77" t="s">
        <v>10</v>
      </c>
      <c r="D77" s="2">
        <f>VLOOKUP(C77,Tabela18[],2,FALSE)</f>
        <v>0.2</v>
      </c>
      <c r="E77">
        <v>10</v>
      </c>
      <c r="F77" s="3">
        <f t="shared" si="4"/>
        <v>0</v>
      </c>
      <c r="G77" s="3">
        <f t="shared" si="5"/>
        <v>132</v>
      </c>
      <c r="H77" s="4">
        <f t="shared" si="3"/>
        <v>-2390</v>
      </c>
    </row>
    <row r="78" spans="1:8" x14ac:dyDescent="0.3">
      <c r="A78" s="1">
        <v>45003</v>
      </c>
      <c r="B78" t="s">
        <v>8</v>
      </c>
      <c r="C78" t="s">
        <v>10</v>
      </c>
      <c r="D78" s="2">
        <f>VLOOKUP(C78,Tabela18[],2,FALSE)</f>
        <v>0.2</v>
      </c>
      <c r="E78">
        <v>10</v>
      </c>
      <c r="F78" s="3">
        <f t="shared" si="4"/>
        <v>0</v>
      </c>
      <c r="G78" s="3">
        <f t="shared" si="5"/>
        <v>0</v>
      </c>
      <c r="H78" s="4">
        <f t="shared" si="3"/>
        <v>-2390</v>
      </c>
    </row>
    <row r="79" spans="1:8" x14ac:dyDescent="0.3">
      <c r="A79" s="1">
        <v>45004</v>
      </c>
      <c r="B79" t="s">
        <v>2</v>
      </c>
      <c r="C79" t="s">
        <v>10</v>
      </c>
      <c r="D79" s="2">
        <f>VLOOKUP(C79,Tabela18[],2,FALSE)</f>
        <v>0.2</v>
      </c>
      <c r="E79">
        <v>10</v>
      </c>
      <c r="F79" s="3">
        <f t="shared" si="4"/>
        <v>150</v>
      </c>
      <c r="G79" s="3">
        <f t="shared" si="5"/>
        <v>0</v>
      </c>
      <c r="H79" s="4">
        <f t="shared" si="3"/>
        <v>-2540</v>
      </c>
    </row>
    <row r="80" spans="1:8" x14ac:dyDescent="0.3">
      <c r="A80" s="1">
        <v>45005</v>
      </c>
      <c r="B80" t="s">
        <v>3</v>
      </c>
      <c r="C80" t="s">
        <v>10</v>
      </c>
      <c r="D80" s="2">
        <f>VLOOKUP(C80,Tabela18[],2,FALSE)</f>
        <v>0.2</v>
      </c>
      <c r="E80">
        <v>10</v>
      </c>
      <c r="F80" s="3">
        <f t="shared" si="4"/>
        <v>0</v>
      </c>
      <c r="G80" s="3">
        <f t="shared" si="5"/>
        <v>132</v>
      </c>
      <c r="H80" s="4">
        <f t="shared" si="3"/>
        <v>-2408</v>
      </c>
    </row>
    <row r="81" spans="1:8" x14ac:dyDescent="0.3">
      <c r="A81" s="1">
        <v>45006</v>
      </c>
      <c r="B81" t="s">
        <v>4</v>
      </c>
      <c r="C81" t="s">
        <v>11</v>
      </c>
      <c r="D81" s="2">
        <f>VLOOKUP(C81,Tabela18[],2,FALSE)</f>
        <v>0.5</v>
      </c>
      <c r="E81">
        <v>10</v>
      </c>
      <c r="F81" s="3">
        <f t="shared" si="4"/>
        <v>0</v>
      </c>
      <c r="G81" s="3">
        <f t="shared" si="5"/>
        <v>330</v>
      </c>
      <c r="H81" s="4">
        <f t="shared" si="3"/>
        <v>-2078</v>
      </c>
    </row>
    <row r="82" spans="1:8" x14ac:dyDescent="0.3">
      <c r="A82" s="1">
        <v>45007</v>
      </c>
      <c r="B82" t="s">
        <v>5</v>
      </c>
      <c r="C82" t="s">
        <v>11</v>
      </c>
      <c r="D82" s="2">
        <f>VLOOKUP(C82,Tabela18[],2,FALSE)</f>
        <v>0.5</v>
      </c>
      <c r="E82">
        <v>10</v>
      </c>
      <c r="F82" s="3">
        <f t="shared" si="4"/>
        <v>0</v>
      </c>
      <c r="G82" s="3">
        <f t="shared" si="5"/>
        <v>330</v>
      </c>
      <c r="H82" s="4">
        <f t="shared" si="3"/>
        <v>-1748</v>
      </c>
    </row>
    <row r="83" spans="1:8" x14ac:dyDescent="0.3">
      <c r="A83" s="1">
        <v>45008</v>
      </c>
      <c r="B83" t="s">
        <v>6</v>
      </c>
      <c r="C83" t="s">
        <v>11</v>
      </c>
      <c r="D83" s="2">
        <f>VLOOKUP(C83,Tabela18[],2,FALSE)</f>
        <v>0.5</v>
      </c>
      <c r="E83">
        <v>10</v>
      </c>
      <c r="F83" s="3">
        <f t="shared" si="4"/>
        <v>0</v>
      </c>
      <c r="G83" s="3">
        <f t="shared" si="5"/>
        <v>330</v>
      </c>
      <c r="H83" s="4">
        <f t="shared" si="3"/>
        <v>-1418</v>
      </c>
    </row>
    <row r="84" spans="1:8" x14ac:dyDescent="0.3">
      <c r="A84" s="1">
        <v>45009</v>
      </c>
      <c r="B84" t="s">
        <v>7</v>
      </c>
      <c r="C84" t="s">
        <v>11</v>
      </c>
      <c r="D84" s="2">
        <f>VLOOKUP(C84,Tabela18[],2,FALSE)</f>
        <v>0.5</v>
      </c>
      <c r="E84">
        <v>10</v>
      </c>
      <c r="F84" s="3">
        <f t="shared" si="4"/>
        <v>0</v>
      </c>
      <c r="G84" s="3">
        <f t="shared" si="5"/>
        <v>330</v>
      </c>
      <c r="H84" s="4">
        <f t="shared" si="3"/>
        <v>-1088</v>
      </c>
    </row>
    <row r="85" spans="1:8" x14ac:dyDescent="0.3">
      <c r="A85" s="1">
        <v>45010</v>
      </c>
      <c r="B85" t="s">
        <v>8</v>
      </c>
      <c r="C85" t="s">
        <v>11</v>
      </c>
      <c r="D85" s="2">
        <f>VLOOKUP(C85,Tabela18[],2,FALSE)</f>
        <v>0.5</v>
      </c>
      <c r="E85">
        <v>10</v>
      </c>
      <c r="F85" s="3">
        <f t="shared" si="4"/>
        <v>0</v>
      </c>
      <c r="G85" s="3">
        <f t="shared" si="5"/>
        <v>0</v>
      </c>
      <c r="H85" s="4">
        <f t="shared" si="3"/>
        <v>-1088</v>
      </c>
    </row>
    <row r="86" spans="1:8" x14ac:dyDescent="0.3">
      <c r="A86" s="1">
        <v>45011</v>
      </c>
      <c r="B86" t="s">
        <v>2</v>
      </c>
      <c r="C86" t="s">
        <v>11</v>
      </c>
      <c r="D86" s="2">
        <f>VLOOKUP(C86,Tabela18[],2,FALSE)</f>
        <v>0.5</v>
      </c>
      <c r="E86">
        <v>10</v>
      </c>
      <c r="F86" s="3">
        <f t="shared" si="4"/>
        <v>150</v>
      </c>
      <c r="G86" s="3">
        <f t="shared" si="5"/>
        <v>0</v>
      </c>
      <c r="H86" s="4">
        <f t="shared" si="3"/>
        <v>-1238</v>
      </c>
    </row>
    <row r="87" spans="1:8" x14ac:dyDescent="0.3">
      <c r="A87" s="1">
        <v>45012</v>
      </c>
      <c r="B87" t="s">
        <v>3</v>
      </c>
      <c r="C87" t="s">
        <v>11</v>
      </c>
      <c r="D87" s="2">
        <f>VLOOKUP(C87,Tabela18[],2,FALSE)</f>
        <v>0.5</v>
      </c>
      <c r="E87">
        <v>10</v>
      </c>
      <c r="F87" s="3">
        <f t="shared" si="4"/>
        <v>0</v>
      </c>
      <c r="G87" s="3">
        <f t="shared" si="5"/>
        <v>330</v>
      </c>
      <c r="H87" s="4">
        <f t="shared" si="3"/>
        <v>-908</v>
      </c>
    </row>
    <row r="88" spans="1:8" x14ac:dyDescent="0.3">
      <c r="A88" s="1">
        <v>45013</v>
      </c>
      <c r="B88" t="s">
        <v>4</v>
      </c>
      <c r="C88" t="s">
        <v>11</v>
      </c>
      <c r="D88" s="2">
        <f>VLOOKUP(C88,Tabela18[],2,FALSE)</f>
        <v>0.5</v>
      </c>
      <c r="E88">
        <v>10</v>
      </c>
      <c r="F88" s="3">
        <f t="shared" si="4"/>
        <v>0</v>
      </c>
      <c r="G88" s="3">
        <f t="shared" si="5"/>
        <v>330</v>
      </c>
      <c r="H88" s="4">
        <f t="shared" si="3"/>
        <v>-578</v>
      </c>
    </row>
    <row r="89" spans="1:8" x14ac:dyDescent="0.3">
      <c r="A89" s="1">
        <v>45014</v>
      </c>
      <c r="B89" t="s">
        <v>5</v>
      </c>
      <c r="C89" t="s">
        <v>11</v>
      </c>
      <c r="D89" s="2">
        <f>VLOOKUP(C89,Tabela18[],2,FALSE)</f>
        <v>0.5</v>
      </c>
      <c r="E89">
        <v>10</v>
      </c>
      <c r="F89" s="3">
        <f t="shared" si="4"/>
        <v>0</v>
      </c>
      <c r="G89" s="3">
        <f t="shared" si="5"/>
        <v>330</v>
      </c>
      <c r="H89" s="4">
        <f t="shared" si="3"/>
        <v>-248</v>
      </c>
    </row>
    <row r="90" spans="1:8" x14ac:dyDescent="0.3">
      <c r="A90" s="1">
        <v>45015</v>
      </c>
      <c r="B90" t="s">
        <v>6</v>
      </c>
      <c r="C90" t="s">
        <v>11</v>
      </c>
      <c r="D90" s="2">
        <f>VLOOKUP(C90,Tabela18[],2,FALSE)</f>
        <v>0.5</v>
      </c>
      <c r="E90">
        <v>10</v>
      </c>
      <c r="F90" s="3">
        <f t="shared" si="4"/>
        <v>0</v>
      </c>
      <c r="G90" s="3">
        <f t="shared" si="5"/>
        <v>330</v>
      </c>
      <c r="H90" s="4">
        <f t="shared" si="3"/>
        <v>82</v>
      </c>
    </row>
    <row r="91" spans="1:8" x14ac:dyDescent="0.3">
      <c r="A91" s="5">
        <v>45016</v>
      </c>
      <c r="B91" s="6" t="s">
        <v>7</v>
      </c>
      <c r="C91" s="6" t="s">
        <v>11</v>
      </c>
      <c r="D91" s="7">
        <f>VLOOKUP(C91,Tabela18[],2,FALSE)</f>
        <v>0.5</v>
      </c>
      <c r="E91" s="6">
        <v>10</v>
      </c>
      <c r="F91" s="8">
        <f t="shared" si="4"/>
        <v>0</v>
      </c>
      <c r="G91" s="8">
        <f t="shared" si="5"/>
        <v>330</v>
      </c>
      <c r="H91" s="9">
        <f t="shared" si="3"/>
        <v>412</v>
      </c>
    </row>
    <row r="92" spans="1:8" x14ac:dyDescent="0.3">
      <c r="A92" s="1">
        <v>45017</v>
      </c>
      <c r="B92" t="s">
        <v>8</v>
      </c>
      <c r="C92" t="s">
        <v>11</v>
      </c>
      <c r="D92" s="2">
        <f>VLOOKUP(C92,Tabela18[],2,FALSE)</f>
        <v>0.5</v>
      </c>
      <c r="E92">
        <v>10</v>
      </c>
      <c r="F92" s="3">
        <f t="shared" si="4"/>
        <v>0</v>
      </c>
      <c r="G92" s="3">
        <f t="shared" si="5"/>
        <v>0</v>
      </c>
      <c r="H92" s="4">
        <f t="shared" si="3"/>
        <v>412</v>
      </c>
    </row>
    <row r="93" spans="1:8" x14ac:dyDescent="0.3">
      <c r="A93" s="1">
        <v>45018</v>
      </c>
      <c r="B93" t="s">
        <v>2</v>
      </c>
      <c r="C93" t="s">
        <v>11</v>
      </c>
      <c r="D93" s="2">
        <f>VLOOKUP(C93,Tabela18[],2,FALSE)</f>
        <v>0.5</v>
      </c>
      <c r="E93">
        <v>10</v>
      </c>
      <c r="F93" s="3">
        <f t="shared" si="4"/>
        <v>150</v>
      </c>
      <c r="G93" s="3">
        <f t="shared" si="5"/>
        <v>0</v>
      </c>
      <c r="H93" s="4">
        <f t="shared" si="3"/>
        <v>262</v>
      </c>
    </row>
    <row r="94" spans="1:8" x14ac:dyDescent="0.3">
      <c r="A94" s="1">
        <v>45019</v>
      </c>
      <c r="B94" t="s">
        <v>3</v>
      </c>
      <c r="C94" t="s">
        <v>11</v>
      </c>
      <c r="D94" s="2">
        <f>VLOOKUP(C94,Tabela18[],2,FALSE)</f>
        <v>0.5</v>
      </c>
      <c r="E94">
        <v>10</v>
      </c>
      <c r="F94" s="3">
        <f t="shared" si="4"/>
        <v>0</v>
      </c>
      <c r="G94" s="3">
        <f t="shared" si="5"/>
        <v>330</v>
      </c>
      <c r="H94" s="4">
        <f t="shared" si="3"/>
        <v>592</v>
      </c>
    </row>
    <row r="95" spans="1:8" x14ac:dyDescent="0.3">
      <c r="A95" s="1">
        <v>45020</v>
      </c>
      <c r="B95" t="s">
        <v>4</v>
      </c>
      <c r="C95" t="s">
        <v>11</v>
      </c>
      <c r="D95" s="2">
        <f>VLOOKUP(C95,Tabela18[],2,FALSE)</f>
        <v>0.5</v>
      </c>
      <c r="E95">
        <v>10</v>
      </c>
      <c r="F95" s="3">
        <f t="shared" si="4"/>
        <v>0</v>
      </c>
      <c r="G95" s="3">
        <f t="shared" si="5"/>
        <v>330</v>
      </c>
      <c r="H95" s="4">
        <f t="shared" si="3"/>
        <v>922</v>
      </c>
    </row>
    <row r="96" spans="1:8" x14ac:dyDescent="0.3">
      <c r="A96" s="1">
        <v>45021</v>
      </c>
      <c r="B96" t="s">
        <v>5</v>
      </c>
      <c r="C96" t="s">
        <v>11</v>
      </c>
      <c r="D96" s="2">
        <f>VLOOKUP(C96,Tabela18[],2,FALSE)</f>
        <v>0.5</v>
      </c>
      <c r="E96">
        <v>10</v>
      </c>
      <c r="F96" s="3">
        <f t="shared" si="4"/>
        <v>0</v>
      </c>
      <c r="G96" s="3">
        <f t="shared" si="5"/>
        <v>330</v>
      </c>
      <c r="H96" s="4">
        <f t="shared" si="3"/>
        <v>1252</v>
      </c>
    </row>
    <row r="97" spans="1:8" x14ac:dyDescent="0.3">
      <c r="A97" s="1">
        <v>45022</v>
      </c>
      <c r="B97" t="s">
        <v>6</v>
      </c>
      <c r="C97" t="s">
        <v>11</v>
      </c>
      <c r="D97" s="2">
        <f>VLOOKUP(C97,Tabela18[],2,FALSE)</f>
        <v>0.5</v>
      </c>
      <c r="E97">
        <v>10</v>
      </c>
      <c r="F97" s="3">
        <f t="shared" si="4"/>
        <v>0</v>
      </c>
      <c r="G97" s="3">
        <f t="shared" si="5"/>
        <v>330</v>
      </c>
      <c r="H97" s="4">
        <f t="shared" si="3"/>
        <v>1582</v>
      </c>
    </row>
    <row r="98" spans="1:8" x14ac:dyDescent="0.3">
      <c r="A98" s="1">
        <v>45023</v>
      </c>
      <c r="B98" t="s">
        <v>7</v>
      </c>
      <c r="C98" t="s">
        <v>11</v>
      </c>
      <c r="D98" s="2">
        <f>VLOOKUP(C98,Tabela18[],2,FALSE)</f>
        <v>0.5</v>
      </c>
      <c r="E98">
        <v>10</v>
      </c>
      <c r="F98" s="3">
        <f t="shared" si="4"/>
        <v>0</v>
      </c>
      <c r="G98" s="3">
        <f t="shared" si="5"/>
        <v>330</v>
      </c>
      <c r="H98" s="4">
        <f t="shared" si="3"/>
        <v>1912</v>
      </c>
    </row>
    <row r="99" spans="1:8" x14ac:dyDescent="0.3">
      <c r="A99" s="1">
        <v>45024</v>
      </c>
      <c r="B99" t="s">
        <v>8</v>
      </c>
      <c r="C99" t="s">
        <v>11</v>
      </c>
      <c r="D99" s="2">
        <f>VLOOKUP(C99,Tabela18[],2,FALSE)</f>
        <v>0.5</v>
      </c>
      <c r="E99">
        <v>10</v>
      </c>
      <c r="F99" s="3">
        <f t="shared" si="4"/>
        <v>0</v>
      </c>
      <c r="G99" s="3">
        <f t="shared" si="5"/>
        <v>0</v>
      </c>
      <c r="H99" s="4">
        <f t="shared" si="3"/>
        <v>1912</v>
      </c>
    </row>
    <row r="100" spans="1:8" x14ac:dyDescent="0.3">
      <c r="A100" s="1">
        <v>45025</v>
      </c>
      <c r="B100" t="s">
        <v>2</v>
      </c>
      <c r="C100" t="s">
        <v>11</v>
      </c>
      <c r="D100" s="2">
        <f>VLOOKUP(C100,Tabela18[],2,FALSE)</f>
        <v>0.5</v>
      </c>
      <c r="E100">
        <v>10</v>
      </c>
      <c r="F100" s="3">
        <f t="shared" si="4"/>
        <v>150</v>
      </c>
      <c r="G100" s="3">
        <f t="shared" si="5"/>
        <v>0</v>
      </c>
      <c r="H100" s="4">
        <f t="shared" si="3"/>
        <v>1762</v>
      </c>
    </row>
    <row r="101" spans="1:8" x14ac:dyDescent="0.3">
      <c r="A101" s="1">
        <v>45026</v>
      </c>
      <c r="B101" t="s">
        <v>3</v>
      </c>
      <c r="C101" t="s">
        <v>11</v>
      </c>
      <c r="D101" s="2">
        <f>VLOOKUP(C101,Tabela18[],2,FALSE)</f>
        <v>0.5</v>
      </c>
      <c r="E101">
        <v>10</v>
      </c>
      <c r="F101" s="3">
        <f t="shared" si="4"/>
        <v>0</v>
      </c>
      <c r="G101" s="3">
        <f t="shared" si="5"/>
        <v>330</v>
      </c>
      <c r="H101" s="4">
        <f t="shared" si="3"/>
        <v>2092</v>
      </c>
    </row>
    <row r="102" spans="1:8" x14ac:dyDescent="0.3">
      <c r="A102" s="1">
        <v>45027</v>
      </c>
      <c r="B102" t="s">
        <v>4</v>
      </c>
      <c r="C102" t="s">
        <v>11</v>
      </c>
      <c r="D102" s="2">
        <f>VLOOKUP(C102,Tabela18[],2,FALSE)</f>
        <v>0.5</v>
      </c>
      <c r="E102">
        <v>10</v>
      </c>
      <c r="F102" s="3">
        <f t="shared" si="4"/>
        <v>0</v>
      </c>
      <c r="G102" s="3">
        <f t="shared" si="5"/>
        <v>330</v>
      </c>
      <c r="H102" s="4">
        <f t="shared" si="3"/>
        <v>2422</v>
      </c>
    </row>
    <row r="103" spans="1:8" x14ac:dyDescent="0.3">
      <c r="A103" s="1">
        <v>45028</v>
      </c>
      <c r="B103" t="s">
        <v>5</v>
      </c>
      <c r="C103" t="s">
        <v>11</v>
      </c>
      <c r="D103" s="2">
        <f>VLOOKUP(C103,Tabela18[],2,FALSE)</f>
        <v>0.5</v>
      </c>
      <c r="E103">
        <v>10</v>
      </c>
      <c r="F103" s="3">
        <f t="shared" si="4"/>
        <v>0</v>
      </c>
      <c r="G103" s="3">
        <f t="shared" si="5"/>
        <v>330</v>
      </c>
      <c r="H103" s="4">
        <f t="shared" si="3"/>
        <v>2752</v>
      </c>
    </row>
    <row r="104" spans="1:8" x14ac:dyDescent="0.3">
      <c r="A104" s="1">
        <v>45029</v>
      </c>
      <c r="B104" t="s">
        <v>6</v>
      </c>
      <c r="C104" t="s">
        <v>11</v>
      </c>
      <c r="D104" s="2">
        <f>VLOOKUP(C104,Tabela18[],2,FALSE)</f>
        <v>0.5</v>
      </c>
      <c r="E104">
        <v>10</v>
      </c>
      <c r="F104" s="3">
        <f t="shared" si="4"/>
        <v>0</v>
      </c>
      <c r="G104" s="3">
        <f t="shared" si="5"/>
        <v>330</v>
      </c>
      <c r="H104" s="4">
        <f t="shared" si="3"/>
        <v>3082</v>
      </c>
    </row>
    <row r="105" spans="1:8" x14ac:dyDescent="0.3">
      <c r="A105" s="1">
        <v>45030</v>
      </c>
      <c r="B105" t="s">
        <v>7</v>
      </c>
      <c r="C105" t="s">
        <v>11</v>
      </c>
      <c r="D105" s="2">
        <f>VLOOKUP(C105,Tabela18[],2,FALSE)</f>
        <v>0.5</v>
      </c>
      <c r="E105">
        <v>10</v>
      </c>
      <c r="F105" s="3">
        <f t="shared" si="4"/>
        <v>0</v>
      </c>
      <c r="G105" s="3">
        <f t="shared" si="5"/>
        <v>330</v>
      </c>
      <c r="H105" s="4">
        <f t="shared" si="3"/>
        <v>3412</v>
      </c>
    </row>
    <row r="106" spans="1:8" x14ac:dyDescent="0.3">
      <c r="A106" s="1">
        <v>45031</v>
      </c>
      <c r="B106" t="s">
        <v>8</v>
      </c>
      <c r="C106" t="s">
        <v>11</v>
      </c>
      <c r="D106" s="2">
        <f>VLOOKUP(C106,Tabela18[],2,FALSE)</f>
        <v>0.5</v>
      </c>
      <c r="E106">
        <v>10</v>
      </c>
      <c r="F106" s="3">
        <f t="shared" si="4"/>
        <v>0</v>
      </c>
      <c r="G106" s="3">
        <f t="shared" si="5"/>
        <v>0</v>
      </c>
      <c r="H106" s="4">
        <f t="shared" si="3"/>
        <v>3412</v>
      </c>
    </row>
    <row r="107" spans="1:8" x14ac:dyDescent="0.3">
      <c r="A107" s="1">
        <v>45032</v>
      </c>
      <c r="B107" t="s">
        <v>2</v>
      </c>
      <c r="C107" t="s">
        <v>11</v>
      </c>
      <c r="D107" s="2">
        <f>VLOOKUP(C107,Tabela18[],2,FALSE)</f>
        <v>0.5</v>
      </c>
      <c r="E107">
        <v>10</v>
      </c>
      <c r="F107" s="3">
        <f t="shared" si="4"/>
        <v>150</v>
      </c>
      <c r="G107" s="3">
        <f t="shared" si="5"/>
        <v>0</v>
      </c>
      <c r="H107" s="4">
        <f t="shared" si="3"/>
        <v>3262</v>
      </c>
    </row>
    <row r="108" spans="1:8" x14ac:dyDescent="0.3">
      <c r="A108" s="1">
        <v>45033</v>
      </c>
      <c r="B108" t="s">
        <v>3</v>
      </c>
      <c r="C108" t="s">
        <v>11</v>
      </c>
      <c r="D108" s="2">
        <f>VLOOKUP(C108,Tabela18[],2,FALSE)</f>
        <v>0.5</v>
      </c>
      <c r="E108">
        <v>10</v>
      </c>
      <c r="F108" s="3">
        <f t="shared" si="4"/>
        <v>0</v>
      </c>
      <c r="G108" s="3">
        <f t="shared" si="5"/>
        <v>330</v>
      </c>
      <c r="H108" s="4">
        <f t="shared" si="3"/>
        <v>3592</v>
      </c>
    </row>
    <row r="109" spans="1:8" x14ac:dyDescent="0.3">
      <c r="A109" s="1">
        <v>45034</v>
      </c>
      <c r="B109" t="s">
        <v>4</v>
      </c>
      <c r="C109" t="s">
        <v>11</v>
      </c>
      <c r="D109" s="2">
        <f>VLOOKUP(C109,Tabela18[],2,FALSE)</f>
        <v>0.5</v>
      </c>
      <c r="E109">
        <v>10</v>
      </c>
      <c r="F109" s="3">
        <f t="shared" si="4"/>
        <v>0</v>
      </c>
      <c r="G109" s="3">
        <f t="shared" si="5"/>
        <v>330</v>
      </c>
      <c r="H109" s="4">
        <f t="shared" si="3"/>
        <v>3922</v>
      </c>
    </row>
    <row r="110" spans="1:8" x14ac:dyDescent="0.3">
      <c r="A110" s="1">
        <v>45035</v>
      </c>
      <c r="B110" t="s">
        <v>5</v>
      </c>
      <c r="C110" t="s">
        <v>11</v>
      </c>
      <c r="D110" s="2">
        <f>VLOOKUP(C110,Tabela18[],2,FALSE)</f>
        <v>0.5</v>
      </c>
      <c r="E110">
        <v>10</v>
      </c>
      <c r="F110" s="3">
        <f t="shared" si="4"/>
        <v>0</v>
      </c>
      <c r="G110" s="3">
        <f t="shared" si="5"/>
        <v>330</v>
      </c>
      <c r="H110" s="4">
        <f t="shared" si="3"/>
        <v>4252</v>
      </c>
    </row>
    <row r="111" spans="1:8" x14ac:dyDescent="0.3">
      <c r="A111" s="1">
        <v>45036</v>
      </c>
      <c r="B111" t="s">
        <v>6</v>
      </c>
      <c r="C111" t="s">
        <v>11</v>
      </c>
      <c r="D111" s="2">
        <f>VLOOKUP(C111,Tabela18[],2,FALSE)</f>
        <v>0.5</v>
      </c>
      <c r="E111">
        <v>10</v>
      </c>
      <c r="F111" s="3">
        <f t="shared" si="4"/>
        <v>0</v>
      </c>
      <c r="G111" s="3">
        <f t="shared" si="5"/>
        <v>330</v>
      </c>
      <c r="H111" s="4">
        <f t="shared" si="3"/>
        <v>4582</v>
      </c>
    </row>
    <row r="112" spans="1:8" x14ac:dyDescent="0.3">
      <c r="A112" s="1">
        <v>45037</v>
      </c>
      <c r="B112" t="s">
        <v>7</v>
      </c>
      <c r="C112" t="s">
        <v>11</v>
      </c>
      <c r="D112" s="2">
        <f>VLOOKUP(C112,Tabela18[],2,FALSE)</f>
        <v>0.5</v>
      </c>
      <c r="E112">
        <v>10</v>
      </c>
      <c r="F112" s="3">
        <f t="shared" si="4"/>
        <v>0</v>
      </c>
      <c r="G112" s="3">
        <f t="shared" si="5"/>
        <v>330</v>
      </c>
      <c r="H112" s="4">
        <f t="shared" si="3"/>
        <v>4912</v>
      </c>
    </row>
    <row r="113" spans="1:8" x14ac:dyDescent="0.3">
      <c r="A113" s="1">
        <v>45038</v>
      </c>
      <c r="B113" t="s">
        <v>8</v>
      </c>
      <c r="C113" t="s">
        <v>11</v>
      </c>
      <c r="D113" s="2">
        <f>VLOOKUP(C113,Tabela18[],2,FALSE)</f>
        <v>0.5</v>
      </c>
      <c r="E113">
        <v>10</v>
      </c>
      <c r="F113" s="3">
        <f t="shared" si="4"/>
        <v>0</v>
      </c>
      <c r="G113" s="3">
        <f t="shared" si="5"/>
        <v>0</v>
      </c>
      <c r="H113" s="4">
        <f t="shared" si="3"/>
        <v>4912</v>
      </c>
    </row>
    <row r="114" spans="1:8" x14ac:dyDescent="0.3">
      <c r="A114" s="1">
        <v>45039</v>
      </c>
      <c r="B114" t="s">
        <v>2</v>
      </c>
      <c r="C114" t="s">
        <v>11</v>
      </c>
      <c r="D114" s="2">
        <f>VLOOKUP(C114,Tabela18[],2,FALSE)</f>
        <v>0.5</v>
      </c>
      <c r="E114">
        <v>10</v>
      </c>
      <c r="F114" s="3">
        <f t="shared" si="4"/>
        <v>150</v>
      </c>
      <c r="G114" s="3">
        <f t="shared" si="5"/>
        <v>0</v>
      </c>
      <c r="H114" s="4">
        <f t="shared" si="3"/>
        <v>4762</v>
      </c>
    </row>
    <row r="115" spans="1:8" x14ac:dyDescent="0.3">
      <c r="A115" s="1">
        <v>45040</v>
      </c>
      <c r="B115" t="s">
        <v>3</v>
      </c>
      <c r="C115" t="s">
        <v>11</v>
      </c>
      <c r="D115" s="2">
        <f>VLOOKUP(C115,Tabela18[],2,FALSE)</f>
        <v>0.5</v>
      </c>
      <c r="E115">
        <v>10</v>
      </c>
      <c r="F115" s="3">
        <f t="shared" si="4"/>
        <v>0</v>
      </c>
      <c r="G115" s="3">
        <f t="shared" si="5"/>
        <v>330</v>
      </c>
      <c r="H115" s="4">
        <f t="shared" si="3"/>
        <v>5092</v>
      </c>
    </row>
    <row r="116" spans="1:8" x14ac:dyDescent="0.3">
      <c r="A116" s="1">
        <v>45041</v>
      </c>
      <c r="B116" t="s">
        <v>4</v>
      </c>
      <c r="C116" t="s">
        <v>11</v>
      </c>
      <c r="D116" s="2">
        <f>VLOOKUP(C116,Tabela18[],2,FALSE)</f>
        <v>0.5</v>
      </c>
      <c r="E116">
        <v>10</v>
      </c>
      <c r="F116" s="3">
        <f t="shared" si="4"/>
        <v>0</v>
      </c>
      <c r="G116" s="3">
        <f t="shared" si="5"/>
        <v>330</v>
      </c>
      <c r="H116" s="4">
        <f t="shared" si="3"/>
        <v>5422</v>
      </c>
    </row>
    <row r="117" spans="1:8" x14ac:dyDescent="0.3">
      <c r="A117" s="1">
        <v>45042</v>
      </c>
      <c r="B117" t="s">
        <v>5</v>
      </c>
      <c r="C117" t="s">
        <v>11</v>
      </c>
      <c r="D117" s="2">
        <f>VLOOKUP(C117,Tabela18[],2,FALSE)</f>
        <v>0.5</v>
      </c>
      <c r="E117">
        <v>10</v>
      </c>
      <c r="F117" s="3">
        <f t="shared" si="4"/>
        <v>0</v>
      </c>
      <c r="G117" s="3">
        <f t="shared" si="5"/>
        <v>330</v>
      </c>
      <c r="H117" s="4">
        <f t="shared" si="3"/>
        <v>5752</v>
      </c>
    </row>
    <row r="118" spans="1:8" x14ac:dyDescent="0.3">
      <c r="A118" s="1">
        <v>45043</v>
      </c>
      <c r="B118" t="s">
        <v>6</v>
      </c>
      <c r="C118" t="s">
        <v>11</v>
      </c>
      <c r="D118" s="2">
        <f>VLOOKUP(C118,Tabela18[],2,FALSE)</f>
        <v>0.5</v>
      </c>
      <c r="E118">
        <v>10</v>
      </c>
      <c r="F118" s="3">
        <f t="shared" si="4"/>
        <v>0</v>
      </c>
      <c r="G118" s="3">
        <f t="shared" si="5"/>
        <v>330</v>
      </c>
      <c r="H118" s="4">
        <f t="shared" si="3"/>
        <v>6082</v>
      </c>
    </row>
    <row r="119" spans="1:8" x14ac:dyDescent="0.3">
      <c r="A119" s="1">
        <v>45044</v>
      </c>
      <c r="B119" t="s">
        <v>7</v>
      </c>
      <c r="C119" t="s">
        <v>11</v>
      </c>
      <c r="D119" s="2">
        <f>VLOOKUP(C119,Tabela18[],2,FALSE)</f>
        <v>0.5</v>
      </c>
      <c r="E119">
        <v>10</v>
      </c>
      <c r="F119" s="3">
        <f t="shared" si="4"/>
        <v>0</v>
      </c>
      <c r="G119" s="3">
        <f t="shared" si="5"/>
        <v>330</v>
      </c>
      <c r="H119" s="4">
        <f t="shared" si="3"/>
        <v>6412</v>
      </c>
    </row>
    <row r="120" spans="1:8" x14ac:dyDescent="0.3">
      <c r="A120" s="1">
        <v>45045</v>
      </c>
      <c r="B120" t="s">
        <v>8</v>
      </c>
      <c r="C120" t="s">
        <v>11</v>
      </c>
      <c r="D120" s="2">
        <f>VLOOKUP(C120,Tabela18[],2,FALSE)</f>
        <v>0.5</v>
      </c>
      <c r="E120">
        <v>10</v>
      </c>
      <c r="F120" s="3">
        <f t="shared" si="4"/>
        <v>0</v>
      </c>
      <c r="G120" s="3">
        <f t="shared" si="5"/>
        <v>0</v>
      </c>
      <c r="H120" s="4">
        <f t="shared" si="3"/>
        <v>6412</v>
      </c>
    </row>
    <row r="121" spans="1:8" x14ac:dyDescent="0.3">
      <c r="A121" s="1">
        <v>45046</v>
      </c>
      <c r="B121" t="s">
        <v>2</v>
      </c>
      <c r="C121" t="s">
        <v>11</v>
      </c>
      <c r="D121" s="2">
        <f>VLOOKUP(C121,Tabela18[],2,FALSE)</f>
        <v>0.5</v>
      </c>
      <c r="E121">
        <v>10</v>
      </c>
      <c r="F121" s="3">
        <f t="shared" si="4"/>
        <v>150</v>
      </c>
      <c r="G121" s="3">
        <f t="shared" si="5"/>
        <v>0</v>
      </c>
      <c r="H121" s="4">
        <f t="shared" si="3"/>
        <v>6262</v>
      </c>
    </row>
    <row r="122" spans="1:8" x14ac:dyDescent="0.3">
      <c r="A122" s="1">
        <v>45047</v>
      </c>
      <c r="B122" t="s">
        <v>3</v>
      </c>
      <c r="C122" t="s">
        <v>11</v>
      </c>
      <c r="D122" s="2">
        <f>VLOOKUP(C122,Tabela18[],2,FALSE)</f>
        <v>0.5</v>
      </c>
      <c r="E122">
        <v>10</v>
      </c>
      <c r="F122" s="3">
        <f t="shared" si="4"/>
        <v>0</v>
      </c>
      <c r="G122" s="3">
        <f t="shared" si="5"/>
        <v>330</v>
      </c>
      <c r="H122" s="4">
        <f t="shared" si="3"/>
        <v>6592</v>
      </c>
    </row>
    <row r="123" spans="1:8" x14ac:dyDescent="0.3">
      <c r="A123" s="1">
        <v>45048</v>
      </c>
      <c r="B123" t="s">
        <v>4</v>
      </c>
      <c r="C123" t="s">
        <v>11</v>
      </c>
      <c r="D123" s="2">
        <f>VLOOKUP(C123,Tabela18[],2,FALSE)</f>
        <v>0.5</v>
      </c>
      <c r="E123">
        <v>10</v>
      </c>
      <c r="F123" s="3">
        <f t="shared" si="4"/>
        <v>0</v>
      </c>
      <c r="G123" s="3">
        <f t="shared" si="5"/>
        <v>330</v>
      </c>
      <c r="H123" s="4">
        <f t="shared" si="3"/>
        <v>6922</v>
      </c>
    </row>
    <row r="124" spans="1:8" x14ac:dyDescent="0.3">
      <c r="A124" s="1">
        <v>45049</v>
      </c>
      <c r="B124" t="s">
        <v>5</v>
      </c>
      <c r="C124" t="s">
        <v>11</v>
      </c>
      <c r="D124" s="2">
        <f>VLOOKUP(C124,Tabela18[],2,FALSE)</f>
        <v>0.5</v>
      </c>
      <c r="E124">
        <v>10</v>
      </c>
      <c r="F124" s="3">
        <f t="shared" si="4"/>
        <v>0</v>
      </c>
      <c r="G124" s="3">
        <f t="shared" si="5"/>
        <v>330</v>
      </c>
      <c r="H124" s="4">
        <f t="shared" si="3"/>
        <v>7252</v>
      </c>
    </row>
    <row r="125" spans="1:8" x14ac:dyDescent="0.3">
      <c r="A125" s="1">
        <v>45050</v>
      </c>
      <c r="B125" t="s">
        <v>6</v>
      </c>
      <c r="C125" t="s">
        <v>11</v>
      </c>
      <c r="D125" s="2">
        <f>VLOOKUP(C125,Tabela18[],2,FALSE)</f>
        <v>0.5</v>
      </c>
      <c r="E125">
        <v>10</v>
      </c>
      <c r="F125" s="3">
        <f t="shared" si="4"/>
        <v>0</v>
      </c>
      <c r="G125" s="3">
        <f t="shared" si="5"/>
        <v>330</v>
      </c>
      <c r="H125" s="4">
        <f t="shared" si="3"/>
        <v>7582</v>
      </c>
    </row>
    <row r="126" spans="1:8" x14ac:dyDescent="0.3">
      <c r="A126" s="1">
        <v>45051</v>
      </c>
      <c r="B126" t="s">
        <v>7</v>
      </c>
      <c r="C126" t="s">
        <v>11</v>
      </c>
      <c r="D126" s="2">
        <f>VLOOKUP(C126,Tabela18[],2,FALSE)</f>
        <v>0.5</v>
      </c>
      <c r="E126">
        <v>10</v>
      </c>
      <c r="F126" s="3">
        <f t="shared" si="4"/>
        <v>0</v>
      </c>
      <c r="G126" s="3">
        <f t="shared" si="5"/>
        <v>330</v>
      </c>
      <c r="H126" s="4">
        <f t="shared" si="3"/>
        <v>7912</v>
      </c>
    </row>
    <row r="127" spans="1:8" x14ac:dyDescent="0.3">
      <c r="A127" s="1">
        <v>45052</v>
      </c>
      <c r="B127" t="s">
        <v>8</v>
      </c>
      <c r="C127" t="s">
        <v>11</v>
      </c>
      <c r="D127" s="2">
        <f>VLOOKUP(C127,Tabela18[],2,FALSE)</f>
        <v>0.5</v>
      </c>
      <c r="E127">
        <v>10</v>
      </c>
      <c r="F127" s="3">
        <f t="shared" si="4"/>
        <v>0</v>
      </c>
      <c r="G127" s="3">
        <f t="shared" si="5"/>
        <v>0</v>
      </c>
      <c r="H127" s="4">
        <f t="shared" si="3"/>
        <v>7912</v>
      </c>
    </row>
    <row r="128" spans="1:8" x14ac:dyDescent="0.3">
      <c r="A128" s="1">
        <v>45053</v>
      </c>
      <c r="B128" t="s">
        <v>2</v>
      </c>
      <c r="C128" t="s">
        <v>11</v>
      </c>
      <c r="D128" s="2">
        <f>VLOOKUP(C128,Tabela18[],2,FALSE)</f>
        <v>0.5</v>
      </c>
      <c r="E128">
        <v>10</v>
      </c>
      <c r="F128" s="3">
        <f t="shared" si="4"/>
        <v>150</v>
      </c>
      <c r="G128" s="3">
        <f t="shared" si="5"/>
        <v>0</v>
      </c>
      <c r="H128" s="4">
        <f t="shared" si="3"/>
        <v>7762</v>
      </c>
    </row>
    <row r="129" spans="1:8" x14ac:dyDescent="0.3">
      <c r="A129" s="1">
        <v>45054</v>
      </c>
      <c r="B129" t="s">
        <v>3</v>
      </c>
      <c r="C129" t="s">
        <v>11</v>
      </c>
      <c r="D129" s="2">
        <f>VLOOKUP(C129,Tabela18[],2,FALSE)</f>
        <v>0.5</v>
      </c>
      <c r="E129">
        <v>10</v>
      </c>
      <c r="F129" s="3">
        <f t="shared" si="4"/>
        <v>0</v>
      </c>
      <c r="G129" s="3">
        <f t="shared" si="5"/>
        <v>330</v>
      </c>
      <c r="H129" s="4">
        <f t="shared" si="3"/>
        <v>8092</v>
      </c>
    </row>
    <row r="130" spans="1:8" x14ac:dyDescent="0.3">
      <c r="A130" s="1">
        <v>45055</v>
      </c>
      <c r="B130" t="s">
        <v>4</v>
      </c>
      <c r="C130" t="s">
        <v>11</v>
      </c>
      <c r="D130" s="2">
        <f>VLOOKUP(C130,Tabela18[],2,FALSE)</f>
        <v>0.5</v>
      </c>
      <c r="E130">
        <v>10</v>
      </c>
      <c r="F130" s="3">
        <f t="shared" si="4"/>
        <v>0</v>
      </c>
      <c r="G130" s="3">
        <f t="shared" si="5"/>
        <v>330</v>
      </c>
      <c r="H130" s="4">
        <f t="shared" si="3"/>
        <v>8422</v>
      </c>
    </row>
    <row r="131" spans="1:8" x14ac:dyDescent="0.3">
      <c r="A131" s="1">
        <v>45056</v>
      </c>
      <c r="B131" t="s">
        <v>5</v>
      </c>
      <c r="C131" t="s">
        <v>11</v>
      </c>
      <c r="D131" s="2">
        <f>VLOOKUP(C131,Tabela18[],2,FALSE)</f>
        <v>0.5</v>
      </c>
      <c r="E131">
        <v>10</v>
      </c>
      <c r="F131" s="3">
        <f t="shared" si="4"/>
        <v>0</v>
      </c>
      <c r="G131" s="3">
        <f t="shared" si="5"/>
        <v>330</v>
      </c>
      <c r="H131" s="4">
        <f t="shared" ref="H131:H194" si="6">G131-F131+H130</f>
        <v>8752</v>
      </c>
    </row>
    <row r="132" spans="1:8" x14ac:dyDescent="0.3">
      <c r="A132" s="1">
        <v>45057</v>
      </c>
      <c r="B132" t="s">
        <v>6</v>
      </c>
      <c r="C132" t="s">
        <v>11</v>
      </c>
      <c r="D132" s="2">
        <f>VLOOKUP(C132,Tabela18[],2,FALSE)</f>
        <v>0.5</v>
      </c>
      <c r="E132">
        <v>10</v>
      </c>
      <c r="F132" s="3">
        <f t="shared" ref="F132:F195" si="7">IF(B132="niedziela",15*E132,0)</f>
        <v>0</v>
      </c>
      <c r="G132" s="3">
        <f t="shared" ref="G132:G195" si="8">IF(AND(NOT(B132="sobota"),NOT(B132="niedziela")),ROUNDDOWN(E132*D132,0)*$M$4,0)</f>
        <v>330</v>
      </c>
      <c r="H132" s="4">
        <f t="shared" si="6"/>
        <v>9082</v>
      </c>
    </row>
    <row r="133" spans="1:8" x14ac:dyDescent="0.3">
      <c r="A133" s="1">
        <v>45058</v>
      </c>
      <c r="B133" t="s">
        <v>7</v>
      </c>
      <c r="C133" t="s">
        <v>11</v>
      </c>
      <c r="D133" s="2">
        <f>VLOOKUP(C133,Tabela18[],2,FALSE)</f>
        <v>0.5</v>
      </c>
      <c r="E133">
        <v>10</v>
      </c>
      <c r="F133" s="3">
        <f t="shared" si="7"/>
        <v>0</v>
      </c>
      <c r="G133" s="3">
        <f t="shared" si="8"/>
        <v>330</v>
      </c>
      <c r="H133" s="4">
        <f t="shared" si="6"/>
        <v>9412</v>
      </c>
    </row>
    <row r="134" spans="1:8" x14ac:dyDescent="0.3">
      <c r="A134" s="1">
        <v>45059</v>
      </c>
      <c r="B134" t="s">
        <v>8</v>
      </c>
      <c r="C134" t="s">
        <v>11</v>
      </c>
      <c r="D134" s="2">
        <f>VLOOKUP(C134,Tabela18[],2,FALSE)</f>
        <v>0.5</v>
      </c>
      <c r="E134">
        <v>10</v>
      </c>
      <c r="F134" s="3">
        <f t="shared" si="7"/>
        <v>0</v>
      </c>
      <c r="G134" s="3">
        <f t="shared" si="8"/>
        <v>0</v>
      </c>
      <c r="H134" s="4">
        <f t="shared" si="6"/>
        <v>9412</v>
      </c>
    </row>
    <row r="135" spans="1:8" x14ac:dyDescent="0.3">
      <c r="A135" s="1">
        <v>45060</v>
      </c>
      <c r="B135" t="s">
        <v>2</v>
      </c>
      <c r="C135" t="s">
        <v>11</v>
      </c>
      <c r="D135" s="2">
        <f>VLOOKUP(C135,Tabela18[],2,FALSE)</f>
        <v>0.5</v>
      </c>
      <c r="E135">
        <v>10</v>
      </c>
      <c r="F135" s="3">
        <f t="shared" si="7"/>
        <v>150</v>
      </c>
      <c r="G135" s="3">
        <f t="shared" si="8"/>
        <v>0</v>
      </c>
      <c r="H135" s="4">
        <f t="shared" si="6"/>
        <v>9262</v>
      </c>
    </row>
    <row r="136" spans="1:8" x14ac:dyDescent="0.3">
      <c r="A136" s="1">
        <v>45061</v>
      </c>
      <c r="B136" t="s">
        <v>3</v>
      </c>
      <c r="C136" t="s">
        <v>11</v>
      </c>
      <c r="D136" s="2">
        <f>VLOOKUP(C136,Tabela18[],2,FALSE)</f>
        <v>0.5</v>
      </c>
      <c r="E136">
        <v>10</v>
      </c>
      <c r="F136" s="3">
        <f t="shared" si="7"/>
        <v>0</v>
      </c>
      <c r="G136" s="3">
        <f t="shared" si="8"/>
        <v>330</v>
      </c>
      <c r="H136" s="4">
        <f t="shared" si="6"/>
        <v>9592</v>
      </c>
    </row>
    <row r="137" spans="1:8" x14ac:dyDescent="0.3">
      <c r="A137" s="1">
        <v>45062</v>
      </c>
      <c r="B137" t="s">
        <v>4</v>
      </c>
      <c r="C137" t="s">
        <v>11</v>
      </c>
      <c r="D137" s="2">
        <f>VLOOKUP(C137,Tabela18[],2,FALSE)</f>
        <v>0.5</v>
      </c>
      <c r="E137">
        <v>10</v>
      </c>
      <c r="F137" s="3">
        <f t="shared" si="7"/>
        <v>0</v>
      </c>
      <c r="G137" s="3">
        <f t="shared" si="8"/>
        <v>330</v>
      </c>
      <c r="H137" s="4">
        <f t="shared" si="6"/>
        <v>9922</v>
      </c>
    </row>
    <row r="138" spans="1:8" x14ac:dyDescent="0.3">
      <c r="A138" s="1">
        <v>45063</v>
      </c>
      <c r="B138" t="s">
        <v>5</v>
      </c>
      <c r="C138" t="s">
        <v>11</v>
      </c>
      <c r="D138" s="2">
        <f>VLOOKUP(C138,Tabela18[],2,FALSE)</f>
        <v>0.5</v>
      </c>
      <c r="E138">
        <v>10</v>
      </c>
      <c r="F138" s="3">
        <f t="shared" si="7"/>
        <v>0</v>
      </c>
      <c r="G138" s="3">
        <f t="shared" si="8"/>
        <v>330</v>
      </c>
      <c r="H138" s="4">
        <f t="shared" si="6"/>
        <v>10252</v>
      </c>
    </row>
    <row r="139" spans="1:8" x14ac:dyDescent="0.3">
      <c r="A139" s="1">
        <v>45064</v>
      </c>
      <c r="B139" t="s">
        <v>6</v>
      </c>
      <c r="C139" t="s">
        <v>11</v>
      </c>
      <c r="D139" s="2">
        <f>VLOOKUP(C139,Tabela18[],2,FALSE)</f>
        <v>0.5</v>
      </c>
      <c r="E139">
        <v>10</v>
      </c>
      <c r="F139" s="3">
        <f t="shared" si="7"/>
        <v>0</v>
      </c>
      <c r="G139" s="3">
        <f t="shared" si="8"/>
        <v>330</v>
      </c>
      <c r="H139" s="4">
        <f t="shared" si="6"/>
        <v>10582</v>
      </c>
    </row>
    <row r="140" spans="1:8" x14ac:dyDescent="0.3">
      <c r="A140" s="1">
        <v>45065</v>
      </c>
      <c r="B140" t="s">
        <v>7</v>
      </c>
      <c r="C140" t="s">
        <v>11</v>
      </c>
      <c r="D140" s="2">
        <f>VLOOKUP(C140,Tabela18[],2,FALSE)</f>
        <v>0.5</v>
      </c>
      <c r="E140">
        <v>10</v>
      </c>
      <c r="F140" s="3">
        <f t="shared" si="7"/>
        <v>0</v>
      </c>
      <c r="G140" s="3">
        <f t="shared" si="8"/>
        <v>330</v>
      </c>
      <c r="H140" s="4">
        <f t="shared" si="6"/>
        <v>10912</v>
      </c>
    </row>
    <row r="141" spans="1:8" x14ac:dyDescent="0.3">
      <c r="A141" s="1">
        <v>45066</v>
      </c>
      <c r="B141" t="s">
        <v>8</v>
      </c>
      <c r="C141" t="s">
        <v>11</v>
      </c>
      <c r="D141" s="2">
        <f>VLOOKUP(C141,Tabela18[],2,FALSE)</f>
        <v>0.5</v>
      </c>
      <c r="E141">
        <v>10</v>
      </c>
      <c r="F141" s="3">
        <f t="shared" si="7"/>
        <v>0</v>
      </c>
      <c r="G141" s="3">
        <f t="shared" si="8"/>
        <v>0</v>
      </c>
      <c r="H141" s="4">
        <f t="shared" si="6"/>
        <v>10912</v>
      </c>
    </row>
    <row r="142" spans="1:8" x14ac:dyDescent="0.3">
      <c r="A142" s="1">
        <v>45067</v>
      </c>
      <c r="B142" t="s">
        <v>2</v>
      </c>
      <c r="C142" t="s">
        <v>11</v>
      </c>
      <c r="D142" s="2">
        <f>VLOOKUP(C142,Tabela18[],2,FALSE)</f>
        <v>0.5</v>
      </c>
      <c r="E142">
        <v>10</v>
      </c>
      <c r="F142" s="3">
        <f t="shared" si="7"/>
        <v>150</v>
      </c>
      <c r="G142" s="3">
        <f t="shared" si="8"/>
        <v>0</v>
      </c>
      <c r="H142" s="4">
        <f t="shared" si="6"/>
        <v>10762</v>
      </c>
    </row>
    <row r="143" spans="1:8" x14ac:dyDescent="0.3">
      <c r="A143" s="1">
        <v>45068</v>
      </c>
      <c r="B143" t="s">
        <v>3</v>
      </c>
      <c r="C143" t="s">
        <v>11</v>
      </c>
      <c r="D143" s="2">
        <f>VLOOKUP(C143,Tabela18[],2,FALSE)</f>
        <v>0.5</v>
      </c>
      <c r="E143">
        <v>10</v>
      </c>
      <c r="F143" s="3">
        <f t="shared" si="7"/>
        <v>0</v>
      </c>
      <c r="G143" s="3">
        <f t="shared" si="8"/>
        <v>330</v>
      </c>
      <c r="H143" s="4">
        <f t="shared" si="6"/>
        <v>11092</v>
      </c>
    </row>
    <row r="144" spans="1:8" x14ac:dyDescent="0.3">
      <c r="A144" s="1">
        <v>45069</v>
      </c>
      <c r="B144" t="s">
        <v>4</v>
      </c>
      <c r="C144" t="s">
        <v>11</v>
      </c>
      <c r="D144" s="2">
        <f>VLOOKUP(C144,Tabela18[],2,FALSE)</f>
        <v>0.5</v>
      </c>
      <c r="E144">
        <v>10</v>
      </c>
      <c r="F144" s="3">
        <f t="shared" si="7"/>
        <v>0</v>
      </c>
      <c r="G144" s="3">
        <f t="shared" si="8"/>
        <v>330</v>
      </c>
      <c r="H144" s="4">
        <f t="shared" si="6"/>
        <v>11422</v>
      </c>
    </row>
    <row r="145" spans="1:8" x14ac:dyDescent="0.3">
      <c r="A145" s="1">
        <v>45070</v>
      </c>
      <c r="B145" t="s">
        <v>5</v>
      </c>
      <c r="C145" t="s">
        <v>11</v>
      </c>
      <c r="D145" s="2">
        <f>VLOOKUP(C145,Tabela18[],2,FALSE)</f>
        <v>0.5</v>
      </c>
      <c r="E145">
        <v>10</v>
      </c>
      <c r="F145" s="3">
        <f t="shared" si="7"/>
        <v>0</v>
      </c>
      <c r="G145" s="3">
        <f t="shared" si="8"/>
        <v>330</v>
      </c>
      <c r="H145" s="4">
        <f t="shared" si="6"/>
        <v>11752</v>
      </c>
    </row>
    <row r="146" spans="1:8" x14ac:dyDescent="0.3">
      <c r="A146" s="1">
        <v>45071</v>
      </c>
      <c r="B146" t="s">
        <v>6</v>
      </c>
      <c r="C146" t="s">
        <v>11</v>
      </c>
      <c r="D146" s="2">
        <f>VLOOKUP(C146,Tabela18[],2,FALSE)</f>
        <v>0.5</v>
      </c>
      <c r="E146">
        <v>10</v>
      </c>
      <c r="F146" s="3">
        <f t="shared" si="7"/>
        <v>0</v>
      </c>
      <c r="G146" s="3">
        <f t="shared" si="8"/>
        <v>330</v>
      </c>
      <c r="H146" s="4">
        <f t="shared" si="6"/>
        <v>12082</v>
      </c>
    </row>
    <row r="147" spans="1:8" x14ac:dyDescent="0.3">
      <c r="A147" s="1">
        <v>45072</v>
      </c>
      <c r="B147" t="s">
        <v>7</v>
      </c>
      <c r="C147" t="s">
        <v>11</v>
      </c>
      <c r="D147" s="2">
        <f>VLOOKUP(C147,Tabela18[],2,FALSE)</f>
        <v>0.5</v>
      </c>
      <c r="E147">
        <v>10</v>
      </c>
      <c r="F147" s="3">
        <f t="shared" si="7"/>
        <v>0</v>
      </c>
      <c r="G147" s="3">
        <f t="shared" si="8"/>
        <v>330</v>
      </c>
      <c r="H147" s="4">
        <f t="shared" si="6"/>
        <v>12412</v>
      </c>
    </row>
    <row r="148" spans="1:8" x14ac:dyDescent="0.3">
      <c r="A148" s="1">
        <v>45073</v>
      </c>
      <c r="B148" t="s">
        <v>8</v>
      </c>
      <c r="C148" t="s">
        <v>11</v>
      </c>
      <c r="D148" s="2">
        <f>VLOOKUP(C148,Tabela18[],2,FALSE)</f>
        <v>0.5</v>
      </c>
      <c r="E148">
        <v>10</v>
      </c>
      <c r="F148" s="3">
        <f t="shared" si="7"/>
        <v>0</v>
      </c>
      <c r="G148" s="3">
        <f t="shared" si="8"/>
        <v>0</v>
      </c>
      <c r="H148" s="4">
        <f t="shared" si="6"/>
        <v>12412</v>
      </c>
    </row>
    <row r="149" spans="1:8" x14ac:dyDescent="0.3">
      <c r="A149" s="1">
        <v>45074</v>
      </c>
      <c r="B149" t="s">
        <v>2</v>
      </c>
      <c r="C149" t="s">
        <v>11</v>
      </c>
      <c r="D149" s="2">
        <f>VLOOKUP(C149,Tabela18[],2,FALSE)</f>
        <v>0.5</v>
      </c>
      <c r="E149">
        <v>10</v>
      </c>
      <c r="F149" s="3">
        <f t="shared" si="7"/>
        <v>150</v>
      </c>
      <c r="G149" s="3">
        <f t="shared" si="8"/>
        <v>0</v>
      </c>
      <c r="H149" s="4">
        <f t="shared" si="6"/>
        <v>12262</v>
      </c>
    </row>
    <row r="150" spans="1:8" x14ac:dyDescent="0.3">
      <c r="A150" s="1">
        <v>45075</v>
      </c>
      <c r="B150" t="s">
        <v>3</v>
      </c>
      <c r="C150" t="s">
        <v>11</v>
      </c>
      <c r="D150" s="2">
        <f>VLOOKUP(C150,Tabela18[],2,FALSE)</f>
        <v>0.5</v>
      </c>
      <c r="E150">
        <v>10</v>
      </c>
      <c r="F150" s="3">
        <f t="shared" si="7"/>
        <v>0</v>
      </c>
      <c r="G150" s="3">
        <f t="shared" si="8"/>
        <v>330</v>
      </c>
      <c r="H150" s="4">
        <f t="shared" si="6"/>
        <v>12592</v>
      </c>
    </row>
    <row r="151" spans="1:8" x14ac:dyDescent="0.3">
      <c r="A151" s="1">
        <v>45076</v>
      </c>
      <c r="B151" t="s">
        <v>4</v>
      </c>
      <c r="C151" t="s">
        <v>11</v>
      </c>
      <c r="D151" s="2">
        <f>VLOOKUP(C151,Tabela18[],2,FALSE)</f>
        <v>0.5</v>
      </c>
      <c r="E151">
        <v>10</v>
      </c>
      <c r="F151" s="3">
        <f t="shared" si="7"/>
        <v>0</v>
      </c>
      <c r="G151" s="3">
        <f t="shared" si="8"/>
        <v>330</v>
      </c>
      <c r="H151" s="4">
        <f t="shared" si="6"/>
        <v>12922</v>
      </c>
    </row>
    <row r="152" spans="1:8" x14ac:dyDescent="0.3">
      <c r="A152" s="1">
        <v>45077</v>
      </c>
      <c r="B152" t="s">
        <v>5</v>
      </c>
      <c r="C152" t="s">
        <v>11</v>
      </c>
      <c r="D152" s="2">
        <f>VLOOKUP(C152,Tabela18[],2,FALSE)</f>
        <v>0.5</v>
      </c>
      <c r="E152">
        <v>10</v>
      </c>
      <c r="F152" s="3">
        <f t="shared" si="7"/>
        <v>0</v>
      </c>
      <c r="G152" s="3">
        <f t="shared" si="8"/>
        <v>330</v>
      </c>
      <c r="H152" s="4">
        <f t="shared" si="6"/>
        <v>13252</v>
      </c>
    </row>
    <row r="153" spans="1:8" x14ac:dyDescent="0.3">
      <c r="A153" s="1">
        <v>45078</v>
      </c>
      <c r="B153" t="s">
        <v>6</v>
      </c>
      <c r="C153" t="s">
        <v>11</v>
      </c>
      <c r="D153" s="2">
        <f>VLOOKUP(C153,Tabela18[],2,FALSE)</f>
        <v>0.5</v>
      </c>
      <c r="E153">
        <v>10</v>
      </c>
      <c r="F153" s="3">
        <f t="shared" si="7"/>
        <v>0</v>
      </c>
      <c r="G153" s="3">
        <f t="shared" si="8"/>
        <v>330</v>
      </c>
      <c r="H153" s="4">
        <f t="shared" si="6"/>
        <v>13582</v>
      </c>
    </row>
    <row r="154" spans="1:8" x14ac:dyDescent="0.3">
      <c r="A154" s="1">
        <v>45079</v>
      </c>
      <c r="B154" t="s">
        <v>7</v>
      </c>
      <c r="C154" t="s">
        <v>11</v>
      </c>
      <c r="D154" s="2">
        <f>VLOOKUP(C154,Tabela18[],2,FALSE)</f>
        <v>0.5</v>
      </c>
      <c r="E154">
        <v>10</v>
      </c>
      <c r="F154" s="3">
        <f t="shared" si="7"/>
        <v>0</v>
      </c>
      <c r="G154" s="3">
        <f t="shared" si="8"/>
        <v>330</v>
      </c>
      <c r="H154" s="4">
        <f t="shared" si="6"/>
        <v>13912</v>
      </c>
    </row>
    <row r="155" spans="1:8" x14ac:dyDescent="0.3">
      <c r="A155" s="1">
        <v>45080</v>
      </c>
      <c r="B155" t="s">
        <v>8</v>
      </c>
      <c r="C155" t="s">
        <v>11</v>
      </c>
      <c r="D155" s="2">
        <f>VLOOKUP(C155,Tabela18[],2,FALSE)</f>
        <v>0.5</v>
      </c>
      <c r="E155">
        <v>10</v>
      </c>
      <c r="F155" s="3">
        <f t="shared" si="7"/>
        <v>0</v>
      </c>
      <c r="G155" s="3">
        <f t="shared" si="8"/>
        <v>0</v>
      </c>
      <c r="H155" s="4">
        <f t="shared" si="6"/>
        <v>13912</v>
      </c>
    </row>
    <row r="156" spans="1:8" x14ac:dyDescent="0.3">
      <c r="A156" s="1">
        <v>45081</v>
      </c>
      <c r="B156" t="s">
        <v>2</v>
      </c>
      <c r="C156" t="s">
        <v>11</v>
      </c>
      <c r="D156" s="2">
        <f>VLOOKUP(C156,Tabela18[],2,FALSE)</f>
        <v>0.5</v>
      </c>
      <c r="E156">
        <v>10</v>
      </c>
      <c r="F156" s="3">
        <f t="shared" si="7"/>
        <v>150</v>
      </c>
      <c r="G156" s="3">
        <f t="shared" si="8"/>
        <v>0</v>
      </c>
      <c r="H156" s="4">
        <f t="shared" si="6"/>
        <v>13762</v>
      </c>
    </row>
    <row r="157" spans="1:8" x14ac:dyDescent="0.3">
      <c r="A157" s="1">
        <v>45082</v>
      </c>
      <c r="B157" t="s">
        <v>3</v>
      </c>
      <c r="C157" t="s">
        <v>11</v>
      </c>
      <c r="D157" s="2">
        <f>VLOOKUP(C157,Tabela18[],2,FALSE)</f>
        <v>0.5</v>
      </c>
      <c r="E157">
        <v>10</v>
      </c>
      <c r="F157" s="3">
        <f t="shared" si="7"/>
        <v>0</v>
      </c>
      <c r="G157" s="3">
        <f t="shared" si="8"/>
        <v>330</v>
      </c>
      <c r="H157" s="4">
        <f t="shared" si="6"/>
        <v>14092</v>
      </c>
    </row>
    <row r="158" spans="1:8" x14ac:dyDescent="0.3">
      <c r="A158" s="1">
        <v>45083</v>
      </c>
      <c r="B158" t="s">
        <v>4</v>
      </c>
      <c r="C158" t="s">
        <v>11</v>
      </c>
      <c r="D158" s="2">
        <f>VLOOKUP(C158,Tabela18[],2,FALSE)</f>
        <v>0.5</v>
      </c>
      <c r="E158">
        <v>10</v>
      </c>
      <c r="F158" s="3">
        <f t="shared" si="7"/>
        <v>0</v>
      </c>
      <c r="G158" s="3">
        <f t="shared" si="8"/>
        <v>330</v>
      </c>
      <c r="H158" s="4">
        <f t="shared" si="6"/>
        <v>14422</v>
      </c>
    </row>
    <row r="159" spans="1:8" x14ac:dyDescent="0.3">
      <c r="A159" s="1">
        <v>45084</v>
      </c>
      <c r="B159" t="s">
        <v>5</v>
      </c>
      <c r="C159" t="s">
        <v>11</v>
      </c>
      <c r="D159" s="2">
        <f>VLOOKUP(C159,Tabela18[],2,FALSE)</f>
        <v>0.5</v>
      </c>
      <c r="E159">
        <v>10</v>
      </c>
      <c r="F159" s="3">
        <f t="shared" si="7"/>
        <v>0</v>
      </c>
      <c r="G159" s="3">
        <f t="shared" si="8"/>
        <v>330</v>
      </c>
      <c r="H159" s="4">
        <f t="shared" si="6"/>
        <v>14752</v>
      </c>
    </row>
    <row r="160" spans="1:8" x14ac:dyDescent="0.3">
      <c r="A160" s="1">
        <v>45085</v>
      </c>
      <c r="B160" t="s">
        <v>6</v>
      </c>
      <c r="C160" t="s">
        <v>11</v>
      </c>
      <c r="D160" s="2">
        <f>VLOOKUP(C160,Tabela18[],2,FALSE)</f>
        <v>0.5</v>
      </c>
      <c r="E160">
        <v>10</v>
      </c>
      <c r="F160" s="3">
        <f t="shared" si="7"/>
        <v>0</v>
      </c>
      <c r="G160" s="3">
        <f t="shared" si="8"/>
        <v>330</v>
      </c>
      <c r="H160" s="4">
        <f t="shared" si="6"/>
        <v>15082</v>
      </c>
    </row>
    <row r="161" spans="1:8" x14ac:dyDescent="0.3">
      <c r="A161" s="1">
        <v>45086</v>
      </c>
      <c r="B161" t="s">
        <v>7</v>
      </c>
      <c r="C161" t="s">
        <v>11</v>
      </c>
      <c r="D161" s="2">
        <f>VLOOKUP(C161,Tabela18[],2,FALSE)</f>
        <v>0.5</v>
      </c>
      <c r="E161">
        <v>10</v>
      </c>
      <c r="F161" s="3">
        <f t="shared" si="7"/>
        <v>0</v>
      </c>
      <c r="G161" s="3">
        <f t="shared" si="8"/>
        <v>330</v>
      </c>
      <c r="H161" s="4">
        <f t="shared" si="6"/>
        <v>15412</v>
      </c>
    </row>
    <row r="162" spans="1:8" x14ac:dyDescent="0.3">
      <c r="A162" s="1">
        <v>45087</v>
      </c>
      <c r="B162" t="s">
        <v>8</v>
      </c>
      <c r="C162" t="s">
        <v>11</v>
      </c>
      <c r="D162" s="2">
        <f>VLOOKUP(C162,Tabela18[],2,FALSE)</f>
        <v>0.5</v>
      </c>
      <c r="E162">
        <v>10</v>
      </c>
      <c r="F162" s="3">
        <f t="shared" si="7"/>
        <v>0</v>
      </c>
      <c r="G162" s="3">
        <f t="shared" si="8"/>
        <v>0</v>
      </c>
      <c r="H162" s="4">
        <f t="shared" si="6"/>
        <v>15412</v>
      </c>
    </row>
    <row r="163" spans="1:8" x14ac:dyDescent="0.3">
      <c r="A163" s="1">
        <v>45088</v>
      </c>
      <c r="B163" t="s">
        <v>2</v>
      </c>
      <c r="C163" t="s">
        <v>11</v>
      </c>
      <c r="D163" s="2">
        <f>VLOOKUP(C163,Tabela18[],2,FALSE)</f>
        <v>0.5</v>
      </c>
      <c r="E163">
        <v>10</v>
      </c>
      <c r="F163" s="3">
        <f t="shared" si="7"/>
        <v>150</v>
      </c>
      <c r="G163" s="3">
        <f t="shared" si="8"/>
        <v>0</v>
      </c>
      <c r="H163" s="4">
        <f t="shared" si="6"/>
        <v>15262</v>
      </c>
    </row>
    <row r="164" spans="1:8" x14ac:dyDescent="0.3">
      <c r="A164" s="1">
        <v>45089</v>
      </c>
      <c r="B164" t="s">
        <v>3</v>
      </c>
      <c r="C164" t="s">
        <v>11</v>
      </c>
      <c r="D164" s="2">
        <f>VLOOKUP(C164,Tabela18[],2,FALSE)</f>
        <v>0.5</v>
      </c>
      <c r="E164">
        <v>10</v>
      </c>
      <c r="F164" s="3">
        <f t="shared" si="7"/>
        <v>0</v>
      </c>
      <c r="G164" s="3">
        <f t="shared" si="8"/>
        <v>330</v>
      </c>
      <c r="H164" s="4">
        <f t="shared" si="6"/>
        <v>15592</v>
      </c>
    </row>
    <row r="165" spans="1:8" x14ac:dyDescent="0.3">
      <c r="A165" s="1">
        <v>45090</v>
      </c>
      <c r="B165" t="s">
        <v>4</v>
      </c>
      <c r="C165" t="s">
        <v>11</v>
      </c>
      <c r="D165" s="2">
        <f>VLOOKUP(C165,Tabela18[],2,FALSE)</f>
        <v>0.5</v>
      </c>
      <c r="E165">
        <v>10</v>
      </c>
      <c r="F165" s="3">
        <f t="shared" si="7"/>
        <v>0</v>
      </c>
      <c r="G165" s="3">
        <f t="shared" si="8"/>
        <v>330</v>
      </c>
      <c r="H165" s="4">
        <f t="shared" si="6"/>
        <v>15922</v>
      </c>
    </row>
    <row r="166" spans="1:8" x14ac:dyDescent="0.3">
      <c r="A166" s="1">
        <v>45091</v>
      </c>
      <c r="B166" t="s">
        <v>5</v>
      </c>
      <c r="C166" t="s">
        <v>11</v>
      </c>
      <c r="D166" s="2">
        <f>VLOOKUP(C166,Tabela18[],2,FALSE)</f>
        <v>0.5</v>
      </c>
      <c r="E166">
        <v>10</v>
      </c>
      <c r="F166" s="3">
        <f t="shared" si="7"/>
        <v>0</v>
      </c>
      <c r="G166" s="3">
        <f t="shared" si="8"/>
        <v>330</v>
      </c>
      <c r="H166" s="4">
        <f t="shared" si="6"/>
        <v>16252</v>
      </c>
    </row>
    <row r="167" spans="1:8" x14ac:dyDescent="0.3">
      <c r="A167" s="1">
        <v>45092</v>
      </c>
      <c r="B167" t="s">
        <v>6</v>
      </c>
      <c r="C167" t="s">
        <v>11</v>
      </c>
      <c r="D167" s="2">
        <f>VLOOKUP(C167,Tabela18[],2,FALSE)</f>
        <v>0.5</v>
      </c>
      <c r="E167">
        <v>10</v>
      </c>
      <c r="F167" s="3">
        <f t="shared" si="7"/>
        <v>0</v>
      </c>
      <c r="G167" s="3">
        <f t="shared" si="8"/>
        <v>330</v>
      </c>
      <c r="H167" s="4">
        <f t="shared" si="6"/>
        <v>16582</v>
      </c>
    </row>
    <row r="168" spans="1:8" x14ac:dyDescent="0.3">
      <c r="A168" s="1">
        <v>45093</v>
      </c>
      <c r="B168" t="s">
        <v>7</v>
      </c>
      <c r="C168" t="s">
        <v>11</v>
      </c>
      <c r="D168" s="2">
        <f>VLOOKUP(C168,Tabela18[],2,FALSE)</f>
        <v>0.5</v>
      </c>
      <c r="E168">
        <v>10</v>
      </c>
      <c r="F168" s="3">
        <f t="shared" si="7"/>
        <v>0</v>
      </c>
      <c r="G168" s="3">
        <f t="shared" si="8"/>
        <v>330</v>
      </c>
      <c r="H168" s="4">
        <f t="shared" si="6"/>
        <v>16912</v>
      </c>
    </row>
    <row r="169" spans="1:8" x14ac:dyDescent="0.3">
      <c r="A169" s="1">
        <v>45094</v>
      </c>
      <c r="B169" t="s">
        <v>8</v>
      </c>
      <c r="C169" t="s">
        <v>11</v>
      </c>
      <c r="D169" s="2">
        <f>VLOOKUP(C169,Tabela18[],2,FALSE)</f>
        <v>0.5</v>
      </c>
      <c r="E169">
        <v>10</v>
      </c>
      <c r="F169" s="3">
        <f t="shared" si="7"/>
        <v>0</v>
      </c>
      <c r="G169" s="3">
        <f t="shared" si="8"/>
        <v>0</v>
      </c>
      <c r="H169" s="4">
        <f t="shared" si="6"/>
        <v>16912</v>
      </c>
    </row>
    <row r="170" spans="1:8" x14ac:dyDescent="0.3">
      <c r="A170" s="1">
        <v>45095</v>
      </c>
      <c r="B170" t="s">
        <v>2</v>
      </c>
      <c r="C170" t="s">
        <v>11</v>
      </c>
      <c r="D170" s="2">
        <f>VLOOKUP(C170,Tabela18[],2,FALSE)</f>
        <v>0.5</v>
      </c>
      <c r="E170">
        <v>10</v>
      </c>
      <c r="F170" s="3">
        <f t="shared" si="7"/>
        <v>150</v>
      </c>
      <c r="G170" s="3">
        <f t="shared" si="8"/>
        <v>0</v>
      </c>
      <c r="H170" s="4">
        <f t="shared" si="6"/>
        <v>16762</v>
      </c>
    </row>
    <row r="171" spans="1:8" x14ac:dyDescent="0.3">
      <c r="A171" s="1">
        <v>45096</v>
      </c>
      <c r="B171" t="s">
        <v>3</v>
      </c>
      <c r="C171" t="s">
        <v>11</v>
      </c>
      <c r="D171" s="2">
        <f>VLOOKUP(C171,Tabela18[],2,FALSE)</f>
        <v>0.5</v>
      </c>
      <c r="E171">
        <v>10</v>
      </c>
      <c r="F171" s="3">
        <f t="shared" si="7"/>
        <v>0</v>
      </c>
      <c r="G171" s="3">
        <f t="shared" si="8"/>
        <v>330</v>
      </c>
      <c r="H171" s="4">
        <f t="shared" si="6"/>
        <v>17092</v>
      </c>
    </row>
    <row r="172" spans="1:8" x14ac:dyDescent="0.3">
      <c r="A172" s="1">
        <v>45097</v>
      </c>
      <c r="B172" t="s">
        <v>4</v>
      </c>
      <c r="C172" t="s">
        <v>11</v>
      </c>
      <c r="D172" s="2">
        <f>VLOOKUP(C172,Tabela18[],2,FALSE)</f>
        <v>0.5</v>
      </c>
      <c r="E172">
        <v>10</v>
      </c>
      <c r="F172" s="3">
        <f t="shared" si="7"/>
        <v>0</v>
      </c>
      <c r="G172" s="3">
        <f t="shared" si="8"/>
        <v>330</v>
      </c>
      <c r="H172" s="4">
        <f t="shared" si="6"/>
        <v>17422</v>
      </c>
    </row>
    <row r="173" spans="1:8" x14ac:dyDescent="0.3">
      <c r="A173" s="1">
        <v>45098</v>
      </c>
      <c r="B173" t="s">
        <v>5</v>
      </c>
      <c r="C173" t="s">
        <v>12</v>
      </c>
      <c r="D173" s="2">
        <f>VLOOKUP(C173,Tabela18[],2,FALSE)</f>
        <v>0.9</v>
      </c>
      <c r="E173">
        <v>10</v>
      </c>
      <c r="F173" s="3">
        <f t="shared" si="7"/>
        <v>0</v>
      </c>
      <c r="G173" s="3">
        <f t="shared" si="8"/>
        <v>594</v>
      </c>
      <c r="H173" s="4">
        <f t="shared" si="6"/>
        <v>18016</v>
      </c>
    </row>
    <row r="174" spans="1:8" x14ac:dyDescent="0.3">
      <c r="A174" s="1">
        <v>45099</v>
      </c>
      <c r="B174" t="s">
        <v>6</v>
      </c>
      <c r="C174" t="s">
        <v>12</v>
      </c>
      <c r="D174" s="2">
        <f>VLOOKUP(C174,Tabela18[],2,FALSE)</f>
        <v>0.9</v>
      </c>
      <c r="E174">
        <v>10</v>
      </c>
      <c r="F174" s="3">
        <f t="shared" si="7"/>
        <v>0</v>
      </c>
      <c r="G174" s="3">
        <f t="shared" si="8"/>
        <v>594</v>
      </c>
      <c r="H174" s="4">
        <f t="shared" si="6"/>
        <v>18610</v>
      </c>
    </row>
    <row r="175" spans="1:8" x14ac:dyDescent="0.3">
      <c r="A175" s="1">
        <v>45100</v>
      </c>
      <c r="B175" t="s">
        <v>7</v>
      </c>
      <c r="C175" t="s">
        <v>12</v>
      </c>
      <c r="D175" s="2">
        <f>VLOOKUP(C175,Tabela18[],2,FALSE)</f>
        <v>0.9</v>
      </c>
      <c r="E175">
        <v>10</v>
      </c>
      <c r="F175" s="3">
        <f t="shared" si="7"/>
        <v>0</v>
      </c>
      <c r="G175" s="3">
        <f t="shared" si="8"/>
        <v>594</v>
      </c>
      <c r="H175" s="4">
        <f t="shared" si="6"/>
        <v>19204</v>
      </c>
    </row>
    <row r="176" spans="1:8" x14ac:dyDescent="0.3">
      <c r="A176" s="1">
        <v>45101</v>
      </c>
      <c r="B176" t="s">
        <v>8</v>
      </c>
      <c r="C176" t="s">
        <v>12</v>
      </c>
      <c r="D176" s="2">
        <f>VLOOKUP(C176,Tabela18[],2,FALSE)</f>
        <v>0.9</v>
      </c>
      <c r="E176">
        <v>10</v>
      </c>
      <c r="F176" s="3">
        <f t="shared" si="7"/>
        <v>0</v>
      </c>
      <c r="G176" s="3">
        <f t="shared" si="8"/>
        <v>0</v>
      </c>
      <c r="H176" s="4">
        <f t="shared" si="6"/>
        <v>19204</v>
      </c>
    </row>
    <row r="177" spans="1:8" x14ac:dyDescent="0.3">
      <c r="A177" s="1">
        <v>45102</v>
      </c>
      <c r="B177" t="s">
        <v>2</v>
      </c>
      <c r="C177" t="s">
        <v>12</v>
      </c>
      <c r="D177" s="2">
        <f>VLOOKUP(C177,Tabela18[],2,FALSE)</f>
        <v>0.9</v>
      </c>
      <c r="E177">
        <v>10</v>
      </c>
      <c r="F177" s="3">
        <f t="shared" si="7"/>
        <v>150</v>
      </c>
      <c r="G177" s="3">
        <f t="shared" si="8"/>
        <v>0</v>
      </c>
      <c r="H177" s="4">
        <f t="shared" si="6"/>
        <v>19054</v>
      </c>
    </row>
    <row r="178" spans="1:8" x14ac:dyDescent="0.3">
      <c r="A178" s="1">
        <v>45103</v>
      </c>
      <c r="B178" t="s">
        <v>3</v>
      </c>
      <c r="C178" t="s">
        <v>12</v>
      </c>
      <c r="D178" s="2">
        <f>VLOOKUP(C178,Tabela18[],2,FALSE)</f>
        <v>0.9</v>
      </c>
      <c r="E178">
        <v>10</v>
      </c>
      <c r="F178" s="3">
        <f t="shared" si="7"/>
        <v>0</v>
      </c>
      <c r="G178" s="3">
        <f t="shared" si="8"/>
        <v>594</v>
      </c>
      <c r="H178" s="4">
        <f t="shared" si="6"/>
        <v>19648</v>
      </c>
    </row>
    <row r="179" spans="1:8" x14ac:dyDescent="0.3">
      <c r="A179" s="1">
        <v>45104</v>
      </c>
      <c r="B179" t="s">
        <v>4</v>
      </c>
      <c r="C179" t="s">
        <v>12</v>
      </c>
      <c r="D179" s="2">
        <f>VLOOKUP(C179,Tabela18[],2,FALSE)</f>
        <v>0.9</v>
      </c>
      <c r="E179">
        <v>10</v>
      </c>
      <c r="F179" s="3">
        <f t="shared" si="7"/>
        <v>0</v>
      </c>
      <c r="G179" s="3">
        <f t="shared" si="8"/>
        <v>594</v>
      </c>
      <c r="H179" s="4">
        <f t="shared" si="6"/>
        <v>20242</v>
      </c>
    </row>
    <row r="180" spans="1:8" x14ac:dyDescent="0.3">
      <c r="A180" s="1">
        <v>45105</v>
      </c>
      <c r="B180" t="s">
        <v>5</v>
      </c>
      <c r="C180" t="s">
        <v>12</v>
      </c>
      <c r="D180" s="2">
        <f>VLOOKUP(C180,Tabela18[],2,FALSE)</f>
        <v>0.9</v>
      </c>
      <c r="E180">
        <v>10</v>
      </c>
      <c r="F180" s="3">
        <f t="shared" si="7"/>
        <v>0</v>
      </c>
      <c r="G180" s="3">
        <f t="shared" si="8"/>
        <v>594</v>
      </c>
      <c r="H180" s="4">
        <f t="shared" si="6"/>
        <v>20836</v>
      </c>
    </row>
    <row r="181" spans="1:8" x14ac:dyDescent="0.3">
      <c r="A181" s="1">
        <v>45106</v>
      </c>
      <c r="B181" t="s">
        <v>6</v>
      </c>
      <c r="C181" t="s">
        <v>12</v>
      </c>
      <c r="D181" s="2">
        <f>VLOOKUP(C181,Tabela18[],2,FALSE)</f>
        <v>0.9</v>
      </c>
      <c r="E181">
        <v>10</v>
      </c>
      <c r="F181" s="3">
        <f t="shared" si="7"/>
        <v>0</v>
      </c>
      <c r="G181" s="3">
        <f t="shared" si="8"/>
        <v>594</v>
      </c>
      <c r="H181" s="4">
        <f t="shared" si="6"/>
        <v>21430</v>
      </c>
    </row>
    <row r="182" spans="1:8" x14ac:dyDescent="0.3">
      <c r="A182" s="1">
        <v>45107</v>
      </c>
      <c r="B182" t="s">
        <v>7</v>
      </c>
      <c r="C182" t="s">
        <v>12</v>
      </c>
      <c r="D182" s="2">
        <f>VLOOKUP(C182,Tabela18[],2,FALSE)</f>
        <v>0.9</v>
      </c>
      <c r="E182">
        <v>10</v>
      </c>
      <c r="F182" s="3">
        <f t="shared" si="7"/>
        <v>0</v>
      </c>
      <c r="G182" s="3">
        <f t="shared" si="8"/>
        <v>594</v>
      </c>
      <c r="H182" s="4">
        <f t="shared" si="6"/>
        <v>22024</v>
      </c>
    </row>
    <row r="183" spans="1:8" x14ac:dyDescent="0.3">
      <c r="A183" s="1">
        <v>45108</v>
      </c>
      <c r="B183" t="s">
        <v>8</v>
      </c>
      <c r="C183" t="s">
        <v>12</v>
      </c>
      <c r="D183" s="2">
        <f>VLOOKUP(C183,Tabela18[],2,FALSE)</f>
        <v>0.9</v>
      </c>
      <c r="E183">
        <v>10</v>
      </c>
      <c r="F183" s="3">
        <f t="shared" si="7"/>
        <v>0</v>
      </c>
      <c r="G183" s="3">
        <f t="shared" si="8"/>
        <v>0</v>
      </c>
      <c r="H183" s="4">
        <f t="shared" si="6"/>
        <v>22024</v>
      </c>
    </row>
    <row r="184" spans="1:8" x14ac:dyDescent="0.3">
      <c r="A184" s="1">
        <v>45109</v>
      </c>
      <c r="B184" t="s">
        <v>2</v>
      </c>
      <c r="C184" t="s">
        <v>12</v>
      </c>
      <c r="D184" s="2">
        <f>VLOOKUP(C184,Tabela18[],2,FALSE)</f>
        <v>0.9</v>
      </c>
      <c r="E184">
        <v>10</v>
      </c>
      <c r="F184" s="3">
        <f t="shared" si="7"/>
        <v>150</v>
      </c>
      <c r="G184" s="3">
        <f t="shared" si="8"/>
        <v>0</v>
      </c>
      <c r="H184" s="4">
        <f t="shared" si="6"/>
        <v>21874</v>
      </c>
    </row>
    <row r="185" spans="1:8" x14ac:dyDescent="0.3">
      <c r="A185" s="1">
        <v>45110</v>
      </c>
      <c r="B185" t="s">
        <v>3</v>
      </c>
      <c r="C185" t="s">
        <v>12</v>
      </c>
      <c r="D185" s="2">
        <f>VLOOKUP(C185,Tabela18[],2,FALSE)</f>
        <v>0.9</v>
      </c>
      <c r="E185">
        <v>10</v>
      </c>
      <c r="F185" s="3">
        <f t="shared" si="7"/>
        <v>0</v>
      </c>
      <c r="G185" s="3">
        <f t="shared" si="8"/>
        <v>594</v>
      </c>
      <c r="H185" s="4">
        <f t="shared" si="6"/>
        <v>22468</v>
      </c>
    </row>
    <row r="186" spans="1:8" x14ac:dyDescent="0.3">
      <c r="A186" s="1">
        <v>45111</v>
      </c>
      <c r="B186" t="s">
        <v>4</v>
      </c>
      <c r="C186" t="s">
        <v>12</v>
      </c>
      <c r="D186" s="2">
        <f>VLOOKUP(C186,Tabela18[],2,FALSE)</f>
        <v>0.9</v>
      </c>
      <c r="E186">
        <v>10</v>
      </c>
      <c r="F186" s="3">
        <f t="shared" si="7"/>
        <v>0</v>
      </c>
      <c r="G186" s="3">
        <f t="shared" si="8"/>
        <v>594</v>
      </c>
      <c r="H186" s="4">
        <f t="shared" si="6"/>
        <v>23062</v>
      </c>
    </row>
    <row r="187" spans="1:8" x14ac:dyDescent="0.3">
      <c r="A187" s="1">
        <v>45112</v>
      </c>
      <c r="B187" t="s">
        <v>5</v>
      </c>
      <c r="C187" t="s">
        <v>12</v>
      </c>
      <c r="D187" s="2">
        <f>VLOOKUP(C187,Tabela18[],2,FALSE)</f>
        <v>0.9</v>
      </c>
      <c r="E187">
        <v>10</v>
      </c>
      <c r="F187" s="3">
        <f t="shared" si="7"/>
        <v>0</v>
      </c>
      <c r="G187" s="3">
        <f t="shared" si="8"/>
        <v>594</v>
      </c>
      <c r="H187" s="4">
        <f t="shared" si="6"/>
        <v>23656</v>
      </c>
    </row>
    <row r="188" spans="1:8" x14ac:dyDescent="0.3">
      <c r="A188" s="1">
        <v>45113</v>
      </c>
      <c r="B188" t="s">
        <v>6</v>
      </c>
      <c r="C188" t="s">
        <v>12</v>
      </c>
      <c r="D188" s="2">
        <f>VLOOKUP(C188,Tabela18[],2,FALSE)</f>
        <v>0.9</v>
      </c>
      <c r="E188">
        <v>10</v>
      </c>
      <c r="F188" s="3">
        <f t="shared" si="7"/>
        <v>0</v>
      </c>
      <c r="G188" s="3">
        <f t="shared" si="8"/>
        <v>594</v>
      </c>
      <c r="H188" s="4">
        <f t="shared" si="6"/>
        <v>24250</v>
      </c>
    </row>
    <row r="189" spans="1:8" x14ac:dyDescent="0.3">
      <c r="A189" s="1">
        <v>45114</v>
      </c>
      <c r="B189" t="s">
        <v>7</v>
      </c>
      <c r="C189" t="s">
        <v>12</v>
      </c>
      <c r="D189" s="2">
        <f>VLOOKUP(C189,Tabela18[],2,FALSE)</f>
        <v>0.9</v>
      </c>
      <c r="E189">
        <v>10</v>
      </c>
      <c r="F189" s="3">
        <f t="shared" si="7"/>
        <v>0</v>
      </c>
      <c r="G189" s="3">
        <f t="shared" si="8"/>
        <v>594</v>
      </c>
      <c r="H189" s="4">
        <f t="shared" si="6"/>
        <v>24844</v>
      </c>
    </row>
    <row r="190" spans="1:8" x14ac:dyDescent="0.3">
      <c r="A190" s="1">
        <v>45115</v>
      </c>
      <c r="B190" t="s">
        <v>8</v>
      </c>
      <c r="C190" t="s">
        <v>12</v>
      </c>
      <c r="D190" s="2">
        <f>VLOOKUP(C190,Tabela18[],2,FALSE)</f>
        <v>0.9</v>
      </c>
      <c r="E190">
        <v>10</v>
      </c>
      <c r="F190" s="3">
        <f t="shared" si="7"/>
        <v>0</v>
      </c>
      <c r="G190" s="3">
        <f t="shared" si="8"/>
        <v>0</v>
      </c>
      <c r="H190" s="4">
        <f t="shared" si="6"/>
        <v>24844</v>
      </c>
    </row>
    <row r="191" spans="1:8" x14ac:dyDescent="0.3">
      <c r="A191" s="1">
        <v>45116</v>
      </c>
      <c r="B191" t="s">
        <v>2</v>
      </c>
      <c r="C191" t="s">
        <v>12</v>
      </c>
      <c r="D191" s="2">
        <f>VLOOKUP(C191,Tabela18[],2,FALSE)</f>
        <v>0.9</v>
      </c>
      <c r="E191">
        <v>10</v>
      </c>
      <c r="F191" s="3">
        <f t="shared" si="7"/>
        <v>150</v>
      </c>
      <c r="G191" s="3">
        <f t="shared" si="8"/>
        <v>0</v>
      </c>
      <c r="H191" s="4">
        <f t="shared" si="6"/>
        <v>24694</v>
      </c>
    </row>
    <row r="192" spans="1:8" x14ac:dyDescent="0.3">
      <c r="A192" s="1">
        <v>45117</v>
      </c>
      <c r="B192" t="s">
        <v>3</v>
      </c>
      <c r="C192" t="s">
        <v>12</v>
      </c>
      <c r="D192" s="2">
        <f>VLOOKUP(C192,Tabela18[],2,FALSE)</f>
        <v>0.9</v>
      </c>
      <c r="E192">
        <v>10</v>
      </c>
      <c r="F192" s="3">
        <f t="shared" si="7"/>
        <v>0</v>
      </c>
      <c r="G192" s="3">
        <f t="shared" si="8"/>
        <v>594</v>
      </c>
      <c r="H192" s="4">
        <f t="shared" si="6"/>
        <v>25288</v>
      </c>
    </row>
    <row r="193" spans="1:8" x14ac:dyDescent="0.3">
      <c r="A193" s="1">
        <v>45118</v>
      </c>
      <c r="B193" t="s">
        <v>4</v>
      </c>
      <c r="C193" t="s">
        <v>12</v>
      </c>
      <c r="D193" s="2">
        <f>VLOOKUP(C193,Tabela18[],2,FALSE)</f>
        <v>0.9</v>
      </c>
      <c r="E193">
        <v>10</v>
      </c>
      <c r="F193" s="3">
        <f t="shared" si="7"/>
        <v>0</v>
      </c>
      <c r="G193" s="3">
        <f t="shared" si="8"/>
        <v>594</v>
      </c>
      <c r="H193" s="4">
        <f t="shared" si="6"/>
        <v>25882</v>
      </c>
    </row>
    <row r="194" spans="1:8" x14ac:dyDescent="0.3">
      <c r="A194" s="1">
        <v>45119</v>
      </c>
      <c r="B194" t="s">
        <v>5</v>
      </c>
      <c r="C194" t="s">
        <v>12</v>
      </c>
      <c r="D194" s="2">
        <f>VLOOKUP(C194,Tabela18[],2,FALSE)</f>
        <v>0.9</v>
      </c>
      <c r="E194">
        <v>10</v>
      </c>
      <c r="F194" s="3">
        <f t="shared" si="7"/>
        <v>0</v>
      </c>
      <c r="G194" s="3">
        <f t="shared" si="8"/>
        <v>594</v>
      </c>
      <c r="H194" s="4">
        <f t="shared" si="6"/>
        <v>26476</v>
      </c>
    </row>
    <row r="195" spans="1:8" x14ac:dyDescent="0.3">
      <c r="A195" s="1">
        <v>45120</v>
      </c>
      <c r="B195" t="s">
        <v>6</v>
      </c>
      <c r="C195" t="s">
        <v>12</v>
      </c>
      <c r="D195" s="2">
        <f>VLOOKUP(C195,Tabela18[],2,FALSE)</f>
        <v>0.9</v>
      </c>
      <c r="E195">
        <v>10</v>
      </c>
      <c r="F195" s="3">
        <f t="shared" si="7"/>
        <v>0</v>
      </c>
      <c r="G195" s="3">
        <f t="shared" si="8"/>
        <v>594</v>
      </c>
      <c r="H195" s="4">
        <f t="shared" ref="H195:H258" si="9">G195-F195+H194</f>
        <v>27070</v>
      </c>
    </row>
    <row r="196" spans="1:8" x14ac:dyDescent="0.3">
      <c r="A196" s="1">
        <v>45121</v>
      </c>
      <c r="B196" t="s">
        <v>7</v>
      </c>
      <c r="C196" t="s">
        <v>12</v>
      </c>
      <c r="D196" s="2">
        <f>VLOOKUP(C196,Tabela18[],2,FALSE)</f>
        <v>0.9</v>
      </c>
      <c r="E196">
        <v>10</v>
      </c>
      <c r="F196" s="3">
        <f t="shared" ref="F196:F259" si="10">IF(B196="niedziela",15*E196,0)</f>
        <v>0</v>
      </c>
      <c r="G196" s="3">
        <f t="shared" ref="G196:G259" si="11">IF(AND(NOT(B196="sobota"),NOT(B196="niedziela")),ROUNDDOWN(E196*D196,0)*$M$4,0)</f>
        <v>594</v>
      </c>
      <c r="H196" s="4">
        <f t="shared" si="9"/>
        <v>27664</v>
      </c>
    </row>
    <row r="197" spans="1:8" x14ac:dyDescent="0.3">
      <c r="A197" s="1">
        <v>45122</v>
      </c>
      <c r="B197" t="s">
        <v>8</v>
      </c>
      <c r="C197" t="s">
        <v>12</v>
      </c>
      <c r="D197" s="2">
        <f>VLOOKUP(C197,Tabela18[],2,FALSE)</f>
        <v>0.9</v>
      </c>
      <c r="E197">
        <v>10</v>
      </c>
      <c r="F197" s="3">
        <f t="shared" si="10"/>
        <v>0</v>
      </c>
      <c r="G197" s="3">
        <f t="shared" si="11"/>
        <v>0</v>
      </c>
      <c r="H197" s="4">
        <f t="shared" si="9"/>
        <v>27664</v>
      </c>
    </row>
    <row r="198" spans="1:8" x14ac:dyDescent="0.3">
      <c r="A198" s="1">
        <v>45123</v>
      </c>
      <c r="B198" t="s">
        <v>2</v>
      </c>
      <c r="C198" t="s">
        <v>12</v>
      </c>
      <c r="D198" s="2">
        <f>VLOOKUP(C198,Tabela18[],2,FALSE)</f>
        <v>0.9</v>
      </c>
      <c r="E198">
        <v>10</v>
      </c>
      <c r="F198" s="3">
        <f t="shared" si="10"/>
        <v>150</v>
      </c>
      <c r="G198" s="3">
        <f t="shared" si="11"/>
        <v>0</v>
      </c>
      <c r="H198" s="4">
        <f t="shared" si="9"/>
        <v>27514</v>
      </c>
    </row>
    <row r="199" spans="1:8" x14ac:dyDescent="0.3">
      <c r="A199" s="1">
        <v>45124</v>
      </c>
      <c r="B199" t="s">
        <v>3</v>
      </c>
      <c r="C199" t="s">
        <v>12</v>
      </c>
      <c r="D199" s="2">
        <f>VLOOKUP(C199,Tabela18[],2,FALSE)</f>
        <v>0.9</v>
      </c>
      <c r="E199">
        <v>10</v>
      </c>
      <c r="F199" s="3">
        <f t="shared" si="10"/>
        <v>0</v>
      </c>
      <c r="G199" s="3">
        <f t="shared" si="11"/>
        <v>594</v>
      </c>
      <c r="H199" s="4">
        <f t="shared" si="9"/>
        <v>28108</v>
      </c>
    </row>
    <row r="200" spans="1:8" x14ac:dyDescent="0.3">
      <c r="A200" s="1">
        <v>45125</v>
      </c>
      <c r="B200" t="s">
        <v>4</v>
      </c>
      <c r="C200" t="s">
        <v>12</v>
      </c>
      <c r="D200" s="2">
        <f>VLOOKUP(C200,Tabela18[],2,FALSE)</f>
        <v>0.9</v>
      </c>
      <c r="E200">
        <v>10</v>
      </c>
      <c r="F200" s="3">
        <f t="shared" si="10"/>
        <v>0</v>
      </c>
      <c r="G200" s="3">
        <f t="shared" si="11"/>
        <v>594</v>
      </c>
      <c r="H200" s="4">
        <f t="shared" si="9"/>
        <v>28702</v>
      </c>
    </row>
    <row r="201" spans="1:8" x14ac:dyDescent="0.3">
      <c r="A201" s="1">
        <v>45126</v>
      </c>
      <c r="B201" t="s">
        <v>5</v>
      </c>
      <c r="C201" t="s">
        <v>12</v>
      </c>
      <c r="D201" s="2">
        <f>VLOOKUP(C201,Tabela18[],2,FALSE)</f>
        <v>0.9</v>
      </c>
      <c r="E201">
        <v>10</v>
      </c>
      <c r="F201" s="3">
        <f t="shared" si="10"/>
        <v>0</v>
      </c>
      <c r="G201" s="3">
        <f t="shared" si="11"/>
        <v>594</v>
      </c>
      <c r="H201" s="4">
        <f t="shared" si="9"/>
        <v>29296</v>
      </c>
    </row>
    <row r="202" spans="1:8" x14ac:dyDescent="0.3">
      <c r="A202" s="1">
        <v>45127</v>
      </c>
      <c r="B202" t="s">
        <v>6</v>
      </c>
      <c r="C202" t="s">
        <v>12</v>
      </c>
      <c r="D202" s="2">
        <f>VLOOKUP(C202,Tabela18[],2,FALSE)</f>
        <v>0.9</v>
      </c>
      <c r="E202">
        <v>10</v>
      </c>
      <c r="F202" s="3">
        <f t="shared" si="10"/>
        <v>0</v>
      </c>
      <c r="G202" s="3">
        <f t="shared" si="11"/>
        <v>594</v>
      </c>
      <c r="H202" s="4">
        <f t="shared" si="9"/>
        <v>29890</v>
      </c>
    </row>
    <row r="203" spans="1:8" x14ac:dyDescent="0.3">
      <c r="A203" s="1">
        <v>45128</v>
      </c>
      <c r="B203" t="s">
        <v>7</v>
      </c>
      <c r="C203" t="s">
        <v>12</v>
      </c>
      <c r="D203" s="2">
        <f>VLOOKUP(C203,Tabela18[],2,FALSE)</f>
        <v>0.9</v>
      </c>
      <c r="E203">
        <v>10</v>
      </c>
      <c r="F203" s="3">
        <f t="shared" si="10"/>
        <v>0</v>
      </c>
      <c r="G203" s="3">
        <f t="shared" si="11"/>
        <v>594</v>
      </c>
      <c r="H203" s="4">
        <f t="shared" si="9"/>
        <v>30484</v>
      </c>
    </row>
    <row r="204" spans="1:8" x14ac:dyDescent="0.3">
      <c r="A204" s="1">
        <v>45129</v>
      </c>
      <c r="B204" t="s">
        <v>8</v>
      </c>
      <c r="C204" t="s">
        <v>12</v>
      </c>
      <c r="D204" s="2">
        <f>VLOOKUP(C204,Tabela18[],2,FALSE)</f>
        <v>0.9</v>
      </c>
      <c r="E204">
        <v>10</v>
      </c>
      <c r="F204" s="3">
        <f t="shared" si="10"/>
        <v>0</v>
      </c>
      <c r="G204" s="3">
        <f t="shared" si="11"/>
        <v>0</v>
      </c>
      <c r="H204" s="4">
        <f t="shared" si="9"/>
        <v>30484</v>
      </c>
    </row>
    <row r="205" spans="1:8" x14ac:dyDescent="0.3">
      <c r="A205" s="1">
        <v>45130</v>
      </c>
      <c r="B205" t="s">
        <v>2</v>
      </c>
      <c r="C205" t="s">
        <v>12</v>
      </c>
      <c r="D205" s="2">
        <f>VLOOKUP(C205,Tabela18[],2,FALSE)</f>
        <v>0.9</v>
      </c>
      <c r="E205">
        <v>10</v>
      </c>
      <c r="F205" s="3">
        <f t="shared" si="10"/>
        <v>150</v>
      </c>
      <c r="G205" s="3">
        <f t="shared" si="11"/>
        <v>0</v>
      </c>
      <c r="H205" s="4">
        <f t="shared" si="9"/>
        <v>30334</v>
      </c>
    </row>
    <row r="206" spans="1:8" x14ac:dyDescent="0.3">
      <c r="A206" s="1">
        <v>45131</v>
      </c>
      <c r="B206" t="s">
        <v>3</v>
      </c>
      <c r="C206" t="s">
        <v>12</v>
      </c>
      <c r="D206" s="2">
        <f>VLOOKUP(C206,Tabela18[],2,FALSE)</f>
        <v>0.9</v>
      </c>
      <c r="E206">
        <v>10</v>
      </c>
      <c r="F206" s="3">
        <f t="shared" si="10"/>
        <v>0</v>
      </c>
      <c r="G206" s="3">
        <f t="shared" si="11"/>
        <v>594</v>
      </c>
      <c r="H206" s="4">
        <f t="shared" si="9"/>
        <v>30928</v>
      </c>
    </row>
    <row r="207" spans="1:8" x14ac:dyDescent="0.3">
      <c r="A207" s="1">
        <v>45132</v>
      </c>
      <c r="B207" t="s">
        <v>4</v>
      </c>
      <c r="C207" t="s">
        <v>12</v>
      </c>
      <c r="D207" s="2">
        <f>VLOOKUP(C207,Tabela18[],2,FALSE)</f>
        <v>0.9</v>
      </c>
      <c r="E207">
        <v>10</v>
      </c>
      <c r="F207" s="3">
        <f t="shared" si="10"/>
        <v>0</v>
      </c>
      <c r="G207" s="3">
        <f t="shared" si="11"/>
        <v>594</v>
      </c>
      <c r="H207" s="4">
        <f t="shared" si="9"/>
        <v>31522</v>
      </c>
    </row>
    <row r="208" spans="1:8" x14ac:dyDescent="0.3">
      <c r="A208" s="1">
        <v>45133</v>
      </c>
      <c r="B208" t="s">
        <v>5</v>
      </c>
      <c r="C208" t="s">
        <v>12</v>
      </c>
      <c r="D208" s="2">
        <f>VLOOKUP(C208,Tabela18[],2,FALSE)</f>
        <v>0.9</v>
      </c>
      <c r="E208">
        <v>10</v>
      </c>
      <c r="F208" s="3">
        <f t="shared" si="10"/>
        <v>0</v>
      </c>
      <c r="G208" s="3">
        <f t="shared" si="11"/>
        <v>594</v>
      </c>
      <c r="H208" s="4">
        <f t="shared" si="9"/>
        <v>32116</v>
      </c>
    </row>
    <row r="209" spans="1:8" x14ac:dyDescent="0.3">
      <c r="A209" s="1">
        <v>45134</v>
      </c>
      <c r="B209" t="s">
        <v>6</v>
      </c>
      <c r="C209" t="s">
        <v>12</v>
      </c>
      <c r="D209" s="2">
        <f>VLOOKUP(C209,Tabela18[],2,FALSE)</f>
        <v>0.9</v>
      </c>
      <c r="E209">
        <v>10</v>
      </c>
      <c r="F209" s="3">
        <f t="shared" si="10"/>
        <v>0</v>
      </c>
      <c r="G209" s="3">
        <f t="shared" si="11"/>
        <v>594</v>
      </c>
      <c r="H209" s="4">
        <f t="shared" si="9"/>
        <v>32710</v>
      </c>
    </row>
    <row r="210" spans="1:8" x14ac:dyDescent="0.3">
      <c r="A210" s="1">
        <v>45135</v>
      </c>
      <c r="B210" t="s">
        <v>7</v>
      </c>
      <c r="C210" t="s">
        <v>12</v>
      </c>
      <c r="D210" s="2">
        <f>VLOOKUP(C210,Tabela18[],2,FALSE)</f>
        <v>0.9</v>
      </c>
      <c r="E210">
        <v>10</v>
      </c>
      <c r="F210" s="3">
        <f t="shared" si="10"/>
        <v>0</v>
      </c>
      <c r="G210" s="3">
        <f t="shared" si="11"/>
        <v>594</v>
      </c>
      <c r="H210" s="4">
        <f t="shared" si="9"/>
        <v>33304</v>
      </c>
    </row>
    <row r="211" spans="1:8" x14ac:dyDescent="0.3">
      <c r="A211" s="1">
        <v>45136</v>
      </c>
      <c r="B211" t="s">
        <v>8</v>
      </c>
      <c r="C211" t="s">
        <v>12</v>
      </c>
      <c r="D211" s="2">
        <f>VLOOKUP(C211,Tabela18[],2,FALSE)</f>
        <v>0.9</v>
      </c>
      <c r="E211">
        <v>10</v>
      </c>
      <c r="F211" s="3">
        <f t="shared" si="10"/>
        <v>0</v>
      </c>
      <c r="G211" s="3">
        <f t="shared" si="11"/>
        <v>0</v>
      </c>
      <c r="H211" s="4">
        <f t="shared" si="9"/>
        <v>33304</v>
      </c>
    </row>
    <row r="212" spans="1:8" x14ac:dyDescent="0.3">
      <c r="A212" s="1">
        <v>45137</v>
      </c>
      <c r="B212" t="s">
        <v>2</v>
      </c>
      <c r="C212" t="s">
        <v>12</v>
      </c>
      <c r="D212" s="2">
        <f>VLOOKUP(C212,Tabela18[],2,FALSE)</f>
        <v>0.9</v>
      </c>
      <c r="E212">
        <v>10</v>
      </c>
      <c r="F212" s="3">
        <f t="shared" si="10"/>
        <v>150</v>
      </c>
      <c r="G212" s="3">
        <f t="shared" si="11"/>
        <v>0</v>
      </c>
      <c r="H212" s="4">
        <f t="shared" si="9"/>
        <v>33154</v>
      </c>
    </row>
    <row r="213" spans="1:8" x14ac:dyDescent="0.3">
      <c r="A213" s="1">
        <v>45138</v>
      </c>
      <c r="B213" t="s">
        <v>3</v>
      </c>
      <c r="C213" t="s">
        <v>12</v>
      </c>
      <c r="D213" s="2">
        <f>VLOOKUP(C213,Tabela18[],2,FALSE)</f>
        <v>0.9</v>
      </c>
      <c r="E213">
        <v>10</v>
      </c>
      <c r="F213" s="3">
        <f t="shared" si="10"/>
        <v>0</v>
      </c>
      <c r="G213" s="3">
        <f t="shared" si="11"/>
        <v>594</v>
      </c>
      <c r="H213" s="4">
        <f t="shared" si="9"/>
        <v>33748</v>
      </c>
    </row>
    <row r="214" spans="1:8" x14ac:dyDescent="0.3">
      <c r="A214" s="1">
        <v>45139</v>
      </c>
      <c r="B214" t="s">
        <v>4</v>
      </c>
      <c r="C214" t="s">
        <v>12</v>
      </c>
      <c r="D214" s="2">
        <f>VLOOKUP(C214,Tabela18[],2,FALSE)</f>
        <v>0.9</v>
      </c>
      <c r="E214">
        <v>10</v>
      </c>
      <c r="F214" s="3">
        <f t="shared" si="10"/>
        <v>0</v>
      </c>
      <c r="G214" s="3">
        <f t="shared" si="11"/>
        <v>594</v>
      </c>
      <c r="H214" s="4">
        <f t="shared" si="9"/>
        <v>34342</v>
      </c>
    </row>
    <row r="215" spans="1:8" x14ac:dyDescent="0.3">
      <c r="A215" s="1">
        <v>45140</v>
      </c>
      <c r="B215" t="s">
        <v>5</v>
      </c>
      <c r="C215" t="s">
        <v>12</v>
      </c>
      <c r="D215" s="2">
        <f>VLOOKUP(C215,Tabela18[],2,FALSE)</f>
        <v>0.9</v>
      </c>
      <c r="E215">
        <v>10</v>
      </c>
      <c r="F215" s="3">
        <f t="shared" si="10"/>
        <v>0</v>
      </c>
      <c r="G215" s="3">
        <f t="shared" si="11"/>
        <v>594</v>
      </c>
      <c r="H215" s="4">
        <f t="shared" si="9"/>
        <v>34936</v>
      </c>
    </row>
    <row r="216" spans="1:8" x14ac:dyDescent="0.3">
      <c r="A216" s="1">
        <v>45141</v>
      </c>
      <c r="B216" t="s">
        <v>6</v>
      </c>
      <c r="C216" t="s">
        <v>12</v>
      </c>
      <c r="D216" s="2">
        <f>VLOOKUP(C216,Tabela18[],2,FALSE)</f>
        <v>0.9</v>
      </c>
      <c r="E216">
        <v>10</v>
      </c>
      <c r="F216" s="3">
        <f t="shared" si="10"/>
        <v>0</v>
      </c>
      <c r="G216" s="3">
        <f t="shared" si="11"/>
        <v>594</v>
      </c>
      <c r="H216" s="4">
        <f t="shared" si="9"/>
        <v>35530</v>
      </c>
    </row>
    <row r="217" spans="1:8" x14ac:dyDescent="0.3">
      <c r="A217" s="1">
        <v>45142</v>
      </c>
      <c r="B217" t="s">
        <v>7</v>
      </c>
      <c r="C217" t="s">
        <v>12</v>
      </c>
      <c r="D217" s="2">
        <f>VLOOKUP(C217,Tabela18[],2,FALSE)</f>
        <v>0.9</v>
      </c>
      <c r="E217">
        <v>10</v>
      </c>
      <c r="F217" s="3">
        <f t="shared" si="10"/>
        <v>0</v>
      </c>
      <c r="G217" s="3">
        <f t="shared" si="11"/>
        <v>594</v>
      </c>
      <c r="H217" s="4">
        <f t="shared" si="9"/>
        <v>36124</v>
      </c>
    </row>
    <row r="218" spans="1:8" x14ac:dyDescent="0.3">
      <c r="A218" s="1">
        <v>45143</v>
      </c>
      <c r="B218" t="s">
        <v>8</v>
      </c>
      <c r="C218" t="s">
        <v>12</v>
      </c>
      <c r="D218" s="2">
        <f>VLOOKUP(C218,Tabela18[],2,FALSE)</f>
        <v>0.9</v>
      </c>
      <c r="E218">
        <v>10</v>
      </c>
      <c r="F218" s="3">
        <f t="shared" si="10"/>
        <v>0</v>
      </c>
      <c r="G218" s="3">
        <f t="shared" si="11"/>
        <v>0</v>
      </c>
      <c r="H218" s="4">
        <f t="shared" si="9"/>
        <v>36124</v>
      </c>
    </row>
    <row r="219" spans="1:8" x14ac:dyDescent="0.3">
      <c r="A219" s="1">
        <v>45144</v>
      </c>
      <c r="B219" t="s">
        <v>2</v>
      </c>
      <c r="C219" t="s">
        <v>12</v>
      </c>
      <c r="D219" s="2">
        <f>VLOOKUP(C219,Tabela18[],2,FALSE)</f>
        <v>0.9</v>
      </c>
      <c r="E219">
        <v>10</v>
      </c>
      <c r="F219" s="3">
        <f t="shared" si="10"/>
        <v>150</v>
      </c>
      <c r="G219" s="3">
        <f t="shared" si="11"/>
        <v>0</v>
      </c>
      <c r="H219" s="4">
        <f t="shared" si="9"/>
        <v>35974</v>
      </c>
    </row>
    <row r="220" spans="1:8" x14ac:dyDescent="0.3">
      <c r="A220" s="1">
        <v>45145</v>
      </c>
      <c r="B220" t="s">
        <v>3</v>
      </c>
      <c r="C220" t="s">
        <v>12</v>
      </c>
      <c r="D220" s="2">
        <f>VLOOKUP(C220,Tabela18[],2,FALSE)</f>
        <v>0.9</v>
      </c>
      <c r="E220">
        <v>10</v>
      </c>
      <c r="F220" s="3">
        <f t="shared" si="10"/>
        <v>0</v>
      </c>
      <c r="G220" s="3">
        <f t="shared" si="11"/>
        <v>594</v>
      </c>
      <c r="H220" s="4">
        <f t="shared" si="9"/>
        <v>36568</v>
      </c>
    </row>
    <row r="221" spans="1:8" x14ac:dyDescent="0.3">
      <c r="A221" s="1">
        <v>45146</v>
      </c>
      <c r="B221" t="s">
        <v>4</v>
      </c>
      <c r="C221" t="s">
        <v>12</v>
      </c>
      <c r="D221" s="2">
        <f>VLOOKUP(C221,Tabela18[],2,FALSE)</f>
        <v>0.9</v>
      </c>
      <c r="E221">
        <v>10</v>
      </c>
      <c r="F221" s="3">
        <f t="shared" si="10"/>
        <v>0</v>
      </c>
      <c r="G221" s="3">
        <f t="shared" si="11"/>
        <v>594</v>
      </c>
      <c r="H221" s="4">
        <f t="shared" si="9"/>
        <v>37162</v>
      </c>
    </row>
    <row r="222" spans="1:8" x14ac:dyDescent="0.3">
      <c r="A222" s="1">
        <v>45147</v>
      </c>
      <c r="B222" t="s">
        <v>5</v>
      </c>
      <c r="C222" t="s">
        <v>12</v>
      </c>
      <c r="D222" s="2">
        <f>VLOOKUP(C222,Tabela18[],2,FALSE)</f>
        <v>0.9</v>
      </c>
      <c r="E222">
        <v>10</v>
      </c>
      <c r="F222" s="3">
        <f t="shared" si="10"/>
        <v>0</v>
      </c>
      <c r="G222" s="3">
        <f t="shared" si="11"/>
        <v>594</v>
      </c>
      <c r="H222" s="4">
        <f t="shared" si="9"/>
        <v>37756</v>
      </c>
    </row>
    <row r="223" spans="1:8" x14ac:dyDescent="0.3">
      <c r="A223" s="1">
        <v>45148</v>
      </c>
      <c r="B223" t="s">
        <v>6</v>
      </c>
      <c r="C223" t="s">
        <v>12</v>
      </c>
      <c r="D223" s="2">
        <f>VLOOKUP(C223,Tabela18[],2,FALSE)</f>
        <v>0.9</v>
      </c>
      <c r="E223">
        <v>10</v>
      </c>
      <c r="F223" s="3">
        <f t="shared" si="10"/>
        <v>0</v>
      </c>
      <c r="G223" s="3">
        <f t="shared" si="11"/>
        <v>594</v>
      </c>
      <c r="H223" s="4">
        <f t="shared" si="9"/>
        <v>38350</v>
      </c>
    </row>
    <row r="224" spans="1:8" x14ac:dyDescent="0.3">
      <c r="A224" s="1">
        <v>45149</v>
      </c>
      <c r="B224" t="s">
        <v>7</v>
      </c>
      <c r="C224" t="s">
        <v>12</v>
      </c>
      <c r="D224" s="2">
        <f>VLOOKUP(C224,Tabela18[],2,FALSE)</f>
        <v>0.9</v>
      </c>
      <c r="E224">
        <v>10</v>
      </c>
      <c r="F224" s="3">
        <f t="shared" si="10"/>
        <v>0</v>
      </c>
      <c r="G224" s="3">
        <f t="shared" si="11"/>
        <v>594</v>
      </c>
      <c r="H224" s="4">
        <f t="shared" si="9"/>
        <v>38944</v>
      </c>
    </row>
    <row r="225" spans="1:8" x14ac:dyDescent="0.3">
      <c r="A225" s="1">
        <v>45150</v>
      </c>
      <c r="B225" t="s">
        <v>8</v>
      </c>
      <c r="C225" t="s">
        <v>12</v>
      </c>
      <c r="D225" s="2">
        <f>VLOOKUP(C225,Tabela18[],2,FALSE)</f>
        <v>0.9</v>
      </c>
      <c r="E225">
        <v>10</v>
      </c>
      <c r="F225" s="3">
        <f t="shared" si="10"/>
        <v>0</v>
      </c>
      <c r="G225" s="3">
        <f t="shared" si="11"/>
        <v>0</v>
      </c>
      <c r="H225" s="4">
        <f t="shared" si="9"/>
        <v>38944</v>
      </c>
    </row>
    <row r="226" spans="1:8" x14ac:dyDescent="0.3">
      <c r="A226" s="1">
        <v>45151</v>
      </c>
      <c r="B226" t="s">
        <v>2</v>
      </c>
      <c r="C226" t="s">
        <v>12</v>
      </c>
      <c r="D226" s="2">
        <f>VLOOKUP(C226,Tabela18[],2,FALSE)</f>
        <v>0.9</v>
      </c>
      <c r="E226">
        <v>10</v>
      </c>
      <c r="F226" s="3">
        <f t="shared" si="10"/>
        <v>150</v>
      </c>
      <c r="G226" s="3">
        <f t="shared" si="11"/>
        <v>0</v>
      </c>
      <c r="H226" s="4">
        <f t="shared" si="9"/>
        <v>38794</v>
      </c>
    </row>
    <row r="227" spans="1:8" x14ac:dyDescent="0.3">
      <c r="A227" s="1">
        <v>45152</v>
      </c>
      <c r="B227" t="s">
        <v>3</v>
      </c>
      <c r="C227" t="s">
        <v>12</v>
      </c>
      <c r="D227" s="2">
        <f>VLOOKUP(C227,Tabela18[],2,FALSE)</f>
        <v>0.9</v>
      </c>
      <c r="E227">
        <v>10</v>
      </c>
      <c r="F227" s="3">
        <f t="shared" si="10"/>
        <v>0</v>
      </c>
      <c r="G227" s="3">
        <f t="shared" si="11"/>
        <v>594</v>
      </c>
      <c r="H227" s="4">
        <f t="shared" si="9"/>
        <v>39388</v>
      </c>
    </row>
    <row r="228" spans="1:8" x14ac:dyDescent="0.3">
      <c r="A228" s="1">
        <v>45153</v>
      </c>
      <c r="B228" t="s">
        <v>4</v>
      </c>
      <c r="C228" t="s">
        <v>12</v>
      </c>
      <c r="D228" s="2">
        <f>VLOOKUP(C228,Tabela18[],2,FALSE)</f>
        <v>0.9</v>
      </c>
      <c r="E228">
        <v>10</v>
      </c>
      <c r="F228" s="3">
        <f t="shared" si="10"/>
        <v>0</v>
      </c>
      <c r="G228" s="3">
        <f t="shared" si="11"/>
        <v>594</v>
      </c>
      <c r="H228" s="4">
        <f t="shared" si="9"/>
        <v>39982</v>
      </c>
    </row>
    <row r="229" spans="1:8" x14ac:dyDescent="0.3">
      <c r="A229" s="1">
        <v>45154</v>
      </c>
      <c r="B229" t="s">
        <v>5</v>
      </c>
      <c r="C229" t="s">
        <v>12</v>
      </c>
      <c r="D229" s="2">
        <f>VLOOKUP(C229,Tabela18[],2,FALSE)</f>
        <v>0.9</v>
      </c>
      <c r="E229">
        <v>10</v>
      </c>
      <c r="F229" s="3">
        <f t="shared" si="10"/>
        <v>0</v>
      </c>
      <c r="G229" s="3">
        <f t="shared" si="11"/>
        <v>594</v>
      </c>
      <c r="H229" s="4">
        <f t="shared" si="9"/>
        <v>40576</v>
      </c>
    </row>
    <row r="230" spans="1:8" x14ac:dyDescent="0.3">
      <c r="A230" s="1">
        <v>45155</v>
      </c>
      <c r="B230" t="s">
        <v>6</v>
      </c>
      <c r="C230" t="s">
        <v>12</v>
      </c>
      <c r="D230" s="2">
        <f>VLOOKUP(C230,Tabela18[],2,FALSE)</f>
        <v>0.9</v>
      </c>
      <c r="E230">
        <v>10</v>
      </c>
      <c r="F230" s="3">
        <f t="shared" si="10"/>
        <v>0</v>
      </c>
      <c r="G230" s="3">
        <f t="shared" si="11"/>
        <v>594</v>
      </c>
      <c r="H230" s="4">
        <f t="shared" si="9"/>
        <v>41170</v>
      </c>
    </row>
    <row r="231" spans="1:8" x14ac:dyDescent="0.3">
      <c r="A231" s="1">
        <v>45156</v>
      </c>
      <c r="B231" t="s">
        <v>7</v>
      </c>
      <c r="C231" t="s">
        <v>12</v>
      </c>
      <c r="D231" s="2">
        <f>VLOOKUP(C231,Tabela18[],2,FALSE)</f>
        <v>0.9</v>
      </c>
      <c r="E231">
        <v>10</v>
      </c>
      <c r="F231" s="3">
        <f t="shared" si="10"/>
        <v>0</v>
      </c>
      <c r="G231" s="3">
        <f t="shared" si="11"/>
        <v>594</v>
      </c>
      <c r="H231" s="4">
        <f t="shared" si="9"/>
        <v>41764</v>
      </c>
    </row>
    <row r="232" spans="1:8" x14ac:dyDescent="0.3">
      <c r="A232" s="1">
        <v>45157</v>
      </c>
      <c r="B232" t="s">
        <v>8</v>
      </c>
      <c r="C232" t="s">
        <v>12</v>
      </c>
      <c r="D232" s="2">
        <f>VLOOKUP(C232,Tabela18[],2,FALSE)</f>
        <v>0.9</v>
      </c>
      <c r="E232">
        <v>10</v>
      </c>
      <c r="F232" s="3">
        <f t="shared" si="10"/>
        <v>0</v>
      </c>
      <c r="G232" s="3">
        <f t="shared" si="11"/>
        <v>0</v>
      </c>
      <c r="H232" s="4">
        <f t="shared" si="9"/>
        <v>41764</v>
      </c>
    </row>
    <row r="233" spans="1:8" x14ac:dyDescent="0.3">
      <c r="A233" s="1">
        <v>45158</v>
      </c>
      <c r="B233" t="s">
        <v>2</v>
      </c>
      <c r="C233" t="s">
        <v>12</v>
      </c>
      <c r="D233" s="2">
        <f>VLOOKUP(C233,Tabela18[],2,FALSE)</f>
        <v>0.9</v>
      </c>
      <c r="E233">
        <v>10</v>
      </c>
      <c r="F233" s="3">
        <f t="shared" si="10"/>
        <v>150</v>
      </c>
      <c r="G233" s="3">
        <f t="shared" si="11"/>
        <v>0</v>
      </c>
      <c r="H233" s="4">
        <f t="shared" si="9"/>
        <v>41614</v>
      </c>
    </row>
    <row r="234" spans="1:8" x14ac:dyDescent="0.3">
      <c r="A234" s="1">
        <v>45159</v>
      </c>
      <c r="B234" t="s">
        <v>3</v>
      </c>
      <c r="C234" t="s">
        <v>12</v>
      </c>
      <c r="D234" s="2">
        <f>VLOOKUP(C234,Tabela18[],2,FALSE)</f>
        <v>0.9</v>
      </c>
      <c r="E234">
        <v>10</v>
      </c>
      <c r="F234" s="3">
        <f t="shared" si="10"/>
        <v>0</v>
      </c>
      <c r="G234" s="3">
        <f t="shared" si="11"/>
        <v>594</v>
      </c>
      <c r="H234" s="4">
        <f t="shared" si="9"/>
        <v>42208</v>
      </c>
    </row>
    <row r="235" spans="1:8" x14ac:dyDescent="0.3">
      <c r="A235" s="1">
        <v>45160</v>
      </c>
      <c r="B235" t="s">
        <v>4</v>
      </c>
      <c r="C235" t="s">
        <v>12</v>
      </c>
      <c r="D235" s="2">
        <f>VLOOKUP(C235,Tabela18[],2,FALSE)</f>
        <v>0.9</v>
      </c>
      <c r="E235">
        <v>10</v>
      </c>
      <c r="F235" s="3">
        <f t="shared" si="10"/>
        <v>0</v>
      </c>
      <c r="G235" s="3">
        <f t="shared" si="11"/>
        <v>594</v>
      </c>
      <c r="H235" s="4">
        <f t="shared" si="9"/>
        <v>42802</v>
      </c>
    </row>
    <row r="236" spans="1:8" x14ac:dyDescent="0.3">
      <c r="A236" s="1">
        <v>45161</v>
      </c>
      <c r="B236" t="s">
        <v>5</v>
      </c>
      <c r="C236" t="s">
        <v>12</v>
      </c>
      <c r="D236" s="2">
        <f>VLOOKUP(C236,Tabela18[],2,FALSE)</f>
        <v>0.9</v>
      </c>
      <c r="E236">
        <v>10</v>
      </c>
      <c r="F236" s="3">
        <f t="shared" si="10"/>
        <v>0</v>
      </c>
      <c r="G236" s="3">
        <f t="shared" si="11"/>
        <v>594</v>
      </c>
      <c r="H236" s="4">
        <f t="shared" si="9"/>
        <v>43396</v>
      </c>
    </row>
    <row r="237" spans="1:8" x14ac:dyDescent="0.3">
      <c r="A237" s="1">
        <v>45162</v>
      </c>
      <c r="B237" t="s">
        <v>6</v>
      </c>
      <c r="C237" t="s">
        <v>12</v>
      </c>
      <c r="D237" s="2">
        <f>VLOOKUP(C237,Tabela18[],2,FALSE)</f>
        <v>0.9</v>
      </c>
      <c r="E237">
        <v>10</v>
      </c>
      <c r="F237" s="3">
        <f t="shared" si="10"/>
        <v>0</v>
      </c>
      <c r="G237" s="3">
        <f t="shared" si="11"/>
        <v>594</v>
      </c>
      <c r="H237" s="4">
        <f t="shared" si="9"/>
        <v>43990</v>
      </c>
    </row>
    <row r="238" spans="1:8" x14ac:dyDescent="0.3">
      <c r="A238" s="1">
        <v>45163</v>
      </c>
      <c r="B238" t="s">
        <v>7</v>
      </c>
      <c r="C238" t="s">
        <v>12</v>
      </c>
      <c r="D238" s="2">
        <f>VLOOKUP(C238,Tabela18[],2,FALSE)</f>
        <v>0.9</v>
      </c>
      <c r="E238">
        <v>10</v>
      </c>
      <c r="F238" s="3">
        <f t="shared" si="10"/>
        <v>0</v>
      </c>
      <c r="G238" s="3">
        <f t="shared" si="11"/>
        <v>594</v>
      </c>
      <c r="H238" s="4">
        <f t="shared" si="9"/>
        <v>44584</v>
      </c>
    </row>
    <row r="239" spans="1:8" x14ac:dyDescent="0.3">
      <c r="A239" s="1">
        <v>45164</v>
      </c>
      <c r="B239" t="s">
        <v>8</v>
      </c>
      <c r="C239" t="s">
        <v>12</v>
      </c>
      <c r="D239" s="2">
        <f>VLOOKUP(C239,Tabela18[],2,FALSE)</f>
        <v>0.9</v>
      </c>
      <c r="E239">
        <v>10</v>
      </c>
      <c r="F239" s="3">
        <f t="shared" si="10"/>
        <v>0</v>
      </c>
      <c r="G239" s="3">
        <f t="shared" si="11"/>
        <v>0</v>
      </c>
      <c r="H239" s="4">
        <f t="shared" si="9"/>
        <v>44584</v>
      </c>
    </row>
    <row r="240" spans="1:8" x14ac:dyDescent="0.3">
      <c r="A240" s="1">
        <v>45165</v>
      </c>
      <c r="B240" t="s">
        <v>2</v>
      </c>
      <c r="C240" t="s">
        <v>12</v>
      </c>
      <c r="D240" s="2">
        <f>VLOOKUP(C240,Tabela18[],2,FALSE)</f>
        <v>0.9</v>
      </c>
      <c r="E240">
        <v>10</v>
      </c>
      <c r="F240" s="3">
        <f t="shared" si="10"/>
        <v>150</v>
      </c>
      <c r="G240" s="3">
        <f t="shared" si="11"/>
        <v>0</v>
      </c>
      <c r="H240" s="4">
        <f t="shared" si="9"/>
        <v>44434</v>
      </c>
    </row>
    <row r="241" spans="1:8" x14ac:dyDescent="0.3">
      <c r="A241" s="1">
        <v>45166</v>
      </c>
      <c r="B241" t="s">
        <v>3</v>
      </c>
      <c r="C241" t="s">
        <v>12</v>
      </c>
      <c r="D241" s="2">
        <f>VLOOKUP(C241,Tabela18[],2,FALSE)</f>
        <v>0.9</v>
      </c>
      <c r="E241">
        <v>10</v>
      </c>
      <c r="F241" s="3">
        <f t="shared" si="10"/>
        <v>0</v>
      </c>
      <c r="G241" s="3">
        <f t="shared" si="11"/>
        <v>594</v>
      </c>
      <c r="H241" s="4">
        <f t="shared" si="9"/>
        <v>45028</v>
      </c>
    </row>
    <row r="242" spans="1:8" x14ac:dyDescent="0.3">
      <c r="A242" s="1">
        <v>45167</v>
      </c>
      <c r="B242" t="s">
        <v>4</v>
      </c>
      <c r="C242" t="s">
        <v>12</v>
      </c>
      <c r="D242" s="2">
        <f>VLOOKUP(C242,Tabela18[],2,FALSE)</f>
        <v>0.9</v>
      </c>
      <c r="E242">
        <v>10</v>
      </c>
      <c r="F242" s="3">
        <f t="shared" si="10"/>
        <v>0</v>
      </c>
      <c r="G242" s="3">
        <f t="shared" si="11"/>
        <v>594</v>
      </c>
      <c r="H242" s="4">
        <f t="shared" si="9"/>
        <v>45622</v>
      </c>
    </row>
    <row r="243" spans="1:8" x14ac:dyDescent="0.3">
      <c r="A243" s="1">
        <v>45168</v>
      </c>
      <c r="B243" t="s">
        <v>5</v>
      </c>
      <c r="C243" t="s">
        <v>12</v>
      </c>
      <c r="D243" s="2">
        <f>VLOOKUP(C243,Tabela18[],2,FALSE)</f>
        <v>0.9</v>
      </c>
      <c r="E243">
        <v>10</v>
      </c>
      <c r="F243" s="3">
        <f t="shared" si="10"/>
        <v>0</v>
      </c>
      <c r="G243" s="3">
        <f t="shared" si="11"/>
        <v>594</v>
      </c>
      <c r="H243" s="4">
        <f t="shared" si="9"/>
        <v>46216</v>
      </c>
    </row>
    <row r="244" spans="1:8" x14ac:dyDescent="0.3">
      <c r="A244" s="1">
        <v>45169</v>
      </c>
      <c r="B244" t="s">
        <v>6</v>
      </c>
      <c r="C244" t="s">
        <v>12</v>
      </c>
      <c r="D244" s="2">
        <f>VLOOKUP(C244,Tabela18[],2,FALSE)</f>
        <v>0.9</v>
      </c>
      <c r="E244">
        <v>10</v>
      </c>
      <c r="F244" s="3">
        <f t="shared" si="10"/>
        <v>0</v>
      </c>
      <c r="G244" s="3">
        <f t="shared" si="11"/>
        <v>594</v>
      </c>
      <c r="H244" s="4">
        <f t="shared" si="9"/>
        <v>46810</v>
      </c>
    </row>
    <row r="245" spans="1:8" x14ac:dyDescent="0.3">
      <c r="A245" s="1">
        <v>45170</v>
      </c>
      <c r="B245" t="s">
        <v>7</v>
      </c>
      <c r="C245" t="s">
        <v>12</v>
      </c>
      <c r="D245" s="2">
        <f>VLOOKUP(C245,Tabela18[],2,FALSE)</f>
        <v>0.9</v>
      </c>
      <c r="E245">
        <v>10</v>
      </c>
      <c r="F245" s="3">
        <f t="shared" si="10"/>
        <v>0</v>
      </c>
      <c r="G245" s="3">
        <f t="shared" si="11"/>
        <v>594</v>
      </c>
      <c r="H245" s="4">
        <f t="shared" si="9"/>
        <v>47404</v>
      </c>
    </row>
    <row r="246" spans="1:8" x14ac:dyDescent="0.3">
      <c r="A246" s="1">
        <v>45171</v>
      </c>
      <c r="B246" t="s">
        <v>8</v>
      </c>
      <c r="C246" t="s">
        <v>12</v>
      </c>
      <c r="D246" s="2">
        <f>VLOOKUP(C246,Tabela18[],2,FALSE)</f>
        <v>0.9</v>
      </c>
      <c r="E246">
        <v>10</v>
      </c>
      <c r="F246" s="3">
        <f t="shared" si="10"/>
        <v>0</v>
      </c>
      <c r="G246" s="3">
        <f t="shared" si="11"/>
        <v>0</v>
      </c>
      <c r="H246" s="4">
        <f t="shared" si="9"/>
        <v>47404</v>
      </c>
    </row>
    <row r="247" spans="1:8" x14ac:dyDescent="0.3">
      <c r="A247" s="1">
        <v>45172</v>
      </c>
      <c r="B247" t="s">
        <v>2</v>
      </c>
      <c r="C247" t="s">
        <v>12</v>
      </c>
      <c r="D247" s="2">
        <f>VLOOKUP(C247,Tabela18[],2,FALSE)</f>
        <v>0.9</v>
      </c>
      <c r="E247">
        <v>10</v>
      </c>
      <c r="F247" s="3">
        <f t="shared" si="10"/>
        <v>150</v>
      </c>
      <c r="G247" s="3">
        <f t="shared" si="11"/>
        <v>0</v>
      </c>
      <c r="H247" s="4">
        <f t="shared" si="9"/>
        <v>47254</v>
      </c>
    </row>
    <row r="248" spans="1:8" x14ac:dyDescent="0.3">
      <c r="A248" s="1">
        <v>45173</v>
      </c>
      <c r="B248" t="s">
        <v>3</v>
      </c>
      <c r="C248" t="s">
        <v>12</v>
      </c>
      <c r="D248" s="2">
        <f>VLOOKUP(C248,Tabela18[],2,FALSE)</f>
        <v>0.9</v>
      </c>
      <c r="E248">
        <v>10</v>
      </c>
      <c r="F248" s="3">
        <f t="shared" si="10"/>
        <v>0</v>
      </c>
      <c r="G248" s="3">
        <f t="shared" si="11"/>
        <v>594</v>
      </c>
      <c r="H248" s="4">
        <f t="shared" si="9"/>
        <v>47848</v>
      </c>
    </row>
    <row r="249" spans="1:8" x14ac:dyDescent="0.3">
      <c r="A249" s="1">
        <v>45174</v>
      </c>
      <c r="B249" t="s">
        <v>4</v>
      </c>
      <c r="C249" t="s">
        <v>12</v>
      </c>
      <c r="D249" s="2">
        <f>VLOOKUP(C249,Tabela18[],2,FALSE)</f>
        <v>0.9</v>
      </c>
      <c r="E249">
        <v>10</v>
      </c>
      <c r="F249" s="3">
        <f t="shared" si="10"/>
        <v>0</v>
      </c>
      <c r="G249" s="3">
        <f t="shared" si="11"/>
        <v>594</v>
      </c>
      <c r="H249" s="4">
        <f t="shared" si="9"/>
        <v>48442</v>
      </c>
    </row>
    <row r="250" spans="1:8" x14ac:dyDescent="0.3">
      <c r="A250" s="1">
        <v>45175</v>
      </c>
      <c r="B250" t="s">
        <v>5</v>
      </c>
      <c r="C250" t="s">
        <v>12</v>
      </c>
      <c r="D250" s="2">
        <f>VLOOKUP(C250,Tabela18[],2,FALSE)</f>
        <v>0.9</v>
      </c>
      <c r="E250">
        <v>10</v>
      </c>
      <c r="F250" s="3">
        <f t="shared" si="10"/>
        <v>0</v>
      </c>
      <c r="G250" s="3">
        <f t="shared" si="11"/>
        <v>594</v>
      </c>
      <c r="H250" s="4">
        <f t="shared" si="9"/>
        <v>49036</v>
      </c>
    </row>
    <row r="251" spans="1:8" x14ac:dyDescent="0.3">
      <c r="A251" s="1">
        <v>45176</v>
      </c>
      <c r="B251" t="s">
        <v>6</v>
      </c>
      <c r="C251" t="s">
        <v>12</v>
      </c>
      <c r="D251" s="2">
        <f>VLOOKUP(C251,Tabela18[],2,FALSE)</f>
        <v>0.9</v>
      </c>
      <c r="E251">
        <v>10</v>
      </c>
      <c r="F251" s="3">
        <f t="shared" si="10"/>
        <v>0</v>
      </c>
      <c r="G251" s="3">
        <f t="shared" si="11"/>
        <v>594</v>
      </c>
      <c r="H251" s="4">
        <f t="shared" si="9"/>
        <v>49630</v>
      </c>
    </row>
    <row r="252" spans="1:8" x14ac:dyDescent="0.3">
      <c r="A252" s="1">
        <v>45177</v>
      </c>
      <c r="B252" t="s">
        <v>7</v>
      </c>
      <c r="C252" t="s">
        <v>12</v>
      </c>
      <c r="D252" s="2">
        <f>VLOOKUP(C252,Tabela18[],2,FALSE)</f>
        <v>0.9</v>
      </c>
      <c r="E252">
        <v>10</v>
      </c>
      <c r="F252" s="3">
        <f t="shared" si="10"/>
        <v>0</v>
      </c>
      <c r="G252" s="3">
        <f t="shared" si="11"/>
        <v>594</v>
      </c>
      <c r="H252" s="4">
        <f t="shared" si="9"/>
        <v>50224</v>
      </c>
    </row>
    <row r="253" spans="1:8" x14ac:dyDescent="0.3">
      <c r="A253" s="1">
        <v>45178</v>
      </c>
      <c r="B253" t="s">
        <v>8</v>
      </c>
      <c r="C253" t="s">
        <v>12</v>
      </c>
      <c r="D253" s="2">
        <f>VLOOKUP(C253,Tabela18[],2,FALSE)</f>
        <v>0.9</v>
      </c>
      <c r="E253">
        <v>10</v>
      </c>
      <c r="F253" s="3">
        <f t="shared" si="10"/>
        <v>0</v>
      </c>
      <c r="G253" s="3">
        <f t="shared" si="11"/>
        <v>0</v>
      </c>
      <c r="H253" s="4">
        <f t="shared" si="9"/>
        <v>50224</v>
      </c>
    </row>
    <row r="254" spans="1:8" x14ac:dyDescent="0.3">
      <c r="A254" s="1">
        <v>45179</v>
      </c>
      <c r="B254" t="s">
        <v>2</v>
      </c>
      <c r="C254" t="s">
        <v>12</v>
      </c>
      <c r="D254" s="2">
        <f>VLOOKUP(C254,Tabela18[],2,FALSE)</f>
        <v>0.9</v>
      </c>
      <c r="E254">
        <v>10</v>
      </c>
      <c r="F254" s="3">
        <f t="shared" si="10"/>
        <v>150</v>
      </c>
      <c r="G254" s="3">
        <f t="shared" si="11"/>
        <v>0</v>
      </c>
      <c r="H254" s="4">
        <f t="shared" si="9"/>
        <v>50074</v>
      </c>
    </row>
    <row r="255" spans="1:8" x14ac:dyDescent="0.3">
      <c r="A255" s="1">
        <v>45180</v>
      </c>
      <c r="B255" t="s">
        <v>3</v>
      </c>
      <c r="C255" t="s">
        <v>12</v>
      </c>
      <c r="D255" s="2">
        <f>VLOOKUP(C255,Tabela18[],2,FALSE)</f>
        <v>0.9</v>
      </c>
      <c r="E255">
        <v>10</v>
      </c>
      <c r="F255" s="3">
        <f t="shared" si="10"/>
        <v>0</v>
      </c>
      <c r="G255" s="3">
        <f t="shared" si="11"/>
        <v>594</v>
      </c>
      <c r="H255" s="4">
        <f t="shared" si="9"/>
        <v>50668</v>
      </c>
    </row>
    <row r="256" spans="1:8" x14ac:dyDescent="0.3">
      <c r="A256" s="1">
        <v>45181</v>
      </c>
      <c r="B256" t="s">
        <v>4</v>
      </c>
      <c r="C256" t="s">
        <v>12</v>
      </c>
      <c r="D256" s="2">
        <f>VLOOKUP(C256,Tabela18[],2,FALSE)</f>
        <v>0.9</v>
      </c>
      <c r="E256">
        <v>10</v>
      </c>
      <c r="F256" s="3">
        <f t="shared" si="10"/>
        <v>0</v>
      </c>
      <c r="G256" s="3">
        <f t="shared" si="11"/>
        <v>594</v>
      </c>
      <c r="H256" s="4">
        <f t="shared" si="9"/>
        <v>51262</v>
      </c>
    </row>
    <row r="257" spans="1:8" x14ac:dyDescent="0.3">
      <c r="A257" s="1">
        <v>45182</v>
      </c>
      <c r="B257" t="s">
        <v>5</v>
      </c>
      <c r="C257" t="s">
        <v>12</v>
      </c>
      <c r="D257" s="2">
        <f>VLOOKUP(C257,Tabela18[],2,FALSE)</f>
        <v>0.9</v>
      </c>
      <c r="E257">
        <v>10</v>
      </c>
      <c r="F257" s="3">
        <f t="shared" si="10"/>
        <v>0</v>
      </c>
      <c r="G257" s="3">
        <f t="shared" si="11"/>
        <v>594</v>
      </c>
      <c r="H257" s="4">
        <f t="shared" si="9"/>
        <v>51856</v>
      </c>
    </row>
    <row r="258" spans="1:8" x14ac:dyDescent="0.3">
      <c r="A258" s="1">
        <v>45183</v>
      </c>
      <c r="B258" t="s">
        <v>6</v>
      </c>
      <c r="C258" t="s">
        <v>12</v>
      </c>
      <c r="D258" s="2">
        <f>VLOOKUP(C258,Tabela18[],2,FALSE)</f>
        <v>0.9</v>
      </c>
      <c r="E258">
        <v>10</v>
      </c>
      <c r="F258" s="3">
        <f t="shared" si="10"/>
        <v>0</v>
      </c>
      <c r="G258" s="3">
        <f t="shared" si="11"/>
        <v>594</v>
      </c>
      <c r="H258" s="4">
        <f t="shared" si="9"/>
        <v>52450</v>
      </c>
    </row>
    <row r="259" spans="1:8" x14ac:dyDescent="0.3">
      <c r="A259" s="1">
        <v>45184</v>
      </c>
      <c r="B259" t="s">
        <v>7</v>
      </c>
      <c r="C259" t="s">
        <v>12</v>
      </c>
      <c r="D259" s="2">
        <f>VLOOKUP(C259,Tabela18[],2,FALSE)</f>
        <v>0.9</v>
      </c>
      <c r="E259">
        <v>10</v>
      </c>
      <c r="F259" s="3">
        <f t="shared" si="10"/>
        <v>0</v>
      </c>
      <c r="G259" s="3">
        <f t="shared" si="11"/>
        <v>594</v>
      </c>
      <c r="H259" s="4">
        <f t="shared" ref="H259:H322" si="12">G259-F259+H258</f>
        <v>53044</v>
      </c>
    </row>
    <row r="260" spans="1:8" x14ac:dyDescent="0.3">
      <c r="A260" s="1">
        <v>45185</v>
      </c>
      <c r="B260" t="s">
        <v>8</v>
      </c>
      <c r="C260" t="s">
        <v>12</v>
      </c>
      <c r="D260" s="2">
        <f>VLOOKUP(C260,Tabela18[],2,FALSE)</f>
        <v>0.9</v>
      </c>
      <c r="E260">
        <v>10</v>
      </c>
      <c r="F260" s="3">
        <f t="shared" ref="F260:F323" si="13">IF(B260="niedziela",15*E260,0)</f>
        <v>0</v>
      </c>
      <c r="G260" s="3">
        <f t="shared" ref="G260:G323" si="14">IF(AND(NOT(B260="sobota"),NOT(B260="niedziela")),ROUNDDOWN(E260*D260,0)*$M$4,0)</f>
        <v>0</v>
      </c>
      <c r="H260" s="4">
        <f t="shared" si="12"/>
        <v>53044</v>
      </c>
    </row>
    <row r="261" spans="1:8" x14ac:dyDescent="0.3">
      <c r="A261" s="1">
        <v>45186</v>
      </c>
      <c r="B261" t="s">
        <v>2</v>
      </c>
      <c r="C261" t="s">
        <v>12</v>
      </c>
      <c r="D261" s="2">
        <f>VLOOKUP(C261,Tabela18[],2,FALSE)</f>
        <v>0.9</v>
      </c>
      <c r="E261">
        <v>10</v>
      </c>
      <c r="F261" s="3">
        <f t="shared" si="13"/>
        <v>150</v>
      </c>
      <c r="G261" s="3">
        <f t="shared" si="14"/>
        <v>0</v>
      </c>
      <c r="H261" s="4">
        <f t="shared" si="12"/>
        <v>52894</v>
      </c>
    </row>
    <row r="262" spans="1:8" x14ac:dyDescent="0.3">
      <c r="A262" s="1">
        <v>45187</v>
      </c>
      <c r="B262" t="s">
        <v>3</v>
      </c>
      <c r="C262" t="s">
        <v>12</v>
      </c>
      <c r="D262" s="2">
        <f>VLOOKUP(C262,Tabela18[],2,FALSE)</f>
        <v>0.9</v>
      </c>
      <c r="E262">
        <v>10</v>
      </c>
      <c r="F262" s="3">
        <f t="shared" si="13"/>
        <v>0</v>
      </c>
      <c r="G262" s="3">
        <f t="shared" si="14"/>
        <v>594</v>
      </c>
      <c r="H262" s="4">
        <f t="shared" si="12"/>
        <v>53488</v>
      </c>
    </row>
    <row r="263" spans="1:8" x14ac:dyDescent="0.3">
      <c r="A263" s="1">
        <v>45188</v>
      </c>
      <c r="B263" t="s">
        <v>4</v>
      </c>
      <c r="C263" t="s">
        <v>12</v>
      </c>
      <c r="D263" s="2">
        <f>VLOOKUP(C263,Tabela18[],2,FALSE)</f>
        <v>0.9</v>
      </c>
      <c r="E263">
        <v>10</v>
      </c>
      <c r="F263" s="3">
        <f t="shared" si="13"/>
        <v>0</v>
      </c>
      <c r="G263" s="3">
        <f t="shared" si="14"/>
        <v>594</v>
      </c>
      <c r="H263" s="4">
        <f t="shared" si="12"/>
        <v>54082</v>
      </c>
    </row>
    <row r="264" spans="1:8" x14ac:dyDescent="0.3">
      <c r="A264" s="1">
        <v>45189</v>
      </c>
      <c r="B264" t="s">
        <v>5</v>
      </c>
      <c r="C264" t="s">
        <v>12</v>
      </c>
      <c r="D264" s="2">
        <f>VLOOKUP(C264,Tabela18[],2,FALSE)</f>
        <v>0.9</v>
      </c>
      <c r="E264">
        <v>10</v>
      </c>
      <c r="F264" s="3">
        <f t="shared" si="13"/>
        <v>0</v>
      </c>
      <c r="G264" s="3">
        <f t="shared" si="14"/>
        <v>594</v>
      </c>
      <c r="H264" s="4">
        <f t="shared" si="12"/>
        <v>54676</v>
      </c>
    </row>
    <row r="265" spans="1:8" x14ac:dyDescent="0.3">
      <c r="A265" s="1">
        <v>45190</v>
      </c>
      <c r="B265" t="s">
        <v>6</v>
      </c>
      <c r="C265" t="s">
        <v>12</v>
      </c>
      <c r="D265" s="2">
        <f>VLOOKUP(C265,Tabela18[],2,FALSE)</f>
        <v>0.9</v>
      </c>
      <c r="E265">
        <v>10</v>
      </c>
      <c r="F265" s="3">
        <f t="shared" si="13"/>
        <v>0</v>
      </c>
      <c r="G265" s="3">
        <f t="shared" si="14"/>
        <v>594</v>
      </c>
      <c r="H265" s="4">
        <f t="shared" si="12"/>
        <v>55270</v>
      </c>
    </row>
    <row r="266" spans="1:8" x14ac:dyDescent="0.3">
      <c r="A266" s="1">
        <v>45191</v>
      </c>
      <c r="B266" t="s">
        <v>7</v>
      </c>
      <c r="C266" t="s">
        <v>12</v>
      </c>
      <c r="D266" s="2">
        <f>VLOOKUP(C266,Tabela18[],2,FALSE)</f>
        <v>0.9</v>
      </c>
      <c r="E266">
        <v>10</v>
      </c>
      <c r="F266" s="3">
        <f t="shared" si="13"/>
        <v>0</v>
      </c>
      <c r="G266" s="3">
        <f t="shared" si="14"/>
        <v>594</v>
      </c>
      <c r="H266" s="4">
        <f t="shared" si="12"/>
        <v>55864</v>
      </c>
    </row>
    <row r="267" spans="1:8" x14ac:dyDescent="0.3">
      <c r="A267" s="1">
        <v>45192</v>
      </c>
      <c r="B267" t="s">
        <v>8</v>
      </c>
      <c r="C267" t="s">
        <v>13</v>
      </c>
      <c r="D267" s="2">
        <f>VLOOKUP(C267,Tabela18[],2,FALSE)</f>
        <v>0.4</v>
      </c>
      <c r="E267">
        <v>10</v>
      </c>
      <c r="F267" s="3">
        <f t="shared" si="13"/>
        <v>0</v>
      </c>
      <c r="G267" s="3">
        <f t="shared" si="14"/>
        <v>0</v>
      </c>
      <c r="H267" s="4">
        <f t="shared" si="12"/>
        <v>55864</v>
      </c>
    </row>
    <row r="268" spans="1:8" x14ac:dyDescent="0.3">
      <c r="A268" s="1">
        <v>45193</v>
      </c>
      <c r="B268" t="s">
        <v>2</v>
      </c>
      <c r="C268" t="s">
        <v>13</v>
      </c>
      <c r="D268" s="2">
        <f>VLOOKUP(C268,Tabela18[],2,FALSE)</f>
        <v>0.4</v>
      </c>
      <c r="E268">
        <v>10</v>
      </c>
      <c r="F268" s="3">
        <f t="shared" si="13"/>
        <v>150</v>
      </c>
      <c r="G268" s="3">
        <f t="shared" si="14"/>
        <v>0</v>
      </c>
      <c r="H268" s="4">
        <f t="shared" si="12"/>
        <v>55714</v>
      </c>
    </row>
    <row r="269" spans="1:8" x14ac:dyDescent="0.3">
      <c r="A269" s="1">
        <v>45194</v>
      </c>
      <c r="B269" t="s">
        <v>3</v>
      </c>
      <c r="C269" t="s">
        <v>13</v>
      </c>
      <c r="D269" s="2">
        <f>VLOOKUP(C269,Tabela18[],2,FALSE)</f>
        <v>0.4</v>
      </c>
      <c r="E269">
        <v>10</v>
      </c>
      <c r="F269" s="3">
        <f t="shared" si="13"/>
        <v>0</v>
      </c>
      <c r="G269" s="3">
        <f t="shared" si="14"/>
        <v>264</v>
      </c>
      <c r="H269" s="4">
        <f t="shared" si="12"/>
        <v>55978</v>
      </c>
    </row>
    <row r="270" spans="1:8" x14ac:dyDescent="0.3">
      <c r="A270" s="1">
        <v>45195</v>
      </c>
      <c r="B270" t="s">
        <v>4</v>
      </c>
      <c r="C270" t="s">
        <v>13</v>
      </c>
      <c r="D270" s="2">
        <f>VLOOKUP(C270,Tabela18[],2,FALSE)</f>
        <v>0.4</v>
      </c>
      <c r="E270">
        <v>10</v>
      </c>
      <c r="F270" s="3">
        <f t="shared" si="13"/>
        <v>0</v>
      </c>
      <c r="G270" s="3">
        <f t="shared" si="14"/>
        <v>264</v>
      </c>
      <c r="H270" s="4">
        <f t="shared" si="12"/>
        <v>56242</v>
      </c>
    </row>
    <row r="271" spans="1:8" x14ac:dyDescent="0.3">
      <c r="A271" s="1">
        <v>45196</v>
      </c>
      <c r="B271" t="s">
        <v>5</v>
      </c>
      <c r="C271" t="s">
        <v>13</v>
      </c>
      <c r="D271" s="2">
        <f>VLOOKUP(C271,Tabela18[],2,FALSE)</f>
        <v>0.4</v>
      </c>
      <c r="E271">
        <v>10</v>
      </c>
      <c r="F271" s="3">
        <f t="shared" si="13"/>
        <v>0</v>
      </c>
      <c r="G271" s="3">
        <f t="shared" si="14"/>
        <v>264</v>
      </c>
      <c r="H271" s="4">
        <f t="shared" si="12"/>
        <v>56506</v>
      </c>
    </row>
    <row r="272" spans="1:8" x14ac:dyDescent="0.3">
      <c r="A272" s="1">
        <v>45197</v>
      </c>
      <c r="B272" t="s">
        <v>6</v>
      </c>
      <c r="C272" t="s">
        <v>13</v>
      </c>
      <c r="D272" s="2">
        <f>VLOOKUP(C272,Tabela18[],2,FALSE)</f>
        <v>0.4</v>
      </c>
      <c r="E272">
        <v>10</v>
      </c>
      <c r="F272" s="3">
        <f t="shared" si="13"/>
        <v>0</v>
      </c>
      <c r="G272" s="3">
        <f t="shared" si="14"/>
        <v>264</v>
      </c>
      <c r="H272" s="4">
        <f t="shared" si="12"/>
        <v>56770</v>
      </c>
    </row>
    <row r="273" spans="1:8" x14ac:dyDescent="0.3">
      <c r="A273" s="1">
        <v>45198</v>
      </c>
      <c r="B273" t="s">
        <v>7</v>
      </c>
      <c r="C273" t="s">
        <v>13</v>
      </c>
      <c r="D273" s="2">
        <f>VLOOKUP(C273,Tabela18[],2,FALSE)</f>
        <v>0.4</v>
      </c>
      <c r="E273">
        <v>10</v>
      </c>
      <c r="F273" s="3">
        <f t="shared" si="13"/>
        <v>0</v>
      </c>
      <c r="G273" s="3">
        <f t="shared" si="14"/>
        <v>264</v>
      </c>
      <c r="H273" s="4">
        <f t="shared" si="12"/>
        <v>57034</v>
      </c>
    </row>
    <row r="274" spans="1:8" x14ac:dyDescent="0.3">
      <c r="A274" s="1">
        <v>45199</v>
      </c>
      <c r="B274" t="s">
        <v>8</v>
      </c>
      <c r="C274" t="s">
        <v>13</v>
      </c>
      <c r="D274" s="2">
        <f>VLOOKUP(C274,Tabela18[],2,FALSE)</f>
        <v>0.4</v>
      </c>
      <c r="E274">
        <v>10</v>
      </c>
      <c r="F274" s="3">
        <f t="shared" si="13"/>
        <v>0</v>
      </c>
      <c r="G274" s="3">
        <f t="shared" si="14"/>
        <v>0</v>
      </c>
      <c r="H274" s="4">
        <f t="shared" si="12"/>
        <v>57034</v>
      </c>
    </row>
    <row r="275" spans="1:8" x14ac:dyDescent="0.3">
      <c r="A275" s="1">
        <v>45200</v>
      </c>
      <c r="B275" t="s">
        <v>2</v>
      </c>
      <c r="C275" t="s">
        <v>13</v>
      </c>
      <c r="D275" s="2">
        <f>VLOOKUP(C275,Tabela18[],2,FALSE)</f>
        <v>0.4</v>
      </c>
      <c r="E275">
        <v>10</v>
      </c>
      <c r="F275" s="3">
        <f t="shared" si="13"/>
        <v>150</v>
      </c>
      <c r="G275" s="3">
        <f t="shared" si="14"/>
        <v>0</v>
      </c>
      <c r="H275" s="4">
        <f t="shared" si="12"/>
        <v>56884</v>
      </c>
    </row>
    <row r="276" spans="1:8" x14ac:dyDescent="0.3">
      <c r="A276" s="1">
        <v>45201</v>
      </c>
      <c r="B276" t="s">
        <v>3</v>
      </c>
      <c r="C276" t="s">
        <v>13</v>
      </c>
      <c r="D276" s="2">
        <f>VLOOKUP(C276,Tabela18[],2,FALSE)</f>
        <v>0.4</v>
      </c>
      <c r="E276">
        <v>10</v>
      </c>
      <c r="F276" s="3">
        <f t="shared" si="13"/>
        <v>0</v>
      </c>
      <c r="G276" s="3">
        <f t="shared" si="14"/>
        <v>264</v>
      </c>
      <c r="H276" s="4">
        <f t="shared" si="12"/>
        <v>57148</v>
      </c>
    </row>
    <row r="277" spans="1:8" x14ac:dyDescent="0.3">
      <c r="A277" s="1">
        <v>45202</v>
      </c>
      <c r="B277" t="s">
        <v>4</v>
      </c>
      <c r="C277" t="s">
        <v>13</v>
      </c>
      <c r="D277" s="2">
        <f>VLOOKUP(C277,Tabela18[],2,FALSE)</f>
        <v>0.4</v>
      </c>
      <c r="E277">
        <v>10</v>
      </c>
      <c r="F277" s="3">
        <f t="shared" si="13"/>
        <v>0</v>
      </c>
      <c r="G277" s="3">
        <f t="shared" si="14"/>
        <v>264</v>
      </c>
      <c r="H277" s="4">
        <f t="shared" si="12"/>
        <v>57412</v>
      </c>
    </row>
    <row r="278" spans="1:8" x14ac:dyDescent="0.3">
      <c r="A278" s="1">
        <v>45203</v>
      </c>
      <c r="B278" t="s">
        <v>5</v>
      </c>
      <c r="C278" t="s">
        <v>13</v>
      </c>
      <c r="D278" s="2">
        <f>VLOOKUP(C278,Tabela18[],2,FALSE)</f>
        <v>0.4</v>
      </c>
      <c r="E278">
        <v>10</v>
      </c>
      <c r="F278" s="3">
        <f t="shared" si="13"/>
        <v>0</v>
      </c>
      <c r="G278" s="3">
        <f t="shared" si="14"/>
        <v>264</v>
      </c>
      <c r="H278" s="4">
        <f t="shared" si="12"/>
        <v>57676</v>
      </c>
    </row>
    <row r="279" spans="1:8" x14ac:dyDescent="0.3">
      <c r="A279" s="1">
        <v>45204</v>
      </c>
      <c r="B279" t="s">
        <v>6</v>
      </c>
      <c r="C279" t="s">
        <v>13</v>
      </c>
      <c r="D279" s="2">
        <f>VLOOKUP(C279,Tabela18[],2,FALSE)</f>
        <v>0.4</v>
      </c>
      <c r="E279">
        <v>10</v>
      </c>
      <c r="F279" s="3">
        <f t="shared" si="13"/>
        <v>0</v>
      </c>
      <c r="G279" s="3">
        <f t="shared" si="14"/>
        <v>264</v>
      </c>
      <c r="H279" s="4">
        <f t="shared" si="12"/>
        <v>57940</v>
      </c>
    </row>
    <row r="280" spans="1:8" x14ac:dyDescent="0.3">
      <c r="A280" s="1">
        <v>45205</v>
      </c>
      <c r="B280" t="s">
        <v>7</v>
      </c>
      <c r="C280" t="s">
        <v>13</v>
      </c>
      <c r="D280" s="2">
        <f>VLOOKUP(C280,Tabela18[],2,FALSE)</f>
        <v>0.4</v>
      </c>
      <c r="E280">
        <v>10</v>
      </c>
      <c r="F280" s="3">
        <f t="shared" si="13"/>
        <v>0</v>
      </c>
      <c r="G280" s="3">
        <f t="shared" si="14"/>
        <v>264</v>
      </c>
      <c r="H280" s="4">
        <f t="shared" si="12"/>
        <v>58204</v>
      </c>
    </row>
    <row r="281" spans="1:8" x14ac:dyDescent="0.3">
      <c r="A281" s="1">
        <v>45206</v>
      </c>
      <c r="B281" t="s">
        <v>8</v>
      </c>
      <c r="C281" t="s">
        <v>13</v>
      </c>
      <c r="D281" s="2">
        <f>VLOOKUP(C281,Tabela18[],2,FALSE)</f>
        <v>0.4</v>
      </c>
      <c r="E281">
        <v>10</v>
      </c>
      <c r="F281" s="3">
        <f t="shared" si="13"/>
        <v>0</v>
      </c>
      <c r="G281" s="3">
        <f t="shared" si="14"/>
        <v>0</v>
      </c>
      <c r="H281" s="4">
        <f t="shared" si="12"/>
        <v>58204</v>
      </c>
    </row>
    <row r="282" spans="1:8" x14ac:dyDescent="0.3">
      <c r="A282" s="1">
        <v>45207</v>
      </c>
      <c r="B282" t="s">
        <v>2</v>
      </c>
      <c r="C282" t="s">
        <v>13</v>
      </c>
      <c r="D282" s="2">
        <f>VLOOKUP(C282,Tabela18[],2,FALSE)</f>
        <v>0.4</v>
      </c>
      <c r="E282">
        <v>10</v>
      </c>
      <c r="F282" s="3">
        <f t="shared" si="13"/>
        <v>150</v>
      </c>
      <c r="G282" s="3">
        <f t="shared" si="14"/>
        <v>0</v>
      </c>
      <c r="H282" s="4">
        <f t="shared" si="12"/>
        <v>58054</v>
      </c>
    </row>
    <row r="283" spans="1:8" x14ac:dyDescent="0.3">
      <c r="A283" s="1">
        <v>45208</v>
      </c>
      <c r="B283" t="s">
        <v>3</v>
      </c>
      <c r="C283" t="s">
        <v>13</v>
      </c>
      <c r="D283" s="2">
        <f>VLOOKUP(C283,Tabela18[],2,FALSE)</f>
        <v>0.4</v>
      </c>
      <c r="E283">
        <v>10</v>
      </c>
      <c r="F283" s="3">
        <f t="shared" si="13"/>
        <v>0</v>
      </c>
      <c r="G283" s="3">
        <f t="shared" si="14"/>
        <v>264</v>
      </c>
      <c r="H283" s="4">
        <f t="shared" si="12"/>
        <v>58318</v>
      </c>
    </row>
    <row r="284" spans="1:8" x14ac:dyDescent="0.3">
      <c r="A284" s="1">
        <v>45209</v>
      </c>
      <c r="B284" t="s">
        <v>4</v>
      </c>
      <c r="C284" t="s">
        <v>13</v>
      </c>
      <c r="D284" s="2">
        <f>VLOOKUP(C284,Tabela18[],2,FALSE)</f>
        <v>0.4</v>
      </c>
      <c r="E284">
        <v>10</v>
      </c>
      <c r="F284" s="3">
        <f t="shared" si="13"/>
        <v>0</v>
      </c>
      <c r="G284" s="3">
        <f t="shared" si="14"/>
        <v>264</v>
      </c>
      <c r="H284" s="4">
        <f t="shared" si="12"/>
        <v>58582</v>
      </c>
    </row>
    <row r="285" spans="1:8" x14ac:dyDescent="0.3">
      <c r="A285" s="1">
        <v>45210</v>
      </c>
      <c r="B285" t="s">
        <v>5</v>
      </c>
      <c r="C285" t="s">
        <v>13</v>
      </c>
      <c r="D285" s="2">
        <f>VLOOKUP(C285,Tabela18[],2,FALSE)</f>
        <v>0.4</v>
      </c>
      <c r="E285">
        <v>10</v>
      </c>
      <c r="F285" s="3">
        <f t="shared" si="13"/>
        <v>0</v>
      </c>
      <c r="G285" s="3">
        <f t="shared" si="14"/>
        <v>264</v>
      </c>
      <c r="H285" s="4">
        <f t="shared" si="12"/>
        <v>58846</v>
      </c>
    </row>
    <row r="286" spans="1:8" x14ac:dyDescent="0.3">
      <c r="A286" s="1">
        <v>45211</v>
      </c>
      <c r="B286" t="s">
        <v>6</v>
      </c>
      <c r="C286" t="s">
        <v>13</v>
      </c>
      <c r="D286" s="2">
        <f>VLOOKUP(C286,Tabela18[],2,FALSE)</f>
        <v>0.4</v>
      </c>
      <c r="E286">
        <v>10</v>
      </c>
      <c r="F286" s="3">
        <f t="shared" si="13"/>
        <v>0</v>
      </c>
      <c r="G286" s="3">
        <f t="shared" si="14"/>
        <v>264</v>
      </c>
      <c r="H286" s="4">
        <f t="shared" si="12"/>
        <v>59110</v>
      </c>
    </row>
    <row r="287" spans="1:8" x14ac:dyDescent="0.3">
      <c r="A287" s="1">
        <v>45212</v>
      </c>
      <c r="B287" t="s">
        <v>7</v>
      </c>
      <c r="C287" t="s">
        <v>13</v>
      </c>
      <c r="D287" s="2">
        <f>VLOOKUP(C287,Tabela18[],2,FALSE)</f>
        <v>0.4</v>
      </c>
      <c r="E287">
        <v>10</v>
      </c>
      <c r="F287" s="3">
        <f t="shared" si="13"/>
        <v>0</v>
      </c>
      <c r="G287" s="3">
        <f t="shared" si="14"/>
        <v>264</v>
      </c>
      <c r="H287" s="4">
        <f t="shared" si="12"/>
        <v>59374</v>
      </c>
    </row>
    <row r="288" spans="1:8" x14ac:dyDescent="0.3">
      <c r="A288" s="1">
        <v>45213</v>
      </c>
      <c r="B288" t="s">
        <v>8</v>
      </c>
      <c r="C288" t="s">
        <v>13</v>
      </c>
      <c r="D288" s="2">
        <f>VLOOKUP(C288,Tabela18[],2,FALSE)</f>
        <v>0.4</v>
      </c>
      <c r="E288">
        <v>10</v>
      </c>
      <c r="F288" s="3">
        <f t="shared" si="13"/>
        <v>0</v>
      </c>
      <c r="G288" s="3">
        <f t="shared" si="14"/>
        <v>0</v>
      </c>
      <c r="H288" s="4">
        <f t="shared" si="12"/>
        <v>59374</v>
      </c>
    </row>
    <row r="289" spans="1:8" x14ac:dyDescent="0.3">
      <c r="A289" s="1">
        <v>45214</v>
      </c>
      <c r="B289" t="s">
        <v>2</v>
      </c>
      <c r="C289" t="s">
        <v>13</v>
      </c>
      <c r="D289" s="2">
        <f>VLOOKUP(C289,Tabela18[],2,FALSE)</f>
        <v>0.4</v>
      </c>
      <c r="E289">
        <v>10</v>
      </c>
      <c r="F289" s="3">
        <f t="shared" si="13"/>
        <v>150</v>
      </c>
      <c r="G289" s="3">
        <f t="shared" si="14"/>
        <v>0</v>
      </c>
      <c r="H289" s="4">
        <f t="shared" si="12"/>
        <v>59224</v>
      </c>
    </row>
    <row r="290" spans="1:8" x14ac:dyDescent="0.3">
      <c r="A290" s="1">
        <v>45215</v>
      </c>
      <c r="B290" t="s">
        <v>3</v>
      </c>
      <c r="C290" t="s">
        <v>13</v>
      </c>
      <c r="D290" s="2">
        <f>VLOOKUP(C290,Tabela18[],2,FALSE)</f>
        <v>0.4</v>
      </c>
      <c r="E290">
        <v>10</v>
      </c>
      <c r="F290" s="3">
        <f t="shared" si="13"/>
        <v>0</v>
      </c>
      <c r="G290" s="3">
        <f t="shared" si="14"/>
        <v>264</v>
      </c>
      <c r="H290" s="4">
        <f t="shared" si="12"/>
        <v>59488</v>
      </c>
    </row>
    <row r="291" spans="1:8" x14ac:dyDescent="0.3">
      <c r="A291" s="1">
        <v>45216</v>
      </c>
      <c r="B291" t="s">
        <v>4</v>
      </c>
      <c r="C291" t="s">
        <v>13</v>
      </c>
      <c r="D291" s="2">
        <f>VLOOKUP(C291,Tabela18[],2,FALSE)</f>
        <v>0.4</v>
      </c>
      <c r="E291">
        <v>10</v>
      </c>
      <c r="F291" s="3">
        <f t="shared" si="13"/>
        <v>0</v>
      </c>
      <c r="G291" s="3">
        <f t="shared" si="14"/>
        <v>264</v>
      </c>
      <c r="H291" s="4">
        <f t="shared" si="12"/>
        <v>59752</v>
      </c>
    </row>
    <row r="292" spans="1:8" x14ac:dyDescent="0.3">
      <c r="A292" s="1">
        <v>45217</v>
      </c>
      <c r="B292" t="s">
        <v>5</v>
      </c>
      <c r="C292" t="s">
        <v>13</v>
      </c>
      <c r="D292" s="2">
        <f>VLOOKUP(C292,Tabela18[],2,FALSE)</f>
        <v>0.4</v>
      </c>
      <c r="E292">
        <v>10</v>
      </c>
      <c r="F292" s="3">
        <f t="shared" si="13"/>
        <v>0</v>
      </c>
      <c r="G292" s="3">
        <f t="shared" si="14"/>
        <v>264</v>
      </c>
      <c r="H292" s="4">
        <f t="shared" si="12"/>
        <v>60016</v>
      </c>
    </row>
    <row r="293" spans="1:8" x14ac:dyDescent="0.3">
      <c r="A293" s="1">
        <v>45218</v>
      </c>
      <c r="B293" t="s">
        <v>6</v>
      </c>
      <c r="C293" t="s">
        <v>13</v>
      </c>
      <c r="D293" s="2">
        <f>VLOOKUP(C293,Tabela18[],2,FALSE)</f>
        <v>0.4</v>
      </c>
      <c r="E293">
        <v>10</v>
      </c>
      <c r="F293" s="3">
        <f t="shared" si="13"/>
        <v>0</v>
      </c>
      <c r="G293" s="3">
        <f t="shared" si="14"/>
        <v>264</v>
      </c>
      <c r="H293" s="4">
        <f t="shared" si="12"/>
        <v>60280</v>
      </c>
    </row>
    <row r="294" spans="1:8" x14ac:dyDescent="0.3">
      <c r="A294" s="1">
        <v>45219</v>
      </c>
      <c r="B294" t="s">
        <v>7</v>
      </c>
      <c r="C294" t="s">
        <v>13</v>
      </c>
      <c r="D294" s="2">
        <f>VLOOKUP(C294,Tabela18[],2,FALSE)</f>
        <v>0.4</v>
      </c>
      <c r="E294">
        <v>10</v>
      </c>
      <c r="F294" s="3">
        <f t="shared" si="13"/>
        <v>0</v>
      </c>
      <c r="G294" s="3">
        <f t="shared" si="14"/>
        <v>264</v>
      </c>
      <c r="H294" s="4">
        <f t="shared" si="12"/>
        <v>60544</v>
      </c>
    </row>
    <row r="295" spans="1:8" x14ac:dyDescent="0.3">
      <c r="A295" s="1">
        <v>45220</v>
      </c>
      <c r="B295" t="s">
        <v>8</v>
      </c>
      <c r="C295" t="s">
        <v>13</v>
      </c>
      <c r="D295" s="2">
        <f>VLOOKUP(C295,Tabela18[],2,FALSE)</f>
        <v>0.4</v>
      </c>
      <c r="E295">
        <v>10</v>
      </c>
      <c r="F295" s="3">
        <f t="shared" si="13"/>
        <v>0</v>
      </c>
      <c r="G295" s="3">
        <f t="shared" si="14"/>
        <v>0</v>
      </c>
      <c r="H295" s="4">
        <f t="shared" si="12"/>
        <v>60544</v>
      </c>
    </row>
    <row r="296" spans="1:8" x14ac:dyDescent="0.3">
      <c r="A296" s="1">
        <v>45221</v>
      </c>
      <c r="B296" t="s">
        <v>2</v>
      </c>
      <c r="C296" t="s">
        <v>13</v>
      </c>
      <c r="D296" s="2">
        <f>VLOOKUP(C296,Tabela18[],2,FALSE)</f>
        <v>0.4</v>
      </c>
      <c r="E296">
        <v>10</v>
      </c>
      <c r="F296" s="3">
        <f t="shared" si="13"/>
        <v>150</v>
      </c>
      <c r="G296" s="3">
        <f t="shared" si="14"/>
        <v>0</v>
      </c>
      <c r="H296" s="4">
        <f t="shared" si="12"/>
        <v>60394</v>
      </c>
    </row>
    <row r="297" spans="1:8" x14ac:dyDescent="0.3">
      <c r="A297" s="1">
        <v>45222</v>
      </c>
      <c r="B297" t="s">
        <v>3</v>
      </c>
      <c r="C297" t="s">
        <v>13</v>
      </c>
      <c r="D297" s="2">
        <f>VLOOKUP(C297,Tabela18[],2,FALSE)</f>
        <v>0.4</v>
      </c>
      <c r="E297">
        <v>10</v>
      </c>
      <c r="F297" s="3">
        <f t="shared" si="13"/>
        <v>0</v>
      </c>
      <c r="G297" s="3">
        <f t="shared" si="14"/>
        <v>264</v>
      </c>
      <c r="H297" s="4">
        <f t="shared" si="12"/>
        <v>60658</v>
      </c>
    </row>
    <row r="298" spans="1:8" x14ac:dyDescent="0.3">
      <c r="A298" s="1">
        <v>45223</v>
      </c>
      <c r="B298" t="s">
        <v>4</v>
      </c>
      <c r="C298" t="s">
        <v>13</v>
      </c>
      <c r="D298" s="2">
        <f>VLOOKUP(C298,Tabela18[],2,FALSE)</f>
        <v>0.4</v>
      </c>
      <c r="E298">
        <v>10</v>
      </c>
      <c r="F298" s="3">
        <f t="shared" si="13"/>
        <v>0</v>
      </c>
      <c r="G298" s="3">
        <f t="shared" si="14"/>
        <v>264</v>
      </c>
      <c r="H298" s="4">
        <f t="shared" si="12"/>
        <v>60922</v>
      </c>
    </row>
    <row r="299" spans="1:8" x14ac:dyDescent="0.3">
      <c r="A299" s="1">
        <v>45224</v>
      </c>
      <c r="B299" t="s">
        <v>5</v>
      </c>
      <c r="C299" t="s">
        <v>13</v>
      </c>
      <c r="D299" s="2">
        <f>VLOOKUP(C299,Tabela18[],2,FALSE)</f>
        <v>0.4</v>
      </c>
      <c r="E299">
        <v>10</v>
      </c>
      <c r="F299" s="3">
        <f t="shared" si="13"/>
        <v>0</v>
      </c>
      <c r="G299" s="3">
        <f t="shared" si="14"/>
        <v>264</v>
      </c>
      <c r="H299" s="4">
        <f t="shared" si="12"/>
        <v>61186</v>
      </c>
    </row>
    <row r="300" spans="1:8" x14ac:dyDescent="0.3">
      <c r="A300" s="1">
        <v>45225</v>
      </c>
      <c r="B300" t="s">
        <v>6</v>
      </c>
      <c r="C300" t="s">
        <v>13</v>
      </c>
      <c r="D300" s="2">
        <f>VLOOKUP(C300,Tabela18[],2,FALSE)</f>
        <v>0.4</v>
      </c>
      <c r="E300">
        <v>10</v>
      </c>
      <c r="F300" s="3">
        <f t="shared" si="13"/>
        <v>0</v>
      </c>
      <c r="G300" s="3">
        <f t="shared" si="14"/>
        <v>264</v>
      </c>
      <c r="H300" s="4">
        <f t="shared" si="12"/>
        <v>61450</v>
      </c>
    </row>
    <row r="301" spans="1:8" x14ac:dyDescent="0.3">
      <c r="A301" s="1">
        <v>45226</v>
      </c>
      <c r="B301" t="s">
        <v>7</v>
      </c>
      <c r="C301" t="s">
        <v>13</v>
      </c>
      <c r="D301" s="2">
        <f>VLOOKUP(C301,Tabela18[],2,FALSE)</f>
        <v>0.4</v>
      </c>
      <c r="E301">
        <v>10</v>
      </c>
      <c r="F301" s="3">
        <f t="shared" si="13"/>
        <v>0</v>
      </c>
      <c r="G301" s="3">
        <f t="shared" si="14"/>
        <v>264</v>
      </c>
      <c r="H301" s="4">
        <f t="shared" si="12"/>
        <v>61714</v>
      </c>
    </row>
    <row r="302" spans="1:8" x14ac:dyDescent="0.3">
      <c r="A302" s="1">
        <v>45227</v>
      </c>
      <c r="B302" t="s">
        <v>8</v>
      </c>
      <c r="C302" t="s">
        <v>13</v>
      </c>
      <c r="D302" s="2">
        <f>VLOOKUP(C302,Tabela18[],2,FALSE)</f>
        <v>0.4</v>
      </c>
      <c r="E302">
        <v>10</v>
      </c>
      <c r="F302" s="3">
        <f t="shared" si="13"/>
        <v>0</v>
      </c>
      <c r="G302" s="3">
        <f t="shared" si="14"/>
        <v>0</v>
      </c>
      <c r="H302" s="4">
        <f t="shared" si="12"/>
        <v>61714</v>
      </c>
    </row>
    <row r="303" spans="1:8" x14ac:dyDescent="0.3">
      <c r="A303" s="1">
        <v>45228</v>
      </c>
      <c r="B303" t="s">
        <v>2</v>
      </c>
      <c r="C303" t="s">
        <v>13</v>
      </c>
      <c r="D303" s="2">
        <f>VLOOKUP(C303,Tabela18[],2,FALSE)</f>
        <v>0.4</v>
      </c>
      <c r="E303">
        <v>10</v>
      </c>
      <c r="F303" s="3">
        <f t="shared" si="13"/>
        <v>150</v>
      </c>
      <c r="G303" s="3">
        <f t="shared" si="14"/>
        <v>0</v>
      </c>
      <c r="H303" s="4">
        <f t="shared" si="12"/>
        <v>61564</v>
      </c>
    </row>
    <row r="304" spans="1:8" x14ac:dyDescent="0.3">
      <c r="A304" s="1">
        <v>45229</v>
      </c>
      <c r="B304" t="s">
        <v>3</v>
      </c>
      <c r="C304" t="s">
        <v>13</v>
      </c>
      <c r="D304" s="2">
        <f>VLOOKUP(C304,Tabela18[],2,FALSE)</f>
        <v>0.4</v>
      </c>
      <c r="E304">
        <v>10</v>
      </c>
      <c r="F304" s="3">
        <f t="shared" si="13"/>
        <v>0</v>
      </c>
      <c r="G304" s="3">
        <f t="shared" si="14"/>
        <v>264</v>
      </c>
      <c r="H304" s="4">
        <f t="shared" si="12"/>
        <v>61828</v>
      </c>
    </row>
    <row r="305" spans="1:8" x14ac:dyDescent="0.3">
      <c r="A305" s="1">
        <v>45230</v>
      </c>
      <c r="B305" t="s">
        <v>4</v>
      </c>
      <c r="C305" t="s">
        <v>13</v>
      </c>
      <c r="D305" s="2">
        <f>VLOOKUP(C305,Tabela18[],2,FALSE)</f>
        <v>0.4</v>
      </c>
      <c r="E305">
        <v>10</v>
      </c>
      <c r="F305" s="3">
        <f t="shared" si="13"/>
        <v>0</v>
      </c>
      <c r="G305" s="3">
        <f t="shared" si="14"/>
        <v>264</v>
      </c>
      <c r="H305" s="4">
        <f t="shared" si="12"/>
        <v>62092</v>
      </c>
    </row>
    <row r="306" spans="1:8" x14ac:dyDescent="0.3">
      <c r="A306" s="1">
        <v>45231</v>
      </c>
      <c r="B306" t="s">
        <v>5</v>
      </c>
      <c r="C306" t="s">
        <v>13</v>
      </c>
      <c r="D306" s="2">
        <f>VLOOKUP(C306,Tabela18[],2,FALSE)</f>
        <v>0.4</v>
      </c>
      <c r="E306">
        <v>10</v>
      </c>
      <c r="F306" s="3">
        <f t="shared" si="13"/>
        <v>0</v>
      </c>
      <c r="G306" s="3">
        <f t="shared" si="14"/>
        <v>264</v>
      </c>
      <c r="H306" s="4">
        <f t="shared" si="12"/>
        <v>62356</v>
      </c>
    </row>
    <row r="307" spans="1:8" x14ac:dyDescent="0.3">
      <c r="A307" s="1">
        <v>45232</v>
      </c>
      <c r="B307" t="s">
        <v>6</v>
      </c>
      <c r="C307" t="s">
        <v>13</v>
      </c>
      <c r="D307" s="2">
        <f>VLOOKUP(C307,Tabela18[],2,FALSE)</f>
        <v>0.4</v>
      </c>
      <c r="E307">
        <v>10</v>
      </c>
      <c r="F307" s="3">
        <f t="shared" si="13"/>
        <v>0</v>
      </c>
      <c r="G307" s="3">
        <f t="shared" si="14"/>
        <v>264</v>
      </c>
      <c r="H307" s="4">
        <f t="shared" si="12"/>
        <v>62620</v>
      </c>
    </row>
    <row r="308" spans="1:8" x14ac:dyDescent="0.3">
      <c r="A308" s="1">
        <v>45233</v>
      </c>
      <c r="B308" t="s">
        <v>7</v>
      </c>
      <c r="C308" t="s">
        <v>13</v>
      </c>
      <c r="D308" s="2">
        <f>VLOOKUP(C308,Tabela18[],2,FALSE)</f>
        <v>0.4</v>
      </c>
      <c r="E308">
        <v>10</v>
      </c>
      <c r="F308" s="3">
        <f t="shared" si="13"/>
        <v>0</v>
      </c>
      <c r="G308" s="3">
        <f t="shared" si="14"/>
        <v>264</v>
      </c>
      <c r="H308" s="4">
        <f t="shared" si="12"/>
        <v>62884</v>
      </c>
    </row>
    <row r="309" spans="1:8" x14ac:dyDescent="0.3">
      <c r="A309" s="1">
        <v>45234</v>
      </c>
      <c r="B309" t="s">
        <v>8</v>
      </c>
      <c r="C309" t="s">
        <v>13</v>
      </c>
      <c r="D309" s="2">
        <f>VLOOKUP(C309,Tabela18[],2,FALSE)</f>
        <v>0.4</v>
      </c>
      <c r="E309">
        <v>10</v>
      </c>
      <c r="F309" s="3">
        <f t="shared" si="13"/>
        <v>0</v>
      </c>
      <c r="G309" s="3">
        <f t="shared" si="14"/>
        <v>0</v>
      </c>
      <c r="H309" s="4">
        <f t="shared" si="12"/>
        <v>62884</v>
      </c>
    </row>
    <row r="310" spans="1:8" x14ac:dyDescent="0.3">
      <c r="A310" s="1">
        <v>45235</v>
      </c>
      <c r="B310" t="s">
        <v>2</v>
      </c>
      <c r="C310" t="s">
        <v>13</v>
      </c>
      <c r="D310" s="2">
        <f>VLOOKUP(C310,Tabela18[],2,FALSE)</f>
        <v>0.4</v>
      </c>
      <c r="E310">
        <v>10</v>
      </c>
      <c r="F310" s="3">
        <f t="shared" si="13"/>
        <v>150</v>
      </c>
      <c r="G310" s="3">
        <f t="shared" si="14"/>
        <v>0</v>
      </c>
      <c r="H310" s="4">
        <f t="shared" si="12"/>
        <v>62734</v>
      </c>
    </row>
    <row r="311" spans="1:8" x14ac:dyDescent="0.3">
      <c r="A311" s="1">
        <v>45236</v>
      </c>
      <c r="B311" t="s">
        <v>3</v>
      </c>
      <c r="C311" t="s">
        <v>13</v>
      </c>
      <c r="D311" s="2">
        <f>VLOOKUP(C311,Tabela18[],2,FALSE)</f>
        <v>0.4</v>
      </c>
      <c r="E311">
        <v>10</v>
      </c>
      <c r="F311" s="3">
        <f t="shared" si="13"/>
        <v>0</v>
      </c>
      <c r="G311" s="3">
        <f t="shared" si="14"/>
        <v>264</v>
      </c>
      <c r="H311" s="4">
        <f t="shared" si="12"/>
        <v>62998</v>
      </c>
    </row>
    <row r="312" spans="1:8" x14ac:dyDescent="0.3">
      <c r="A312" s="1">
        <v>45237</v>
      </c>
      <c r="B312" t="s">
        <v>4</v>
      </c>
      <c r="C312" t="s">
        <v>13</v>
      </c>
      <c r="D312" s="2">
        <f>VLOOKUP(C312,Tabela18[],2,FALSE)</f>
        <v>0.4</v>
      </c>
      <c r="E312">
        <v>10</v>
      </c>
      <c r="F312" s="3">
        <f t="shared" si="13"/>
        <v>0</v>
      </c>
      <c r="G312" s="3">
        <f t="shared" si="14"/>
        <v>264</v>
      </c>
      <c r="H312" s="4">
        <f t="shared" si="12"/>
        <v>63262</v>
      </c>
    </row>
    <row r="313" spans="1:8" x14ac:dyDescent="0.3">
      <c r="A313" s="1">
        <v>45238</v>
      </c>
      <c r="B313" t="s">
        <v>5</v>
      </c>
      <c r="C313" t="s">
        <v>13</v>
      </c>
      <c r="D313" s="2">
        <f>VLOOKUP(C313,Tabela18[],2,FALSE)</f>
        <v>0.4</v>
      </c>
      <c r="E313">
        <v>10</v>
      </c>
      <c r="F313" s="3">
        <f t="shared" si="13"/>
        <v>0</v>
      </c>
      <c r="G313" s="3">
        <f t="shared" si="14"/>
        <v>264</v>
      </c>
      <c r="H313" s="4">
        <f t="shared" si="12"/>
        <v>63526</v>
      </c>
    </row>
    <row r="314" spans="1:8" x14ac:dyDescent="0.3">
      <c r="A314" s="1">
        <v>45239</v>
      </c>
      <c r="B314" t="s">
        <v>6</v>
      </c>
      <c r="C314" t="s">
        <v>13</v>
      </c>
      <c r="D314" s="2">
        <f>VLOOKUP(C314,Tabela18[],2,FALSE)</f>
        <v>0.4</v>
      </c>
      <c r="E314">
        <v>10</v>
      </c>
      <c r="F314" s="3">
        <f t="shared" si="13"/>
        <v>0</v>
      </c>
      <c r="G314" s="3">
        <f t="shared" si="14"/>
        <v>264</v>
      </c>
      <c r="H314" s="4">
        <f t="shared" si="12"/>
        <v>63790</v>
      </c>
    </row>
    <row r="315" spans="1:8" x14ac:dyDescent="0.3">
      <c r="A315" s="1">
        <v>45240</v>
      </c>
      <c r="B315" t="s">
        <v>7</v>
      </c>
      <c r="C315" t="s">
        <v>13</v>
      </c>
      <c r="D315" s="2">
        <f>VLOOKUP(C315,Tabela18[],2,FALSE)</f>
        <v>0.4</v>
      </c>
      <c r="E315">
        <v>10</v>
      </c>
      <c r="F315" s="3">
        <f t="shared" si="13"/>
        <v>0</v>
      </c>
      <c r="G315" s="3">
        <f t="shared" si="14"/>
        <v>264</v>
      </c>
      <c r="H315" s="4">
        <f t="shared" si="12"/>
        <v>64054</v>
      </c>
    </row>
    <row r="316" spans="1:8" x14ac:dyDescent="0.3">
      <c r="A316" s="1">
        <v>45241</v>
      </c>
      <c r="B316" t="s">
        <v>8</v>
      </c>
      <c r="C316" t="s">
        <v>13</v>
      </c>
      <c r="D316" s="2">
        <f>VLOOKUP(C316,Tabela18[],2,FALSE)</f>
        <v>0.4</v>
      </c>
      <c r="E316">
        <v>10</v>
      </c>
      <c r="F316" s="3">
        <f t="shared" si="13"/>
        <v>0</v>
      </c>
      <c r="G316" s="3">
        <f t="shared" si="14"/>
        <v>0</v>
      </c>
      <c r="H316" s="4">
        <f t="shared" si="12"/>
        <v>64054</v>
      </c>
    </row>
    <row r="317" spans="1:8" x14ac:dyDescent="0.3">
      <c r="A317" s="1">
        <v>45242</v>
      </c>
      <c r="B317" t="s">
        <v>2</v>
      </c>
      <c r="C317" t="s">
        <v>13</v>
      </c>
      <c r="D317" s="2">
        <f>VLOOKUP(C317,Tabela18[],2,FALSE)</f>
        <v>0.4</v>
      </c>
      <c r="E317">
        <v>10</v>
      </c>
      <c r="F317" s="3">
        <f t="shared" si="13"/>
        <v>150</v>
      </c>
      <c r="G317" s="3">
        <f t="shared" si="14"/>
        <v>0</v>
      </c>
      <c r="H317" s="4">
        <f t="shared" si="12"/>
        <v>63904</v>
      </c>
    </row>
    <row r="318" spans="1:8" x14ac:dyDescent="0.3">
      <c r="A318" s="1">
        <v>45243</v>
      </c>
      <c r="B318" t="s">
        <v>3</v>
      </c>
      <c r="C318" t="s">
        <v>13</v>
      </c>
      <c r="D318" s="2">
        <f>VLOOKUP(C318,Tabela18[],2,FALSE)</f>
        <v>0.4</v>
      </c>
      <c r="E318">
        <v>10</v>
      </c>
      <c r="F318" s="3">
        <f t="shared" si="13"/>
        <v>0</v>
      </c>
      <c r="G318" s="3">
        <f t="shared" si="14"/>
        <v>264</v>
      </c>
      <c r="H318" s="4">
        <f t="shared" si="12"/>
        <v>64168</v>
      </c>
    </row>
    <row r="319" spans="1:8" x14ac:dyDescent="0.3">
      <c r="A319" s="1">
        <v>45244</v>
      </c>
      <c r="B319" t="s">
        <v>4</v>
      </c>
      <c r="C319" t="s">
        <v>13</v>
      </c>
      <c r="D319" s="2">
        <f>VLOOKUP(C319,Tabela18[],2,FALSE)</f>
        <v>0.4</v>
      </c>
      <c r="E319">
        <v>10</v>
      </c>
      <c r="F319" s="3">
        <f t="shared" si="13"/>
        <v>0</v>
      </c>
      <c r="G319" s="3">
        <f t="shared" si="14"/>
        <v>264</v>
      </c>
      <c r="H319" s="4">
        <f t="shared" si="12"/>
        <v>64432</v>
      </c>
    </row>
    <row r="320" spans="1:8" x14ac:dyDescent="0.3">
      <c r="A320" s="1">
        <v>45245</v>
      </c>
      <c r="B320" t="s">
        <v>5</v>
      </c>
      <c r="C320" t="s">
        <v>13</v>
      </c>
      <c r="D320" s="2">
        <f>VLOOKUP(C320,Tabela18[],2,FALSE)</f>
        <v>0.4</v>
      </c>
      <c r="E320">
        <v>10</v>
      </c>
      <c r="F320" s="3">
        <f t="shared" si="13"/>
        <v>0</v>
      </c>
      <c r="G320" s="3">
        <f t="shared" si="14"/>
        <v>264</v>
      </c>
      <c r="H320" s="4">
        <f t="shared" si="12"/>
        <v>64696</v>
      </c>
    </row>
    <row r="321" spans="1:8" x14ac:dyDescent="0.3">
      <c r="A321" s="1">
        <v>45246</v>
      </c>
      <c r="B321" t="s">
        <v>6</v>
      </c>
      <c r="C321" t="s">
        <v>13</v>
      </c>
      <c r="D321" s="2">
        <f>VLOOKUP(C321,Tabela18[],2,FALSE)</f>
        <v>0.4</v>
      </c>
      <c r="E321">
        <v>10</v>
      </c>
      <c r="F321" s="3">
        <f t="shared" si="13"/>
        <v>0</v>
      </c>
      <c r="G321" s="3">
        <f t="shared" si="14"/>
        <v>264</v>
      </c>
      <c r="H321" s="4">
        <f t="shared" si="12"/>
        <v>64960</v>
      </c>
    </row>
    <row r="322" spans="1:8" x14ac:dyDescent="0.3">
      <c r="A322" s="1">
        <v>45247</v>
      </c>
      <c r="B322" t="s">
        <v>7</v>
      </c>
      <c r="C322" t="s">
        <v>13</v>
      </c>
      <c r="D322" s="2">
        <f>VLOOKUP(C322,Tabela18[],2,FALSE)</f>
        <v>0.4</v>
      </c>
      <c r="E322">
        <v>10</v>
      </c>
      <c r="F322" s="3">
        <f t="shared" si="13"/>
        <v>0</v>
      </c>
      <c r="G322" s="3">
        <f t="shared" si="14"/>
        <v>264</v>
      </c>
      <c r="H322" s="4">
        <f t="shared" si="12"/>
        <v>65224</v>
      </c>
    </row>
    <row r="323" spans="1:8" x14ac:dyDescent="0.3">
      <c r="A323" s="1">
        <v>45248</v>
      </c>
      <c r="B323" t="s">
        <v>8</v>
      </c>
      <c r="C323" t="s">
        <v>13</v>
      </c>
      <c r="D323" s="2">
        <f>VLOOKUP(C323,Tabela18[],2,FALSE)</f>
        <v>0.4</v>
      </c>
      <c r="E323">
        <v>10</v>
      </c>
      <c r="F323" s="3">
        <f t="shared" si="13"/>
        <v>0</v>
      </c>
      <c r="G323" s="3">
        <f t="shared" si="14"/>
        <v>0</v>
      </c>
      <c r="H323" s="4">
        <f t="shared" ref="H323:H386" si="15">G323-F323+H322</f>
        <v>65224</v>
      </c>
    </row>
    <row r="324" spans="1:8" x14ac:dyDescent="0.3">
      <c r="A324" s="1">
        <v>45249</v>
      </c>
      <c r="B324" t="s">
        <v>2</v>
      </c>
      <c r="C324" t="s">
        <v>13</v>
      </c>
      <c r="D324" s="2">
        <f>VLOOKUP(C324,Tabela18[],2,FALSE)</f>
        <v>0.4</v>
      </c>
      <c r="E324">
        <v>10</v>
      </c>
      <c r="F324" s="3">
        <f t="shared" ref="F324:F387" si="16">IF(B324="niedziela",15*E324,0)</f>
        <v>150</v>
      </c>
      <c r="G324" s="3">
        <f t="shared" ref="G324:G387" si="17">IF(AND(NOT(B324="sobota"),NOT(B324="niedziela")),ROUNDDOWN(E324*D324,0)*$M$4,0)</f>
        <v>0</v>
      </c>
      <c r="H324" s="4">
        <f t="shared" si="15"/>
        <v>65074</v>
      </c>
    </row>
    <row r="325" spans="1:8" x14ac:dyDescent="0.3">
      <c r="A325" s="1">
        <v>45250</v>
      </c>
      <c r="B325" t="s">
        <v>3</v>
      </c>
      <c r="C325" t="s">
        <v>13</v>
      </c>
      <c r="D325" s="2">
        <f>VLOOKUP(C325,Tabela18[],2,FALSE)</f>
        <v>0.4</v>
      </c>
      <c r="E325">
        <v>10</v>
      </c>
      <c r="F325" s="3">
        <f t="shared" si="16"/>
        <v>0</v>
      </c>
      <c r="G325" s="3">
        <f t="shared" si="17"/>
        <v>264</v>
      </c>
      <c r="H325" s="4">
        <f t="shared" si="15"/>
        <v>65338</v>
      </c>
    </row>
    <row r="326" spans="1:8" x14ac:dyDescent="0.3">
      <c r="A326" s="1">
        <v>45251</v>
      </c>
      <c r="B326" t="s">
        <v>4</v>
      </c>
      <c r="C326" t="s">
        <v>13</v>
      </c>
      <c r="D326" s="2">
        <f>VLOOKUP(C326,Tabela18[],2,FALSE)</f>
        <v>0.4</v>
      </c>
      <c r="E326">
        <v>10</v>
      </c>
      <c r="F326" s="3">
        <f t="shared" si="16"/>
        <v>0</v>
      </c>
      <c r="G326" s="3">
        <f t="shared" si="17"/>
        <v>264</v>
      </c>
      <c r="H326" s="4">
        <f t="shared" si="15"/>
        <v>65602</v>
      </c>
    </row>
    <row r="327" spans="1:8" x14ac:dyDescent="0.3">
      <c r="A327" s="1">
        <v>45252</v>
      </c>
      <c r="B327" t="s">
        <v>5</v>
      </c>
      <c r="C327" t="s">
        <v>13</v>
      </c>
      <c r="D327" s="2">
        <f>VLOOKUP(C327,Tabela18[],2,FALSE)</f>
        <v>0.4</v>
      </c>
      <c r="E327">
        <v>10</v>
      </c>
      <c r="F327" s="3">
        <f t="shared" si="16"/>
        <v>0</v>
      </c>
      <c r="G327" s="3">
        <f t="shared" si="17"/>
        <v>264</v>
      </c>
      <c r="H327" s="4">
        <f t="shared" si="15"/>
        <v>65866</v>
      </c>
    </row>
    <row r="328" spans="1:8" x14ac:dyDescent="0.3">
      <c r="A328" s="1">
        <v>45253</v>
      </c>
      <c r="B328" t="s">
        <v>6</v>
      </c>
      <c r="C328" t="s">
        <v>13</v>
      </c>
      <c r="D328" s="2">
        <f>VLOOKUP(C328,Tabela18[],2,FALSE)</f>
        <v>0.4</v>
      </c>
      <c r="E328">
        <v>10</v>
      </c>
      <c r="F328" s="3">
        <f t="shared" si="16"/>
        <v>0</v>
      </c>
      <c r="G328" s="3">
        <f t="shared" si="17"/>
        <v>264</v>
      </c>
      <c r="H328" s="4">
        <f t="shared" si="15"/>
        <v>66130</v>
      </c>
    </row>
    <row r="329" spans="1:8" x14ac:dyDescent="0.3">
      <c r="A329" s="1">
        <v>45254</v>
      </c>
      <c r="B329" t="s">
        <v>7</v>
      </c>
      <c r="C329" t="s">
        <v>13</v>
      </c>
      <c r="D329" s="2">
        <f>VLOOKUP(C329,Tabela18[],2,FALSE)</f>
        <v>0.4</v>
      </c>
      <c r="E329">
        <v>10</v>
      </c>
      <c r="F329" s="3">
        <f t="shared" si="16"/>
        <v>0</v>
      </c>
      <c r="G329" s="3">
        <f t="shared" si="17"/>
        <v>264</v>
      </c>
      <c r="H329" s="4">
        <f t="shared" si="15"/>
        <v>66394</v>
      </c>
    </row>
    <row r="330" spans="1:8" x14ac:dyDescent="0.3">
      <c r="A330" s="1">
        <v>45255</v>
      </c>
      <c r="B330" t="s">
        <v>8</v>
      </c>
      <c r="C330" t="s">
        <v>13</v>
      </c>
      <c r="D330" s="2">
        <f>VLOOKUP(C330,Tabela18[],2,FALSE)</f>
        <v>0.4</v>
      </c>
      <c r="E330">
        <v>10</v>
      </c>
      <c r="F330" s="3">
        <f t="shared" si="16"/>
        <v>0</v>
      </c>
      <c r="G330" s="3">
        <f t="shared" si="17"/>
        <v>0</v>
      </c>
      <c r="H330" s="4">
        <f t="shared" si="15"/>
        <v>66394</v>
      </c>
    </row>
    <row r="331" spans="1:8" x14ac:dyDescent="0.3">
      <c r="A331" s="1">
        <v>45256</v>
      </c>
      <c r="B331" t="s">
        <v>2</v>
      </c>
      <c r="C331" t="s">
        <v>13</v>
      </c>
      <c r="D331" s="2">
        <f>VLOOKUP(C331,Tabela18[],2,FALSE)</f>
        <v>0.4</v>
      </c>
      <c r="E331">
        <v>10</v>
      </c>
      <c r="F331" s="3">
        <f t="shared" si="16"/>
        <v>150</v>
      </c>
      <c r="G331" s="3">
        <f t="shared" si="17"/>
        <v>0</v>
      </c>
      <c r="H331" s="4">
        <f t="shared" si="15"/>
        <v>66244</v>
      </c>
    </row>
    <row r="332" spans="1:8" x14ac:dyDescent="0.3">
      <c r="A332" s="1">
        <v>45257</v>
      </c>
      <c r="B332" t="s">
        <v>3</v>
      </c>
      <c r="C332" t="s">
        <v>13</v>
      </c>
      <c r="D332" s="2">
        <f>VLOOKUP(C332,Tabela18[],2,FALSE)</f>
        <v>0.4</v>
      </c>
      <c r="E332">
        <v>10</v>
      </c>
      <c r="F332" s="3">
        <f t="shared" si="16"/>
        <v>0</v>
      </c>
      <c r="G332" s="3">
        <f t="shared" si="17"/>
        <v>264</v>
      </c>
      <c r="H332" s="4">
        <f t="shared" si="15"/>
        <v>66508</v>
      </c>
    </row>
    <row r="333" spans="1:8" x14ac:dyDescent="0.3">
      <c r="A333" s="1">
        <v>45258</v>
      </c>
      <c r="B333" t="s">
        <v>4</v>
      </c>
      <c r="C333" t="s">
        <v>13</v>
      </c>
      <c r="D333" s="2">
        <f>VLOOKUP(C333,Tabela18[],2,FALSE)</f>
        <v>0.4</v>
      </c>
      <c r="E333">
        <v>10</v>
      </c>
      <c r="F333" s="3">
        <f t="shared" si="16"/>
        <v>0</v>
      </c>
      <c r="G333" s="3">
        <f t="shared" si="17"/>
        <v>264</v>
      </c>
      <c r="H333" s="4">
        <f t="shared" si="15"/>
        <v>66772</v>
      </c>
    </row>
    <row r="334" spans="1:8" x14ac:dyDescent="0.3">
      <c r="A334" s="1">
        <v>45259</v>
      </c>
      <c r="B334" t="s">
        <v>5</v>
      </c>
      <c r="C334" t="s">
        <v>13</v>
      </c>
      <c r="D334" s="2">
        <f>VLOOKUP(C334,Tabela18[],2,FALSE)</f>
        <v>0.4</v>
      </c>
      <c r="E334">
        <v>10</v>
      </c>
      <c r="F334" s="3">
        <f t="shared" si="16"/>
        <v>0</v>
      </c>
      <c r="G334" s="3">
        <f t="shared" si="17"/>
        <v>264</v>
      </c>
      <c r="H334" s="4">
        <f t="shared" si="15"/>
        <v>67036</v>
      </c>
    </row>
    <row r="335" spans="1:8" x14ac:dyDescent="0.3">
      <c r="A335" s="1">
        <v>45260</v>
      </c>
      <c r="B335" t="s">
        <v>6</v>
      </c>
      <c r="C335" t="s">
        <v>13</v>
      </c>
      <c r="D335" s="2">
        <f>VLOOKUP(C335,Tabela18[],2,FALSE)</f>
        <v>0.4</v>
      </c>
      <c r="E335">
        <v>10</v>
      </c>
      <c r="F335" s="3">
        <f t="shared" si="16"/>
        <v>0</v>
      </c>
      <c r="G335" s="3">
        <f t="shared" si="17"/>
        <v>264</v>
      </c>
      <c r="H335" s="4">
        <f t="shared" si="15"/>
        <v>67300</v>
      </c>
    </row>
    <row r="336" spans="1:8" x14ac:dyDescent="0.3">
      <c r="A336" s="1">
        <v>45261</v>
      </c>
      <c r="B336" t="s">
        <v>7</v>
      </c>
      <c r="C336" t="s">
        <v>13</v>
      </c>
      <c r="D336" s="2">
        <f>VLOOKUP(C336,Tabela18[],2,FALSE)</f>
        <v>0.4</v>
      </c>
      <c r="E336">
        <v>10</v>
      </c>
      <c r="F336" s="3">
        <f t="shared" si="16"/>
        <v>0</v>
      </c>
      <c r="G336" s="3">
        <f t="shared" si="17"/>
        <v>264</v>
      </c>
      <c r="H336" s="4">
        <f t="shared" si="15"/>
        <v>67564</v>
      </c>
    </row>
    <row r="337" spans="1:8" x14ac:dyDescent="0.3">
      <c r="A337" s="1">
        <v>45262</v>
      </c>
      <c r="B337" t="s">
        <v>8</v>
      </c>
      <c r="C337" t="s">
        <v>13</v>
      </c>
      <c r="D337" s="2">
        <f>VLOOKUP(C337,Tabela18[],2,FALSE)</f>
        <v>0.4</v>
      </c>
      <c r="E337">
        <v>10</v>
      </c>
      <c r="F337" s="3">
        <f t="shared" si="16"/>
        <v>0</v>
      </c>
      <c r="G337" s="3">
        <f t="shared" si="17"/>
        <v>0</v>
      </c>
      <c r="H337" s="4">
        <f t="shared" si="15"/>
        <v>67564</v>
      </c>
    </row>
    <row r="338" spans="1:8" x14ac:dyDescent="0.3">
      <c r="A338" s="1">
        <v>45263</v>
      </c>
      <c r="B338" t="s">
        <v>2</v>
      </c>
      <c r="C338" t="s">
        <v>13</v>
      </c>
      <c r="D338" s="2">
        <f>VLOOKUP(C338,Tabela18[],2,FALSE)</f>
        <v>0.4</v>
      </c>
      <c r="E338">
        <v>10</v>
      </c>
      <c r="F338" s="3">
        <f t="shared" si="16"/>
        <v>150</v>
      </c>
      <c r="G338" s="3">
        <f t="shared" si="17"/>
        <v>0</v>
      </c>
      <c r="H338" s="4">
        <f t="shared" si="15"/>
        <v>67414</v>
      </c>
    </row>
    <row r="339" spans="1:8" x14ac:dyDescent="0.3">
      <c r="A339" s="1">
        <v>45264</v>
      </c>
      <c r="B339" t="s">
        <v>3</v>
      </c>
      <c r="C339" t="s">
        <v>13</v>
      </c>
      <c r="D339" s="2">
        <f>VLOOKUP(C339,Tabela18[],2,FALSE)</f>
        <v>0.4</v>
      </c>
      <c r="E339">
        <v>10</v>
      </c>
      <c r="F339" s="3">
        <f t="shared" si="16"/>
        <v>0</v>
      </c>
      <c r="G339" s="3">
        <f t="shared" si="17"/>
        <v>264</v>
      </c>
      <c r="H339" s="4">
        <f t="shared" si="15"/>
        <v>67678</v>
      </c>
    </row>
    <row r="340" spans="1:8" x14ac:dyDescent="0.3">
      <c r="A340" s="1">
        <v>45265</v>
      </c>
      <c r="B340" t="s">
        <v>4</v>
      </c>
      <c r="C340" t="s">
        <v>13</v>
      </c>
      <c r="D340" s="2">
        <f>VLOOKUP(C340,Tabela18[],2,FALSE)</f>
        <v>0.4</v>
      </c>
      <c r="E340">
        <v>10</v>
      </c>
      <c r="F340" s="3">
        <f t="shared" si="16"/>
        <v>0</v>
      </c>
      <c r="G340" s="3">
        <f t="shared" si="17"/>
        <v>264</v>
      </c>
      <c r="H340" s="4">
        <f t="shared" si="15"/>
        <v>67942</v>
      </c>
    </row>
    <row r="341" spans="1:8" x14ac:dyDescent="0.3">
      <c r="A341" s="1">
        <v>45266</v>
      </c>
      <c r="B341" t="s">
        <v>5</v>
      </c>
      <c r="C341" t="s">
        <v>13</v>
      </c>
      <c r="D341" s="2">
        <f>VLOOKUP(C341,Tabela18[],2,FALSE)</f>
        <v>0.4</v>
      </c>
      <c r="E341">
        <v>10</v>
      </c>
      <c r="F341" s="3">
        <f t="shared" si="16"/>
        <v>0</v>
      </c>
      <c r="G341" s="3">
        <f t="shared" si="17"/>
        <v>264</v>
      </c>
      <c r="H341" s="4">
        <f t="shared" si="15"/>
        <v>68206</v>
      </c>
    </row>
    <row r="342" spans="1:8" x14ac:dyDescent="0.3">
      <c r="A342" s="1">
        <v>45267</v>
      </c>
      <c r="B342" t="s">
        <v>6</v>
      </c>
      <c r="C342" t="s">
        <v>13</v>
      </c>
      <c r="D342" s="2">
        <f>VLOOKUP(C342,Tabela18[],2,FALSE)</f>
        <v>0.4</v>
      </c>
      <c r="E342">
        <v>10</v>
      </c>
      <c r="F342" s="3">
        <f t="shared" si="16"/>
        <v>0</v>
      </c>
      <c r="G342" s="3">
        <f t="shared" si="17"/>
        <v>264</v>
      </c>
      <c r="H342" s="4">
        <f t="shared" si="15"/>
        <v>68470</v>
      </c>
    </row>
    <row r="343" spans="1:8" x14ac:dyDescent="0.3">
      <c r="A343" s="1">
        <v>45268</v>
      </c>
      <c r="B343" t="s">
        <v>7</v>
      </c>
      <c r="C343" t="s">
        <v>13</v>
      </c>
      <c r="D343" s="2">
        <f>VLOOKUP(C343,Tabela18[],2,FALSE)</f>
        <v>0.4</v>
      </c>
      <c r="E343">
        <v>10</v>
      </c>
      <c r="F343" s="3">
        <f t="shared" si="16"/>
        <v>0</v>
      </c>
      <c r="G343" s="3">
        <f t="shared" si="17"/>
        <v>264</v>
      </c>
      <c r="H343" s="4">
        <f t="shared" si="15"/>
        <v>68734</v>
      </c>
    </row>
    <row r="344" spans="1:8" x14ac:dyDescent="0.3">
      <c r="A344" s="1">
        <v>45269</v>
      </c>
      <c r="B344" t="s">
        <v>8</v>
      </c>
      <c r="C344" t="s">
        <v>13</v>
      </c>
      <c r="D344" s="2">
        <f>VLOOKUP(C344,Tabela18[],2,FALSE)</f>
        <v>0.4</v>
      </c>
      <c r="E344">
        <v>10</v>
      </c>
      <c r="F344" s="3">
        <f t="shared" si="16"/>
        <v>0</v>
      </c>
      <c r="G344" s="3">
        <f t="shared" si="17"/>
        <v>0</v>
      </c>
      <c r="H344" s="4">
        <f t="shared" si="15"/>
        <v>68734</v>
      </c>
    </row>
    <row r="345" spans="1:8" x14ac:dyDescent="0.3">
      <c r="A345" s="1">
        <v>45270</v>
      </c>
      <c r="B345" t="s">
        <v>2</v>
      </c>
      <c r="C345" t="s">
        <v>13</v>
      </c>
      <c r="D345" s="2">
        <f>VLOOKUP(C345,Tabela18[],2,FALSE)</f>
        <v>0.4</v>
      </c>
      <c r="E345">
        <v>10</v>
      </c>
      <c r="F345" s="3">
        <f t="shared" si="16"/>
        <v>150</v>
      </c>
      <c r="G345" s="3">
        <f t="shared" si="17"/>
        <v>0</v>
      </c>
      <c r="H345" s="4">
        <f t="shared" si="15"/>
        <v>68584</v>
      </c>
    </row>
    <row r="346" spans="1:8" x14ac:dyDescent="0.3">
      <c r="A346" s="1">
        <v>45271</v>
      </c>
      <c r="B346" t="s">
        <v>3</v>
      </c>
      <c r="C346" t="s">
        <v>13</v>
      </c>
      <c r="D346" s="2">
        <f>VLOOKUP(C346,Tabela18[],2,FALSE)</f>
        <v>0.4</v>
      </c>
      <c r="E346">
        <v>10</v>
      </c>
      <c r="F346" s="3">
        <f t="shared" si="16"/>
        <v>0</v>
      </c>
      <c r="G346" s="3">
        <f t="shared" si="17"/>
        <v>264</v>
      </c>
      <c r="H346" s="4">
        <f t="shared" si="15"/>
        <v>68848</v>
      </c>
    </row>
    <row r="347" spans="1:8" x14ac:dyDescent="0.3">
      <c r="A347" s="1">
        <v>45272</v>
      </c>
      <c r="B347" t="s">
        <v>4</v>
      </c>
      <c r="C347" t="s">
        <v>13</v>
      </c>
      <c r="D347" s="2">
        <f>VLOOKUP(C347,Tabela18[],2,FALSE)</f>
        <v>0.4</v>
      </c>
      <c r="E347">
        <v>10</v>
      </c>
      <c r="F347" s="3">
        <f t="shared" si="16"/>
        <v>0</v>
      </c>
      <c r="G347" s="3">
        <f t="shared" si="17"/>
        <v>264</v>
      </c>
      <c r="H347" s="4">
        <f t="shared" si="15"/>
        <v>69112</v>
      </c>
    </row>
    <row r="348" spans="1:8" x14ac:dyDescent="0.3">
      <c r="A348" s="1">
        <v>45273</v>
      </c>
      <c r="B348" t="s">
        <v>5</v>
      </c>
      <c r="C348" t="s">
        <v>13</v>
      </c>
      <c r="D348" s="2">
        <f>VLOOKUP(C348,Tabela18[],2,FALSE)</f>
        <v>0.4</v>
      </c>
      <c r="E348">
        <v>10</v>
      </c>
      <c r="F348" s="3">
        <f t="shared" si="16"/>
        <v>0</v>
      </c>
      <c r="G348" s="3">
        <f t="shared" si="17"/>
        <v>264</v>
      </c>
      <c r="H348" s="4">
        <f t="shared" si="15"/>
        <v>69376</v>
      </c>
    </row>
    <row r="349" spans="1:8" x14ac:dyDescent="0.3">
      <c r="A349" s="1">
        <v>45274</v>
      </c>
      <c r="B349" t="s">
        <v>6</v>
      </c>
      <c r="C349" t="s">
        <v>13</v>
      </c>
      <c r="D349" s="2">
        <f>VLOOKUP(C349,Tabela18[],2,FALSE)</f>
        <v>0.4</v>
      </c>
      <c r="E349">
        <v>10</v>
      </c>
      <c r="F349" s="3">
        <f t="shared" si="16"/>
        <v>0</v>
      </c>
      <c r="G349" s="3">
        <f t="shared" si="17"/>
        <v>264</v>
      </c>
      <c r="H349" s="4">
        <f t="shared" si="15"/>
        <v>69640</v>
      </c>
    </row>
    <row r="350" spans="1:8" x14ac:dyDescent="0.3">
      <c r="A350" s="1">
        <v>45275</v>
      </c>
      <c r="B350" t="s">
        <v>7</v>
      </c>
      <c r="C350" t="s">
        <v>13</v>
      </c>
      <c r="D350" s="2">
        <f>VLOOKUP(C350,Tabela18[],2,FALSE)</f>
        <v>0.4</v>
      </c>
      <c r="E350">
        <v>10</v>
      </c>
      <c r="F350" s="3">
        <f t="shared" si="16"/>
        <v>0</v>
      </c>
      <c r="G350" s="3">
        <f t="shared" si="17"/>
        <v>264</v>
      </c>
      <c r="H350" s="4">
        <f t="shared" si="15"/>
        <v>69904</v>
      </c>
    </row>
    <row r="351" spans="1:8" x14ac:dyDescent="0.3">
      <c r="A351" s="1">
        <v>45276</v>
      </c>
      <c r="B351" t="s">
        <v>8</v>
      </c>
      <c r="C351" t="s">
        <v>13</v>
      </c>
      <c r="D351" s="2">
        <f>VLOOKUP(C351,Tabela18[],2,FALSE)</f>
        <v>0.4</v>
      </c>
      <c r="E351">
        <v>10</v>
      </c>
      <c r="F351" s="3">
        <f t="shared" si="16"/>
        <v>0</v>
      </c>
      <c r="G351" s="3">
        <f t="shared" si="17"/>
        <v>0</v>
      </c>
      <c r="H351" s="4">
        <f t="shared" si="15"/>
        <v>69904</v>
      </c>
    </row>
    <row r="352" spans="1:8" x14ac:dyDescent="0.3">
      <c r="A352" s="1">
        <v>45277</v>
      </c>
      <c r="B352" t="s">
        <v>2</v>
      </c>
      <c r="C352" t="s">
        <v>13</v>
      </c>
      <c r="D352" s="2">
        <f>VLOOKUP(C352,Tabela18[],2,FALSE)</f>
        <v>0.4</v>
      </c>
      <c r="E352">
        <v>10</v>
      </c>
      <c r="F352" s="3">
        <f t="shared" si="16"/>
        <v>150</v>
      </c>
      <c r="G352" s="3">
        <f t="shared" si="17"/>
        <v>0</v>
      </c>
      <c r="H352" s="4">
        <f t="shared" si="15"/>
        <v>69754</v>
      </c>
    </row>
    <row r="353" spans="1:8" x14ac:dyDescent="0.3">
      <c r="A353" s="1">
        <v>45278</v>
      </c>
      <c r="B353" t="s">
        <v>3</v>
      </c>
      <c r="C353" t="s">
        <v>13</v>
      </c>
      <c r="D353" s="2">
        <f>VLOOKUP(C353,Tabela18[],2,FALSE)</f>
        <v>0.4</v>
      </c>
      <c r="E353">
        <v>10</v>
      </c>
      <c r="F353" s="3">
        <f t="shared" si="16"/>
        <v>0</v>
      </c>
      <c r="G353" s="3">
        <f t="shared" si="17"/>
        <v>264</v>
      </c>
      <c r="H353" s="4">
        <f t="shared" si="15"/>
        <v>70018</v>
      </c>
    </row>
    <row r="354" spans="1:8" x14ac:dyDescent="0.3">
      <c r="A354" s="1">
        <v>45279</v>
      </c>
      <c r="B354" t="s">
        <v>4</v>
      </c>
      <c r="C354" t="s">
        <v>13</v>
      </c>
      <c r="D354" s="2">
        <f>VLOOKUP(C354,Tabela18[],2,FALSE)</f>
        <v>0.4</v>
      </c>
      <c r="E354">
        <v>10</v>
      </c>
      <c r="F354" s="3">
        <f t="shared" si="16"/>
        <v>0</v>
      </c>
      <c r="G354" s="3">
        <f t="shared" si="17"/>
        <v>264</v>
      </c>
      <c r="H354" s="4">
        <f t="shared" si="15"/>
        <v>70282</v>
      </c>
    </row>
    <row r="355" spans="1:8" x14ac:dyDescent="0.3">
      <c r="A355" s="1">
        <v>45280</v>
      </c>
      <c r="B355" t="s">
        <v>5</v>
      </c>
      <c r="C355" t="s">
        <v>13</v>
      </c>
      <c r="D355" s="2">
        <f>VLOOKUP(C355,Tabela18[],2,FALSE)</f>
        <v>0.4</v>
      </c>
      <c r="E355">
        <v>10</v>
      </c>
      <c r="F355" s="3">
        <f t="shared" si="16"/>
        <v>0</v>
      </c>
      <c r="G355" s="3">
        <f t="shared" si="17"/>
        <v>264</v>
      </c>
      <c r="H355" s="4">
        <f t="shared" si="15"/>
        <v>70546</v>
      </c>
    </row>
    <row r="356" spans="1:8" x14ac:dyDescent="0.3">
      <c r="A356" s="1">
        <v>45281</v>
      </c>
      <c r="B356" t="s">
        <v>6</v>
      </c>
      <c r="C356" t="s">
        <v>10</v>
      </c>
      <c r="D356" s="2">
        <f>VLOOKUP(C356,Tabela18[],2,FALSE)</f>
        <v>0.2</v>
      </c>
      <c r="E356">
        <v>10</v>
      </c>
      <c r="F356" s="3">
        <f t="shared" si="16"/>
        <v>0</v>
      </c>
      <c r="G356" s="3">
        <f t="shared" si="17"/>
        <v>132</v>
      </c>
      <c r="H356" s="4">
        <f t="shared" si="15"/>
        <v>70678</v>
      </c>
    </row>
    <row r="357" spans="1:8" x14ac:dyDescent="0.3">
      <c r="A357" s="1">
        <v>45282</v>
      </c>
      <c r="B357" t="s">
        <v>7</v>
      </c>
      <c r="C357" t="s">
        <v>10</v>
      </c>
      <c r="D357" s="2">
        <f>VLOOKUP(C357,Tabela18[],2,FALSE)</f>
        <v>0.2</v>
      </c>
      <c r="E357">
        <v>10</v>
      </c>
      <c r="F357" s="3">
        <f t="shared" si="16"/>
        <v>0</v>
      </c>
      <c r="G357" s="3">
        <f t="shared" si="17"/>
        <v>132</v>
      </c>
      <c r="H357" s="4">
        <f t="shared" si="15"/>
        <v>70810</v>
      </c>
    </row>
    <row r="358" spans="1:8" x14ac:dyDescent="0.3">
      <c r="A358" s="1">
        <v>45283</v>
      </c>
      <c r="B358" t="s">
        <v>8</v>
      </c>
      <c r="C358" t="s">
        <v>10</v>
      </c>
      <c r="D358" s="2">
        <f>VLOOKUP(C358,Tabela18[],2,FALSE)</f>
        <v>0.2</v>
      </c>
      <c r="E358">
        <v>10</v>
      </c>
      <c r="F358" s="3">
        <f t="shared" si="16"/>
        <v>0</v>
      </c>
      <c r="G358" s="3">
        <f t="shared" si="17"/>
        <v>0</v>
      </c>
      <c r="H358" s="4">
        <f t="shared" si="15"/>
        <v>70810</v>
      </c>
    </row>
    <row r="359" spans="1:8" x14ac:dyDescent="0.3">
      <c r="A359" s="1">
        <v>45284</v>
      </c>
      <c r="B359" t="s">
        <v>2</v>
      </c>
      <c r="C359" t="s">
        <v>10</v>
      </c>
      <c r="D359" s="2">
        <f>VLOOKUP(C359,Tabela18[],2,FALSE)</f>
        <v>0.2</v>
      </c>
      <c r="E359">
        <v>10</v>
      </c>
      <c r="F359" s="3">
        <f t="shared" si="16"/>
        <v>150</v>
      </c>
      <c r="G359" s="3">
        <f t="shared" si="17"/>
        <v>0</v>
      </c>
      <c r="H359" s="4">
        <f t="shared" si="15"/>
        <v>70660</v>
      </c>
    </row>
    <row r="360" spans="1:8" x14ac:dyDescent="0.3">
      <c r="A360" s="1">
        <v>45285</v>
      </c>
      <c r="B360" t="s">
        <v>3</v>
      </c>
      <c r="C360" t="s">
        <v>10</v>
      </c>
      <c r="D360" s="2">
        <f>VLOOKUP(C360,Tabela18[],2,FALSE)</f>
        <v>0.2</v>
      </c>
      <c r="E360">
        <v>10</v>
      </c>
      <c r="F360" s="3">
        <f t="shared" si="16"/>
        <v>0</v>
      </c>
      <c r="G360" s="3">
        <f t="shared" si="17"/>
        <v>132</v>
      </c>
      <c r="H360" s="4">
        <f t="shared" si="15"/>
        <v>70792</v>
      </c>
    </row>
    <row r="361" spans="1:8" x14ac:dyDescent="0.3">
      <c r="A361" s="1">
        <v>45286</v>
      </c>
      <c r="B361" t="s">
        <v>4</v>
      </c>
      <c r="C361" t="s">
        <v>10</v>
      </c>
      <c r="D361" s="2">
        <f>VLOOKUP(C361,Tabela18[],2,FALSE)</f>
        <v>0.2</v>
      </c>
      <c r="E361">
        <v>10</v>
      </c>
      <c r="F361" s="3">
        <f t="shared" si="16"/>
        <v>0</v>
      </c>
      <c r="G361" s="3">
        <f t="shared" si="17"/>
        <v>132</v>
      </c>
      <c r="H361" s="4">
        <f t="shared" si="15"/>
        <v>70924</v>
      </c>
    </row>
    <row r="362" spans="1:8" x14ac:dyDescent="0.3">
      <c r="A362" s="1">
        <v>45287</v>
      </c>
      <c r="B362" t="s">
        <v>5</v>
      </c>
      <c r="C362" t="s">
        <v>10</v>
      </c>
      <c r="D362" s="2">
        <f>VLOOKUP(C362,Tabela18[],2,FALSE)</f>
        <v>0.2</v>
      </c>
      <c r="E362">
        <v>10</v>
      </c>
      <c r="F362" s="3">
        <f t="shared" si="16"/>
        <v>0</v>
      </c>
      <c r="G362" s="3">
        <f t="shared" si="17"/>
        <v>132</v>
      </c>
      <c r="H362" s="4">
        <f t="shared" si="15"/>
        <v>71056</v>
      </c>
    </row>
    <row r="363" spans="1:8" x14ac:dyDescent="0.3">
      <c r="A363" s="1">
        <v>45288</v>
      </c>
      <c r="B363" t="s">
        <v>6</v>
      </c>
      <c r="C363" t="s">
        <v>10</v>
      </c>
      <c r="D363" s="2">
        <f>VLOOKUP(C363,Tabela18[],2,FALSE)</f>
        <v>0.2</v>
      </c>
      <c r="E363">
        <v>10</v>
      </c>
      <c r="F363" s="3">
        <f t="shared" si="16"/>
        <v>0</v>
      </c>
      <c r="G363" s="3">
        <f t="shared" si="17"/>
        <v>132</v>
      </c>
      <c r="H363" s="4">
        <f t="shared" si="15"/>
        <v>71188</v>
      </c>
    </row>
    <row r="364" spans="1:8" x14ac:dyDescent="0.3">
      <c r="A364" s="1">
        <v>45289</v>
      </c>
      <c r="B364" t="s">
        <v>7</v>
      </c>
      <c r="C364" t="s">
        <v>10</v>
      </c>
      <c r="D364" s="2">
        <f>VLOOKUP(C364,Tabela18[],2,FALSE)</f>
        <v>0.2</v>
      </c>
      <c r="E364">
        <v>10</v>
      </c>
      <c r="F364" s="3">
        <f t="shared" si="16"/>
        <v>0</v>
      </c>
      <c r="G364" s="3">
        <f t="shared" si="17"/>
        <v>132</v>
      </c>
      <c r="H364" s="4">
        <f t="shared" si="15"/>
        <v>71320</v>
      </c>
    </row>
    <row r="365" spans="1:8" x14ac:dyDescent="0.3">
      <c r="A365" s="1">
        <v>45290</v>
      </c>
      <c r="B365" t="s">
        <v>8</v>
      </c>
      <c r="C365" t="s">
        <v>10</v>
      </c>
      <c r="D365" s="2">
        <f>VLOOKUP(C365,Tabela18[],2,FALSE)</f>
        <v>0.2</v>
      </c>
      <c r="E365">
        <v>10</v>
      </c>
      <c r="F365" s="3">
        <f t="shared" si="16"/>
        <v>0</v>
      </c>
      <c r="G365" s="3">
        <f t="shared" si="17"/>
        <v>0</v>
      </c>
      <c r="H365" s="4">
        <f t="shared" si="15"/>
        <v>71320</v>
      </c>
    </row>
    <row r="366" spans="1:8" x14ac:dyDescent="0.3">
      <c r="A366" s="1">
        <v>45291</v>
      </c>
      <c r="B366" t="s">
        <v>2</v>
      </c>
      <c r="C366" t="s">
        <v>10</v>
      </c>
      <c r="D366" s="2">
        <f>VLOOKUP(C366,Tabela18[],2,FALSE)</f>
        <v>0.2</v>
      </c>
      <c r="E366">
        <v>10</v>
      </c>
      <c r="F366" s="3">
        <f t="shared" si="16"/>
        <v>150</v>
      </c>
      <c r="G366" s="3">
        <f t="shared" si="17"/>
        <v>0</v>
      </c>
      <c r="H366" s="4">
        <f t="shared" si="15"/>
        <v>71170</v>
      </c>
    </row>
    <row r="367" spans="1:8" x14ac:dyDescent="0.3">
      <c r="A367" s="1">
        <v>45292</v>
      </c>
      <c r="B367" t="s">
        <v>3</v>
      </c>
      <c r="C367" t="s">
        <v>10</v>
      </c>
      <c r="D367" s="2">
        <f>VLOOKUP(C367,Tabela18[],2,FALSE)</f>
        <v>0.2</v>
      </c>
      <c r="E367">
        <v>10</v>
      </c>
      <c r="F367" s="3">
        <f t="shared" si="16"/>
        <v>0</v>
      </c>
      <c r="G367" s="3">
        <f t="shared" si="17"/>
        <v>132</v>
      </c>
      <c r="H367" s="4">
        <f t="shared" si="15"/>
        <v>71302</v>
      </c>
    </row>
    <row r="368" spans="1:8" x14ac:dyDescent="0.3">
      <c r="A368" s="1">
        <v>45293</v>
      </c>
      <c r="B368" t="s">
        <v>4</v>
      </c>
      <c r="C368" t="s">
        <v>10</v>
      </c>
      <c r="D368" s="2">
        <f>VLOOKUP(C368,Tabela18[],2,FALSE)</f>
        <v>0.2</v>
      </c>
      <c r="E368">
        <v>10</v>
      </c>
      <c r="F368" s="3">
        <f t="shared" si="16"/>
        <v>0</v>
      </c>
      <c r="G368" s="3">
        <f t="shared" si="17"/>
        <v>132</v>
      </c>
      <c r="H368" s="4">
        <f t="shared" si="15"/>
        <v>71434</v>
      </c>
    </row>
    <row r="369" spans="1:8" x14ac:dyDescent="0.3">
      <c r="A369" s="1">
        <v>45294</v>
      </c>
      <c r="B369" t="s">
        <v>5</v>
      </c>
      <c r="C369" t="s">
        <v>10</v>
      </c>
      <c r="D369" s="2">
        <f>VLOOKUP(C369,Tabela18[],2,FALSE)</f>
        <v>0.2</v>
      </c>
      <c r="E369">
        <v>10</v>
      </c>
      <c r="F369" s="3">
        <f t="shared" si="16"/>
        <v>0</v>
      </c>
      <c r="G369" s="3">
        <f t="shared" si="17"/>
        <v>132</v>
      </c>
      <c r="H369" s="4">
        <f t="shared" si="15"/>
        <v>71566</v>
      </c>
    </row>
    <row r="370" spans="1:8" x14ac:dyDescent="0.3">
      <c r="A370" s="1">
        <v>45295</v>
      </c>
      <c r="B370" t="s">
        <v>6</v>
      </c>
      <c r="C370" t="s">
        <v>10</v>
      </c>
      <c r="D370" s="2">
        <f>VLOOKUP(C370,Tabela18[],2,FALSE)</f>
        <v>0.2</v>
      </c>
      <c r="E370">
        <v>10</v>
      </c>
      <c r="F370" s="3">
        <f t="shared" si="16"/>
        <v>0</v>
      </c>
      <c r="G370" s="3">
        <f t="shared" si="17"/>
        <v>132</v>
      </c>
      <c r="H370" s="4">
        <f t="shared" si="15"/>
        <v>71698</v>
      </c>
    </row>
    <row r="371" spans="1:8" x14ac:dyDescent="0.3">
      <c r="A371" s="1">
        <v>45296</v>
      </c>
      <c r="B371" t="s">
        <v>7</v>
      </c>
      <c r="C371" t="s">
        <v>10</v>
      </c>
      <c r="D371" s="2">
        <f>VLOOKUP(C371,Tabela18[],2,FALSE)</f>
        <v>0.2</v>
      </c>
      <c r="E371">
        <v>10</v>
      </c>
      <c r="F371" s="3">
        <f t="shared" si="16"/>
        <v>0</v>
      </c>
      <c r="G371" s="3">
        <f t="shared" si="17"/>
        <v>132</v>
      </c>
      <c r="H371" s="4">
        <f t="shared" si="15"/>
        <v>71830</v>
      </c>
    </row>
    <row r="372" spans="1:8" x14ac:dyDescent="0.3">
      <c r="A372" s="1">
        <v>45297</v>
      </c>
      <c r="B372" t="s">
        <v>8</v>
      </c>
      <c r="C372" t="s">
        <v>10</v>
      </c>
      <c r="D372" s="2">
        <f>VLOOKUP(C372,Tabela18[],2,FALSE)</f>
        <v>0.2</v>
      </c>
      <c r="E372">
        <v>10</v>
      </c>
      <c r="F372" s="3">
        <f t="shared" si="16"/>
        <v>0</v>
      </c>
      <c r="G372" s="3">
        <f t="shared" si="17"/>
        <v>0</v>
      </c>
      <c r="H372" s="4">
        <f t="shared" si="15"/>
        <v>71830</v>
      </c>
    </row>
    <row r="373" spans="1:8" x14ac:dyDescent="0.3">
      <c r="A373" s="1">
        <v>45298</v>
      </c>
      <c r="B373" t="s">
        <v>2</v>
      </c>
      <c r="C373" t="s">
        <v>10</v>
      </c>
      <c r="D373" s="2">
        <f>VLOOKUP(C373,Tabela18[],2,FALSE)</f>
        <v>0.2</v>
      </c>
      <c r="E373">
        <v>10</v>
      </c>
      <c r="F373" s="3">
        <f t="shared" si="16"/>
        <v>150</v>
      </c>
      <c r="G373" s="3">
        <f t="shared" si="17"/>
        <v>0</v>
      </c>
      <c r="H373" s="4">
        <f t="shared" si="15"/>
        <v>71680</v>
      </c>
    </row>
    <row r="374" spans="1:8" x14ac:dyDescent="0.3">
      <c r="A374" s="1">
        <v>45299</v>
      </c>
      <c r="B374" t="s">
        <v>3</v>
      </c>
      <c r="C374" t="s">
        <v>10</v>
      </c>
      <c r="D374" s="2">
        <f>VLOOKUP(C374,Tabela18[],2,FALSE)</f>
        <v>0.2</v>
      </c>
      <c r="E374">
        <v>10</v>
      </c>
      <c r="F374" s="3">
        <f t="shared" si="16"/>
        <v>0</v>
      </c>
      <c r="G374" s="3">
        <f t="shared" si="17"/>
        <v>132</v>
      </c>
      <c r="H374" s="4">
        <f t="shared" si="15"/>
        <v>71812</v>
      </c>
    </row>
    <row r="375" spans="1:8" x14ac:dyDescent="0.3">
      <c r="A375" s="1">
        <v>45300</v>
      </c>
      <c r="B375" t="s">
        <v>4</v>
      </c>
      <c r="C375" t="s">
        <v>10</v>
      </c>
      <c r="D375" s="2">
        <f>VLOOKUP(C375,Tabela18[],2,FALSE)</f>
        <v>0.2</v>
      </c>
      <c r="E375">
        <v>10</v>
      </c>
      <c r="F375" s="3">
        <f t="shared" si="16"/>
        <v>0</v>
      </c>
      <c r="G375" s="3">
        <f t="shared" si="17"/>
        <v>132</v>
      </c>
      <c r="H375" s="4">
        <f t="shared" si="15"/>
        <v>71944</v>
      </c>
    </row>
    <row r="376" spans="1:8" x14ac:dyDescent="0.3">
      <c r="A376" s="1">
        <v>45301</v>
      </c>
      <c r="B376" t="s">
        <v>5</v>
      </c>
      <c r="C376" t="s">
        <v>10</v>
      </c>
      <c r="D376" s="2">
        <f>VLOOKUP(C376,Tabela18[],2,FALSE)</f>
        <v>0.2</v>
      </c>
      <c r="E376">
        <v>10</v>
      </c>
      <c r="F376" s="3">
        <f t="shared" si="16"/>
        <v>0</v>
      </c>
      <c r="G376" s="3">
        <f t="shared" si="17"/>
        <v>132</v>
      </c>
      <c r="H376" s="4">
        <f t="shared" si="15"/>
        <v>72076</v>
      </c>
    </row>
    <row r="377" spans="1:8" x14ac:dyDescent="0.3">
      <c r="A377" s="1">
        <v>45302</v>
      </c>
      <c r="B377" t="s">
        <v>6</v>
      </c>
      <c r="C377" t="s">
        <v>10</v>
      </c>
      <c r="D377" s="2">
        <f>VLOOKUP(C377,Tabela18[],2,FALSE)</f>
        <v>0.2</v>
      </c>
      <c r="E377">
        <v>10</v>
      </c>
      <c r="F377" s="3">
        <f t="shared" si="16"/>
        <v>0</v>
      </c>
      <c r="G377" s="3">
        <f t="shared" si="17"/>
        <v>132</v>
      </c>
      <c r="H377" s="4">
        <f t="shared" si="15"/>
        <v>72208</v>
      </c>
    </row>
    <row r="378" spans="1:8" x14ac:dyDescent="0.3">
      <c r="A378" s="1">
        <v>45303</v>
      </c>
      <c r="B378" t="s">
        <v>7</v>
      </c>
      <c r="C378" t="s">
        <v>10</v>
      </c>
      <c r="D378" s="2">
        <f>VLOOKUP(C378,Tabela18[],2,FALSE)</f>
        <v>0.2</v>
      </c>
      <c r="E378">
        <v>10</v>
      </c>
      <c r="F378" s="3">
        <f t="shared" si="16"/>
        <v>0</v>
      </c>
      <c r="G378" s="3">
        <f t="shared" si="17"/>
        <v>132</v>
      </c>
      <c r="H378" s="4">
        <f t="shared" si="15"/>
        <v>72340</v>
      </c>
    </row>
    <row r="379" spans="1:8" x14ac:dyDescent="0.3">
      <c r="A379" s="1">
        <v>45304</v>
      </c>
      <c r="B379" t="s">
        <v>8</v>
      </c>
      <c r="C379" t="s">
        <v>10</v>
      </c>
      <c r="D379" s="2">
        <f>VLOOKUP(C379,Tabela18[],2,FALSE)</f>
        <v>0.2</v>
      </c>
      <c r="E379">
        <v>10</v>
      </c>
      <c r="F379" s="3">
        <f t="shared" si="16"/>
        <v>0</v>
      </c>
      <c r="G379" s="3">
        <f t="shared" si="17"/>
        <v>0</v>
      </c>
      <c r="H379" s="4">
        <f t="shared" si="15"/>
        <v>72340</v>
      </c>
    </row>
    <row r="380" spans="1:8" x14ac:dyDescent="0.3">
      <c r="A380" s="1">
        <v>45305</v>
      </c>
      <c r="B380" t="s">
        <v>2</v>
      </c>
      <c r="C380" t="s">
        <v>10</v>
      </c>
      <c r="D380" s="2">
        <f>VLOOKUP(C380,Tabela18[],2,FALSE)</f>
        <v>0.2</v>
      </c>
      <c r="E380">
        <v>10</v>
      </c>
      <c r="F380" s="3">
        <f t="shared" si="16"/>
        <v>150</v>
      </c>
      <c r="G380" s="3">
        <f t="shared" si="17"/>
        <v>0</v>
      </c>
      <c r="H380" s="4">
        <f t="shared" si="15"/>
        <v>72190</v>
      </c>
    </row>
    <row r="381" spans="1:8" x14ac:dyDescent="0.3">
      <c r="A381" s="1">
        <v>45306</v>
      </c>
      <c r="B381" t="s">
        <v>3</v>
      </c>
      <c r="C381" t="s">
        <v>10</v>
      </c>
      <c r="D381" s="2">
        <f>VLOOKUP(C381,Tabela18[],2,FALSE)</f>
        <v>0.2</v>
      </c>
      <c r="E381">
        <v>10</v>
      </c>
      <c r="F381" s="3">
        <f t="shared" si="16"/>
        <v>0</v>
      </c>
      <c r="G381" s="3">
        <f t="shared" si="17"/>
        <v>132</v>
      </c>
      <c r="H381" s="4">
        <f t="shared" si="15"/>
        <v>72322</v>
      </c>
    </row>
    <row r="382" spans="1:8" x14ac:dyDescent="0.3">
      <c r="A382" s="1">
        <v>45307</v>
      </c>
      <c r="B382" t="s">
        <v>4</v>
      </c>
      <c r="C382" t="s">
        <v>10</v>
      </c>
      <c r="D382" s="2">
        <f>VLOOKUP(C382,Tabela18[],2,FALSE)</f>
        <v>0.2</v>
      </c>
      <c r="E382">
        <v>10</v>
      </c>
      <c r="F382" s="3">
        <f t="shared" si="16"/>
        <v>0</v>
      </c>
      <c r="G382" s="3">
        <f t="shared" si="17"/>
        <v>132</v>
      </c>
      <c r="H382" s="4">
        <f t="shared" si="15"/>
        <v>72454</v>
      </c>
    </row>
    <row r="383" spans="1:8" x14ac:dyDescent="0.3">
      <c r="A383" s="1">
        <v>45308</v>
      </c>
      <c r="B383" t="s">
        <v>5</v>
      </c>
      <c r="C383" t="s">
        <v>10</v>
      </c>
      <c r="D383" s="2">
        <f>VLOOKUP(C383,Tabela18[],2,FALSE)</f>
        <v>0.2</v>
      </c>
      <c r="E383">
        <v>10</v>
      </c>
      <c r="F383" s="3">
        <f t="shared" si="16"/>
        <v>0</v>
      </c>
      <c r="G383" s="3">
        <f t="shared" si="17"/>
        <v>132</v>
      </c>
      <c r="H383" s="4">
        <f t="shared" si="15"/>
        <v>72586</v>
      </c>
    </row>
    <row r="384" spans="1:8" x14ac:dyDescent="0.3">
      <c r="A384" s="1">
        <v>45309</v>
      </c>
      <c r="B384" t="s">
        <v>6</v>
      </c>
      <c r="C384" t="s">
        <v>10</v>
      </c>
      <c r="D384" s="2">
        <f>VLOOKUP(C384,Tabela18[],2,FALSE)</f>
        <v>0.2</v>
      </c>
      <c r="E384">
        <v>10</v>
      </c>
      <c r="F384" s="3">
        <f t="shared" si="16"/>
        <v>0</v>
      </c>
      <c r="G384" s="3">
        <f t="shared" si="17"/>
        <v>132</v>
      </c>
      <c r="H384" s="4">
        <f t="shared" si="15"/>
        <v>72718</v>
      </c>
    </row>
    <row r="385" spans="1:8" x14ac:dyDescent="0.3">
      <c r="A385" s="1">
        <v>45310</v>
      </c>
      <c r="B385" t="s">
        <v>7</v>
      </c>
      <c r="C385" t="s">
        <v>10</v>
      </c>
      <c r="D385" s="2">
        <f>VLOOKUP(C385,Tabela18[],2,FALSE)</f>
        <v>0.2</v>
      </c>
      <c r="E385">
        <v>10</v>
      </c>
      <c r="F385" s="3">
        <f t="shared" si="16"/>
        <v>0</v>
      </c>
      <c r="G385" s="3">
        <f t="shared" si="17"/>
        <v>132</v>
      </c>
      <c r="H385" s="4">
        <f t="shared" si="15"/>
        <v>72850</v>
      </c>
    </row>
    <row r="386" spans="1:8" x14ac:dyDescent="0.3">
      <c r="A386" s="1">
        <v>45311</v>
      </c>
      <c r="B386" t="s">
        <v>8</v>
      </c>
      <c r="C386" t="s">
        <v>10</v>
      </c>
      <c r="D386" s="2">
        <f>VLOOKUP(C386,Tabela18[],2,FALSE)</f>
        <v>0.2</v>
      </c>
      <c r="E386">
        <v>10</v>
      </c>
      <c r="F386" s="3">
        <f t="shared" si="16"/>
        <v>0</v>
      </c>
      <c r="G386" s="3">
        <f t="shared" si="17"/>
        <v>0</v>
      </c>
      <c r="H386" s="4">
        <f t="shared" si="15"/>
        <v>72850</v>
      </c>
    </row>
    <row r="387" spans="1:8" x14ac:dyDescent="0.3">
      <c r="A387" s="1">
        <v>45312</v>
      </c>
      <c r="B387" t="s">
        <v>2</v>
      </c>
      <c r="C387" t="s">
        <v>10</v>
      </c>
      <c r="D387" s="2">
        <f>VLOOKUP(C387,Tabela18[],2,FALSE)</f>
        <v>0.2</v>
      </c>
      <c r="E387">
        <v>10</v>
      </c>
      <c r="F387" s="3">
        <f t="shared" si="16"/>
        <v>150</v>
      </c>
      <c r="G387" s="3">
        <f t="shared" si="17"/>
        <v>0</v>
      </c>
      <c r="H387" s="4">
        <f t="shared" ref="H387:H450" si="18">G387-F387+H386</f>
        <v>72700</v>
      </c>
    </row>
    <row r="388" spans="1:8" x14ac:dyDescent="0.3">
      <c r="A388" s="1">
        <v>45313</v>
      </c>
      <c r="B388" t="s">
        <v>3</v>
      </c>
      <c r="C388" t="s">
        <v>10</v>
      </c>
      <c r="D388" s="2">
        <f>VLOOKUP(C388,Tabela18[],2,FALSE)</f>
        <v>0.2</v>
      </c>
      <c r="E388">
        <v>10</v>
      </c>
      <c r="F388" s="3">
        <f t="shared" ref="F388:F451" si="19">IF(B388="niedziela",15*E388,0)</f>
        <v>0</v>
      </c>
      <c r="G388" s="3">
        <f t="shared" ref="G388:G451" si="20">IF(AND(NOT(B388="sobota"),NOT(B388="niedziela")),ROUNDDOWN(E388*D388,0)*$M$4,0)</f>
        <v>132</v>
      </c>
      <c r="H388" s="4">
        <f t="shared" si="18"/>
        <v>72832</v>
      </c>
    </row>
    <row r="389" spans="1:8" x14ac:dyDescent="0.3">
      <c r="A389" s="1">
        <v>45314</v>
      </c>
      <c r="B389" t="s">
        <v>4</v>
      </c>
      <c r="C389" t="s">
        <v>10</v>
      </c>
      <c r="D389" s="2">
        <f>VLOOKUP(C389,Tabela18[],2,FALSE)</f>
        <v>0.2</v>
      </c>
      <c r="E389">
        <v>10</v>
      </c>
      <c r="F389" s="3">
        <f t="shared" si="19"/>
        <v>0</v>
      </c>
      <c r="G389" s="3">
        <f t="shared" si="20"/>
        <v>132</v>
      </c>
      <c r="H389" s="4">
        <f t="shared" si="18"/>
        <v>72964</v>
      </c>
    </row>
    <row r="390" spans="1:8" x14ac:dyDescent="0.3">
      <c r="A390" s="1">
        <v>45315</v>
      </c>
      <c r="B390" t="s">
        <v>5</v>
      </c>
      <c r="C390" t="s">
        <v>10</v>
      </c>
      <c r="D390" s="2">
        <f>VLOOKUP(C390,Tabela18[],2,FALSE)</f>
        <v>0.2</v>
      </c>
      <c r="E390">
        <v>10</v>
      </c>
      <c r="F390" s="3">
        <f t="shared" si="19"/>
        <v>0</v>
      </c>
      <c r="G390" s="3">
        <f t="shared" si="20"/>
        <v>132</v>
      </c>
      <c r="H390" s="4">
        <f t="shared" si="18"/>
        <v>73096</v>
      </c>
    </row>
    <row r="391" spans="1:8" x14ac:dyDescent="0.3">
      <c r="A391" s="1">
        <v>45316</v>
      </c>
      <c r="B391" t="s">
        <v>6</v>
      </c>
      <c r="C391" t="s">
        <v>10</v>
      </c>
      <c r="D391" s="2">
        <f>VLOOKUP(C391,Tabela18[],2,FALSE)</f>
        <v>0.2</v>
      </c>
      <c r="E391">
        <v>10</v>
      </c>
      <c r="F391" s="3">
        <f t="shared" si="19"/>
        <v>0</v>
      </c>
      <c r="G391" s="3">
        <f t="shared" si="20"/>
        <v>132</v>
      </c>
      <c r="H391" s="4">
        <f t="shared" si="18"/>
        <v>73228</v>
      </c>
    </row>
    <row r="392" spans="1:8" x14ac:dyDescent="0.3">
      <c r="A392" s="1">
        <v>45317</v>
      </c>
      <c r="B392" t="s">
        <v>7</v>
      </c>
      <c r="C392" t="s">
        <v>10</v>
      </c>
      <c r="D392" s="2">
        <f>VLOOKUP(C392,Tabela18[],2,FALSE)</f>
        <v>0.2</v>
      </c>
      <c r="E392">
        <v>10</v>
      </c>
      <c r="F392" s="3">
        <f t="shared" si="19"/>
        <v>0</v>
      </c>
      <c r="G392" s="3">
        <f t="shared" si="20"/>
        <v>132</v>
      </c>
      <c r="H392" s="4">
        <f t="shared" si="18"/>
        <v>73360</v>
      </c>
    </row>
    <row r="393" spans="1:8" x14ac:dyDescent="0.3">
      <c r="A393" s="1">
        <v>45318</v>
      </c>
      <c r="B393" t="s">
        <v>8</v>
      </c>
      <c r="C393" t="s">
        <v>10</v>
      </c>
      <c r="D393" s="2">
        <f>VLOOKUP(C393,Tabela18[],2,FALSE)</f>
        <v>0.2</v>
      </c>
      <c r="E393">
        <v>10</v>
      </c>
      <c r="F393" s="3">
        <f t="shared" si="19"/>
        <v>0</v>
      </c>
      <c r="G393" s="3">
        <f t="shared" si="20"/>
        <v>0</v>
      </c>
      <c r="H393" s="4">
        <f t="shared" si="18"/>
        <v>73360</v>
      </c>
    </row>
    <row r="394" spans="1:8" x14ac:dyDescent="0.3">
      <c r="A394" s="1">
        <v>45319</v>
      </c>
      <c r="B394" t="s">
        <v>2</v>
      </c>
      <c r="C394" t="s">
        <v>10</v>
      </c>
      <c r="D394" s="2">
        <f>VLOOKUP(C394,Tabela18[],2,FALSE)</f>
        <v>0.2</v>
      </c>
      <c r="E394">
        <v>10</v>
      </c>
      <c r="F394" s="3">
        <f t="shared" si="19"/>
        <v>150</v>
      </c>
      <c r="G394" s="3">
        <f t="shared" si="20"/>
        <v>0</v>
      </c>
      <c r="H394" s="4">
        <f t="shared" si="18"/>
        <v>73210</v>
      </c>
    </row>
    <row r="395" spans="1:8" x14ac:dyDescent="0.3">
      <c r="A395" s="1">
        <v>45320</v>
      </c>
      <c r="B395" t="s">
        <v>3</v>
      </c>
      <c r="C395" t="s">
        <v>10</v>
      </c>
      <c r="D395" s="2">
        <f>VLOOKUP(C395,Tabela18[],2,FALSE)</f>
        <v>0.2</v>
      </c>
      <c r="E395">
        <v>10</v>
      </c>
      <c r="F395" s="3">
        <f t="shared" si="19"/>
        <v>0</v>
      </c>
      <c r="G395" s="3">
        <f t="shared" si="20"/>
        <v>132</v>
      </c>
      <c r="H395" s="4">
        <f t="shared" si="18"/>
        <v>73342</v>
      </c>
    </row>
    <row r="396" spans="1:8" x14ac:dyDescent="0.3">
      <c r="A396" s="1">
        <v>45321</v>
      </c>
      <c r="B396" t="s">
        <v>4</v>
      </c>
      <c r="C396" t="s">
        <v>10</v>
      </c>
      <c r="D396" s="2">
        <f>VLOOKUP(C396,Tabela18[],2,FALSE)</f>
        <v>0.2</v>
      </c>
      <c r="E396">
        <v>10</v>
      </c>
      <c r="F396" s="3">
        <f t="shared" si="19"/>
        <v>0</v>
      </c>
      <c r="G396" s="3">
        <f t="shared" si="20"/>
        <v>132</v>
      </c>
      <c r="H396" s="4">
        <f t="shared" si="18"/>
        <v>73474</v>
      </c>
    </row>
    <row r="397" spans="1:8" x14ac:dyDescent="0.3">
      <c r="A397" s="1">
        <v>45322</v>
      </c>
      <c r="B397" t="s">
        <v>5</v>
      </c>
      <c r="C397" t="s">
        <v>10</v>
      </c>
      <c r="D397" s="2">
        <f>VLOOKUP(C397,Tabela18[],2,FALSE)</f>
        <v>0.2</v>
      </c>
      <c r="E397">
        <v>10</v>
      </c>
      <c r="F397" s="3">
        <f t="shared" si="19"/>
        <v>0</v>
      </c>
      <c r="G397" s="3">
        <f t="shared" si="20"/>
        <v>132</v>
      </c>
      <c r="H397" s="4">
        <f t="shared" si="18"/>
        <v>73606</v>
      </c>
    </row>
    <row r="398" spans="1:8" x14ac:dyDescent="0.3">
      <c r="A398" s="1">
        <v>45323</v>
      </c>
      <c r="B398" t="s">
        <v>6</v>
      </c>
      <c r="C398" t="s">
        <v>10</v>
      </c>
      <c r="D398" s="2">
        <f>VLOOKUP(C398,Tabela18[],2,FALSE)</f>
        <v>0.2</v>
      </c>
      <c r="E398">
        <v>10</v>
      </c>
      <c r="F398" s="3">
        <f t="shared" si="19"/>
        <v>0</v>
      </c>
      <c r="G398" s="3">
        <f t="shared" si="20"/>
        <v>132</v>
      </c>
      <c r="H398" s="4">
        <f t="shared" si="18"/>
        <v>73738</v>
      </c>
    </row>
    <row r="399" spans="1:8" x14ac:dyDescent="0.3">
      <c r="A399" s="1">
        <v>45324</v>
      </c>
      <c r="B399" t="s">
        <v>7</v>
      </c>
      <c r="C399" t="s">
        <v>10</v>
      </c>
      <c r="D399" s="2">
        <f>VLOOKUP(C399,Tabela18[],2,FALSE)</f>
        <v>0.2</v>
      </c>
      <c r="E399">
        <v>10</v>
      </c>
      <c r="F399" s="3">
        <f t="shared" si="19"/>
        <v>0</v>
      </c>
      <c r="G399" s="3">
        <f t="shared" si="20"/>
        <v>132</v>
      </c>
      <c r="H399" s="4">
        <f t="shared" si="18"/>
        <v>73870</v>
      </c>
    </row>
    <row r="400" spans="1:8" x14ac:dyDescent="0.3">
      <c r="A400" s="1">
        <v>45325</v>
      </c>
      <c r="B400" t="s">
        <v>8</v>
      </c>
      <c r="C400" t="s">
        <v>10</v>
      </c>
      <c r="D400" s="2">
        <f>VLOOKUP(C400,Tabela18[],2,FALSE)</f>
        <v>0.2</v>
      </c>
      <c r="E400">
        <v>10</v>
      </c>
      <c r="F400" s="3">
        <f t="shared" si="19"/>
        <v>0</v>
      </c>
      <c r="G400" s="3">
        <f t="shared" si="20"/>
        <v>0</v>
      </c>
      <c r="H400" s="4">
        <f t="shared" si="18"/>
        <v>73870</v>
      </c>
    </row>
    <row r="401" spans="1:8" x14ac:dyDescent="0.3">
      <c r="A401" s="1">
        <v>45326</v>
      </c>
      <c r="B401" t="s">
        <v>2</v>
      </c>
      <c r="C401" t="s">
        <v>10</v>
      </c>
      <c r="D401" s="2">
        <f>VLOOKUP(C401,Tabela18[],2,FALSE)</f>
        <v>0.2</v>
      </c>
      <c r="E401">
        <v>10</v>
      </c>
      <c r="F401" s="3">
        <f t="shared" si="19"/>
        <v>150</v>
      </c>
      <c r="G401" s="3">
        <f t="shared" si="20"/>
        <v>0</v>
      </c>
      <c r="H401" s="4">
        <f t="shared" si="18"/>
        <v>73720</v>
      </c>
    </row>
    <row r="402" spans="1:8" x14ac:dyDescent="0.3">
      <c r="A402" s="1">
        <v>45327</v>
      </c>
      <c r="B402" t="s">
        <v>3</v>
      </c>
      <c r="C402" t="s">
        <v>10</v>
      </c>
      <c r="D402" s="2">
        <f>VLOOKUP(C402,Tabela18[],2,FALSE)</f>
        <v>0.2</v>
      </c>
      <c r="E402">
        <v>10</v>
      </c>
      <c r="F402" s="3">
        <f t="shared" si="19"/>
        <v>0</v>
      </c>
      <c r="G402" s="3">
        <f t="shared" si="20"/>
        <v>132</v>
      </c>
      <c r="H402" s="4">
        <f t="shared" si="18"/>
        <v>73852</v>
      </c>
    </row>
    <row r="403" spans="1:8" x14ac:dyDescent="0.3">
      <c r="A403" s="1">
        <v>45328</v>
      </c>
      <c r="B403" t="s">
        <v>4</v>
      </c>
      <c r="C403" t="s">
        <v>10</v>
      </c>
      <c r="D403" s="2">
        <f>VLOOKUP(C403,Tabela18[],2,FALSE)</f>
        <v>0.2</v>
      </c>
      <c r="E403">
        <v>10</v>
      </c>
      <c r="F403" s="3">
        <f t="shared" si="19"/>
        <v>0</v>
      </c>
      <c r="G403" s="3">
        <f t="shared" si="20"/>
        <v>132</v>
      </c>
      <c r="H403" s="4">
        <f t="shared" si="18"/>
        <v>73984</v>
      </c>
    </row>
    <row r="404" spans="1:8" x14ac:dyDescent="0.3">
      <c r="A404" s="1">
        <v>45329</v>
      </c>
      <c r="B404" t="s">
        <v>5</v>
      </c>
      <c r="C404" t="s">
        <v>10</v>
      </c>
      <c r="D404" s="2">
        <f>VLOOKUP(C404,Tabela18[],2,FALSE)</f>
        <v>0.2</v>
      </c>
      <c r="E404">
        <v>10</v>
      </c>
      <c r="F404" s="3">
        <f t="shared" si="19"/>
        <v>0</v>
      </c>
      <c r="G404" s="3">
        <f t="shared" si="20"/>
        <v>132</v>
      </c>
      <c r="H404" s="4">
        <f t="shared" si="18"/>
        <v>74116</v>
      </c>
    </row>
    <row r="405" spans="1:8" x14ac:dyDescent="0.3">
      <c r="A405" s="1">
        <v>45330</v>
      </c>
      <c r="B405" t="s">
        <v>6</v>
      </c>
      <c r="C405" t="s">
        <v>10</v>
      </c>
      <c r="D405" s="2">
        <f>VLOOKUP(C405,Tabela18[],2,FALSE)</f>
        <v>0.2</v>
      </c>
      <c r="E405">
        <v>10</v>
      </c>
      <c r="F405" s="3">
        <f t="shared" si="19"/>
        <v>0</v>
      </c>
      <c r="G405" s="3">
        <f t="shared" si="20"/>
        <v>132</v>
      </c>
      <c r="H405" s="4">
        <f t="shared" si="18"/>
        <v>74248</v>
      </c>
    </row>
    <row r="406" spans="1:8" x14ac:dyDescent="0.3">
      <c r="A406" s="1">
        <v>45331</v>
      </c>
      <c r="B406" t="s">
        <v>7</v>
      </c>
      <c r="C406" t="s">
        <v>10</v>
      </c>
      <c r="D406" s="2">
        <f>VLOOKUP(C406,Tabela18[],2,FALSE)</f>
        <v>0.2</v>
      </c>
      <c r="E406">
        <v>10</v>
      </c>
      <c r="F406" s="3">
        <f t="shared" si="19"/>
        <v>0</v>
      </c>
      <c r="G406" s="3">
        <f t="shared" si="20"/>
        <v>132</v>
      </c>
      <c r="H406" s="4">
        <f t="shared" si="18"/>
        <v>74380</v>
      </c>
    </row>
    <row r="407" spans="1:8" x14ac:dyDescent="0.3">
      <c r="A407" s="1">
        <v>45332</v>
      </c>
      <c r="B407" t="s">
        <v>8</v>
      </c>
      <c r="C407" t="s">
        <v>10</v>
      </c>
      <c r="D407" s="2">
        <f>VLOOKUP(C407,Tabela18[],2,FALSE)</f>
        <v>0.2</v>
      </c>
      <c r="E407">
        <v>10</v>
      </c>
      <c r="F407" s="3">
        <f t="shared" si="19"/>
        <v>0</v>
      </c>
      <c r="G407" s="3">
        <f t="shared" si="20"/>
        <v>0</v>
      </c>
      <c r="H407" s="4">
        <f t="shared" si="18"/>
        <v>74380</v>
      </c>
    </row>
    <row r="408" spans="1:8" x14ac:dyDescent="0.3">
      <c r="A408" s="1">
        <v>45333</v>
      </c>
      <c r="B408" t="s">
        <v>2</v>
      </c>
      <c r="C408" t="s">
        <v>10</v>
      </c>
      <c r="D408" s="2">
        <f>VLOOKUP(C408,Tabela18[],2,FALSE)</f>
        <v>0.2</v>
      </c>
      <c r="E408">
        <v>10</v>
      </c>
      <c r="F408" s="3">
        <f t="shared" si="19"/>
        <v>150</v>
      </c>
      <c r="G408" s="3">
        <f t="shared" si="20"/>
        <v>0</v>
      </c>
      <c r="H408" s="4">
        <f t="shared" si="18"/>
        <v>74230</v>
      </c>
    </row>
    <row r="409" spans="1:8" x14ac:dyDescent="0.3">
      <c r="A409" s="1">
        <v>45334</v>
      </c>
      <c r="B409" t="s">
        <v>3</v>
      </c>
      <c r="C409" t="s">
        <v>10</v>
      </c>
      <c r="D409" s="2">
        <f>VLOOKUP(C409,Tabela18[],2,FALSE)</f>
        <v>0.2</v>
      </c>
      <c r="E409">
        <v>10</v>
      </c>
      <c r="F409" s="3">
        <f t="shared" si="19"/>
        <v>0</v>
      </c>
      <c r="G409" s="3">
        <f t="shared" si="20"/>
        <v>132</v>
      </c>
      <c r="H409" s="4">
        <f t="shared" si="18"/>
        <v>74362</v>
      </c>
    </row>
    <row r="410" spans="1:8" x14ac:dyDescent="0.3">
      <c r="A410" s="1">
        <v>45335</v>
      </c>
      <c r="B410" t="s">
        <v>4</v>
      </c>
      <c r="C410" t="s">
        <v>10</v>
      </c>
      <c r="D410" s="2">
        <f>VLOOKUP(C410,Tabela18[],2,FALSE)</f>
        <v>0.2</v>
      </c>
      <c r="E410">
        <v>10</v>
      </c>
      <c r="F410" s="3">
        <f t="shared" si="19"/>
        <v>0</v>
      </c>
      <c r="G410" s="3">
        <f t="shared" si="20"/>
        <v>132</v>
      </c>
      <c r="H410" s="4">
        <f t="shared" si="18"/>
        <v>74494</v>
      </c>
    </row>
    <row r="411" spans="1:8" x14ac:dyDescent="0.3">
      <c r="A411" s="1">
        <v>45336</v>
      </c>
      <c r="B411" t="s">
        <v>5</v>
      </c>
      <c r="C411" t="s">
        <v>10</v>
      </c>
      <c r="D411" s="2">
        <f>VLOOKUP(C411,Tabela18[],2,FALSE)</f>
        <v>0.2</v>
      </c>
      <c r="E411">
        <v>10</v>
      </c>
      <c r="F411" s="3">
        <f t="shared" si="19"/>
        <v>0</v>
      </c>
      <c r="G411" s="3">
        <f t="shared" si="20"/>
        <v>132</v>
      </c>
      <c r="H411" s="4">
        <f t="shared" si="18"/>
        <v>74626</v>
      </c>
    </row>
    <row r="412" spans="1:8" x14ac:dyDescent="0.3">
      <c r="A412" s="1">
        <v>45337</v>
      </c>
      <c r="B412" t="s">
        <v>6</v>
      </c>
      <c r="C412" t="s">
        <v>10</v>
      </c>
      <c r="D412" s="2">
        <f>VLOOKUP(C412,Tabela18[],2,FALSE)</f>
        <v>0.2</v>
      </c>
      <c r="E412">
        <v>10</v>
      </c>
      <c r="F412" s="3">
        <f t="shared" si="19"/>
        <v>0</v>
      </c>
      <c r="G412" s="3">
        <f t="shared" si="20"/>
        <v>132</v>
      </c>
      <c r="H412" s="4">
        <f t="shared" si="18"/>
        <v>74758</v>
      </c>
    </row>
    <row r="413" spans="1:8" x14ac:dyDescent="0.3">
      <c r="A413" s="1">
        <v>45338</v>
      </c>
      <c r="B413" t="s">
        <v>7</v>
      </c>
      <c r="C413" t="s">
        <v>10</v>
      </c>
      <c r="D413" s="2">
        <f>VLOOKUP(C413,Tabela18[],2,FALSE)</f>
        <v>0.2</v>
      </c>
      <c r="E413">
        <v>10</v>
      </c>
      <c r="F413" s="3">
        <f t="shared" si="19"/>
        <v>0</v>
      </c>
      <c r="G413" s="3">
        <f t="shared" si="20"/>
        <v>132</v>
      </c>
      <c r="H413" s="4">
        <f t="shared" si="18"/>
        <v>74890</v>
      </c>
    </row>
    <row r="414" spans="1:8" x14ac:dyDescent="0.3">
      <c r="A414" s="1">
        <v>45339</v>
      </c>
      <c r="B414" t="s">
        <v>8</v>
      </c>
      <c r="C414" t="s">
        <v>10</v>
      </c>
      <c r="D414" s="2">
        <f>VLOOKUP(C414,Tabela18[],2,FALSE)</f>
        <v>0.2</v>
      </c>
      <c r="E414">
        <v>10</v>
      </c>
      <c r="F414" s="3">
        <f t="shared" si="19"/>
        <v>0</v>
      </c>
      <c r="G414" s="3">
        <f t="shared" si="20"/>
        <v>0</v>
      </c>
      <c r="H414" s="4">
        <f t="shared" si="18"/>
        <v>74890</v>
      </c>
    </row>
    <row r="415" spans="1:8" x14ac:dyDescent="0.3">
      <c r="A415" s="1">
        <v>45340</v>
      </c>
      <c r="B415" t="s">
        <v>2</v>
      </c>
      <c r="C415" t="s">
        <v>10</v>
      </c>
      <c r="D415" s="2">
        <f>VLOOKUP(C415,Tabela18[],2,FALSE)</f>
        <v>0.2</v>
      </c>
      <c r="E415">
        <v>10</v>
      </c>
      <c r="F415" s="3">
        <f t="shared" si="19"/>
        <v>150</v>
      </c>
      <c r="G415" s="3">
        <f t="shared" si="20"/>
        <v>0</v>
      </c>
      <c r="H415" s="4">
        <f t="shared" si="18"/>
        <v>74740</v>
      </c>
    </row>
    <row r="416" spans="1:8" x14ac:dyDescent="0.3">
      <c r="A416" s="1">
        <v>45341</v>
      </c>
      <c r="B416" t="s">
        <v>3</v>
      </c>
      <c r="C416" t="s">
        <v>10</v>
      </c>
      <c r="D416" s="2">
        <f>VLOOKUP(C416,Tabela18[],2,FALSE)</f>
        <v>0.2</v>
      </c>
      <c r="E416">
        <v>10</v>
      </c>
      <c r="F416" s="3">
        <f t="shared" si="19"/>
        <v>0</v>
      </c>
      <c r="G416" s="3">
        <f t="shared" si="20"/>
        <v>132</v>
      </c>
      <c r="H416" s="4">
        <f t="shared" si="18"/>
        <v>74872</v>
      </c>
    </row>
    <row r="417" spans="1:8" x14ac:dyDescent="0.3">
      <c r="A417" s="1">
        <v>45342</v>
      </c>
      <c r="B417" t="s">
        <v>4</v>
      </c>
      <c r="C417" t="s">
        <v>10</v>
      </c>
      <c r="D417" s="2">
        <f>VLOOKUP(C417,Tabela18[],2,FALSE)</f>
        <v>0.2</v>
      </c>
      <c r="E417">
        <v>10</v>
      </c>
      <c r="F417" s="3">
        <f t="shared" si="19"/>
        <v>0</v>
      </c>
      <c r="G417" s="3">
        <f t="shared" si="20"/>
        <v>132</v>
      </c>
      <c r="H417" s="4">
        <f t="shared" si="18"/>
        <v>75004</v>
      </c>
    </row>
    <row r="418" spans="1:8" x14ac:dyDescent="0.3">
      <c r="A418" s="1">
        <v>45343</v>
      </c>
      <c r="B418" t="s">
        <v>5</v>
      </c>
      <c r="C418" t="s">
        <v>10</v>
      </c>
      <c r="D418" s="2">
        <f>VLOOKUP(C418,Tabela18[],2,FALSE)</f>
        <v>0.2</v>
      </c>
      <c r="E418">
        <v>10</v>
      </c>
      <c r="F418" s="3">
        <f t="shared" si="19"/>
        <v>0</v>
      </c>
      <c r="G418" s="3">
        <f t="shared" si="20"/>
        <v>132</v>
      </c>
      <c r="H418" s="4">
        <f t="shared" si="18"/>
        <v>75136</v>
      </c>
    </row>
    <row r="419" spans="1:8" x14ac:dyDescent="0.3">
      <c r="A419" s="1">
        <v>45344</v>
      </c>
      <c r="B419" t="s">
        <v>6</v>
      </c>
      <c r="C419" t="s">
        <v>10</v>
      </c>
      <c r="D419" s="2">
        <f>VLOOKUP(C419,Tabela18[],2,FALSE)</f>
        <v>0.2</v>
      </c>
      <c r="E419">
        <v>10</v>
      </c>
      <c r="F419" s="3">
        <f t="shared" si="19"/>
        <v>0</v>
      </c>
      <c r="G419" s="3">
        <f t="shared" si="20"/>
        <v>132</v>
      </c>
      <c r="H419" s="4">
        <f t="shared" si="18"/>
        <v>75268</v>
      </c>
    </row>
    <row r="420" spans="1:8" x14ac:dyDescent="0.3">
      <c r="A420" s="1">
        <v>45345</v>
      </c>
      <c r="B420" t="s">
        <v>7</v>
      </c>
      <c r="C420" t="s">
        <v>10</v>
      </c>
      <c r="D420" s="2">
        <f>VLOOKUP(C420,Tabela18[],2,FALSE)</f>
        <v>0.2</v>
      </c>
      <c r="E420">
        <v>10</v>
      </c>
      <c r="F420" s="3">
        <f t="shared" si="19"/>
        <v>0</v>
      </c>
      <c r="G420" s="3">
        <f t="shared" si="20"/>
        <v>132</v>
      </c>
      <c r="H420" s="4">
        <f t="shared" si="18"/>
        <v>75400</v>
      </c>
    </row>
    <row r="421" spans="1:8" x14ac:dyDescent="0.3">
      <c r="A421" s="1">
        <v>45346</v>
      </c>
      <c r="B421" t="s">
        <v>8</v>
      </c>
      <c r="C421" t="s">
        <v>10</v>
      </c>
      <c r="D421" s="2">
        <f>VLOOKUP(C421,Tabela18[],2,FALSE)</f>
        <v>0.2</v>
      </c>
      <c r="E421">
        <v>10</v>
      </c>
      <c r="F421" s="3">
        <f t="shared" si="19"/>
        <v>0</v>
      </c>
      <c r="G421" s="3">
        <f t="shared" si="20"/>
        <v>0</v>
      </c>
      <c r="H421" s="4">
        <f t="shared" si="18"/>
        <v>75400</v>
      </c>
    </row>
    <row r="422" spans="1:8" x14ac:dyDescent="0.3">
      <c r="A422" s="1">
        <v>45347</v>
      </c>
      <c r="B422" t="s">
        <v>2</v>
      </c>
      <c r="C422" t="s">
        <v>10</v>
      </c>
      <c r="D422" s="2">
        <f>VLOOKUP(C422,Tabela18[],2,FALSE)</f>
        <v>0.2</v>
      </c>
      <c r="E422">
        <v>10</v>
      </c>
      <c r="F422" s="3">
        <f t="shared" si="19"/>
        <v>150</v>
      </c>
      <c r="G422" s="3">
        <f t="shared" si="20"/>
        <v>0</v>
      </c>
      <c r="H422" s="4">
        <f t="shared" si="18"/>
        <v>75250</v>
      </c>
    </row>
    <row r="423" spans="1:8" x14ac:dyDescent="0.3">
      <c r="A423" s="1">
        <v>45348</v>
      </c>
      <c r="B423" t="s">
        <v>3</v>
      </c>
      <c r="C423" t="s">
        <v>10</v>
      </c>
      <c r="D423" s="2">
        <f>VLOOKUP(C423,Tabela18[],2,FALSE)</f>
        <v>0.2</v>
      </c>
      <c r="E423">
        <v>10</v>
      </c>
      <c r="F423" s="3">
        <f t="shared" si="19"/>
        <v>0</v>
      </c>
      <c r="G423" s="3">
        <f t="shared" si="20"/>
        <v>132</v>
      </c>
      <c r="H423" s="4">
        <f t="shared" si="18"/>
        <v>75382</v>
      </c>
    </row>
    <row r="424" spans="1:8" x14ac:dyDescent="0.3">
      <c r="A424" s="1">
        <v>45349</v>
      </c>
      <c r="B424" t="s">
        <v>4</v>
      </c>
      <c r="C424" t="s">
        <v>10</v>
      </c>
      <c r="D424" s="2">
        <f>VLOOKUP(C424,Tabela18[],2,FALSE)</f>
        <v>0.2</v>
      </c>
      <c r="E424">
        <v>10</v>
      </c>
      <c r="F424" s="3">
        <f t="shared" si="19"/>
        <v>0</v>
      </c>
      <c r="G424" s="3">
        <f t="shared" si="20"/>
        <v>132</v>
      </c>
      <c r="H424" s="4">
        <f t="shared" si="18"/>
        <v>75514</v>
      </c>
    </row>
    <row r="425" spans="1:8" x14ac:dyDescent="0.3">
      <c r="A425" s="1">
        <v>45350</v>
      </c>
      <c r="B425" t="s">
        <v>5</v>
      </c>
      <c r="C425" t="s">
        <v>10</v>
      </c>
      <c r="D425" s="2">
        <f>VLOOKUP(C425,Tabela18[],2,FALSE)</f>
        <v>0.2</v>
      </c>
      <c r="E425">
        <v>10</v>
      </c>
      <c r="F425" s="3">
        <f t="shared" si="19"/>
        <v>0</v>
      </c>
      <c r="G425" s="3">
        <f t="shared" si="20"/>
        <v>132</v>
      </c>
      <c r="H425" s="4">
        <f t="shared" si="18"/>
        <v>75646</v>
      </c>
    </row>
    <row r="426" spans="1:8" x14ac:dyDescent="0.3">
      <c r="A426" s="1">
        <v>45351</v>
      </c>
      <c r="B426" t="s">
        <v>6</v>
      </c>
      <c r="C426" t="s">
        <v>10</v>
      </c>
      <c r="D426" s="2">
        <f>VLOOKUP(C426,Tabela18[],2,FALSE)</f>
        <v>0.2</v>
      </c>
      <c r="E426">
        <v>10</v>
      </c>
      <c r="F426" s="3">
        <f t="shared" si="19"/>
        <v>0</v>
      </c>
      <c r="G426" s="3">
        <f t="shared" si="20"/>
        <v>132</v>
      </c>
      <c r="H426" s="4">
        <f t="shared" si="18"/>
        <v>75778</v>
      </c>
    </row>
    <row r="427" spans="1:8" x14ac:dyDescent="0.3">
      <c r="A427" s="1">
        <v>45352</v>
      </c>
      <c r="B427" t="s">
        <v>7</v>
      </c>
      <c r="C427" t="s">
        <v>10</v>
      </c>
      <c r="D427" s="2">
        <f>VLOOKUP(C427,Tabela18[],2,FALSE)</f>
        <v>0.2</v>
      </c>
      <c r="E427">
        <v>10</v>
      </c>
      <c r="F427" s="3">
        <f t="shared" si="19"/>
        <v>0</v>
      </c>
      <c r="G427" s="3">
        <f t="shared" si="20"/>
        <v>132</v>
      </c>
      <c r="H427" s="4">
        <f t="shared" si="18"/>
        <v>75910</v>
      </c>
    </row>
    <row r="428" spans="1:8" x14ac:dyDescent="0.3">
      <c r="A428" s="1">
        <v>45353</v>
      </c>
      <c r="B428" t="s">
        <v>8</v>
      </c>
      <c r="C428" t="s">
        <v>10</v>
      </c>
      <c r="D428" s="2">
        <f>VLOOKUP(C428,Tabela18[],2,FALSE)</f>
        <v>0.2</v>
      </c>
      <c r="E428">
        <v>10</v>
      </c>
      <c r="F428" s="3">
        <f t="shared" si="19"/>
        <v>0</v>
      </c>
      <c r="G428" s="3">
        <f t="shared" si="20"/>
        <v>0</v>
      </c>
      <c r="H428" s="4">
        <f t="shared" si="18"/>
        <v>75910</v>
      </c>
    </row>
    <row r="429" spans="1:8" x14ac:dyDescent="0.3">
      <c r="A429" s="1">
        <v>45354</v>
      </c>
      <c r="B429" t="s">
        <v>2</v>
      </c>
      <c r="C429" t="s">
        <v>10</v>
      </c>
      <c r="D429" s="2">
        <f>VLOOKUP(C429,Tabela18[],2,FALSE)</f>
        <v>0.2</v>
      </c>
      <c r="E429">
        <v>10</v>
      </c>
      <c r="F429" s="3">
        <f t="shared" si="19"/>
        <v>150</v>
      </c>
      <c r="G429" s="3">
        <f t="shared" si="20"/>
        <v>0</v>
      </c>
      <c r="H429" s="4">
        <f t="shared" si="18"/>
        <v>75760</v>
      </c>
    </row>
    <row r="430" spans="1:8" x14ac:dyDescent="0.3">
      <c r="A430" s="1">
        <v>45355</v>
      </c>
      <c r="B430" t="s">
        <v>3</v>
      </c>
      <c r="C430" t="s">
        <v>10</v>
      </c>
      <c r="D430" s="2">
        <f>VLOOKUP(C430,Tabela18[],2,FALSE)</f>
        <v>0.2</v>
      </c>
      <c r="E430">
        <v>10</v>
      </c>
      <c r="F430" s="3">
        <f t="shared" si="19"/>
        <v>0</v>
      </c>
      <c r="G430" s="3">
        <f t="shared" si="20"/>
        <v>132</v>
      </c>
      <c r="H430" s="4">
        <f t="shared" si="18"/>
        <v>75892</v>
      </c>
    </row>
    <row r="431" spans="1:8" x14ac:dyDescent="0.3">
      <c r="A431" s="1">
        <v>45356</v>
      </c>
      <c r="B431" t="s">
        <v>4</v>
      </c>
      <c r="C431" t="s">
        <v>10</v>
      </c>
      <c r="D431" s="2">
        <f>VLOOKUP(C431,Tabela18[],2,FALSE)</f>
        <v>0.2</v>
      </c>
      <c r="E431">
        <v>10</v>
      </c>
      <c r="F431" s="3">
        <f t="shared" si="19"/>
        <v>0</v>
      </c>
      <c r="G431" s="3">
        <f t="shared" si="20"/>
        <v>132</v>
      </c>
      <c r="H431" s="4">
        <f t="shared" si="18"/>
        <v>76024</v>
      </c>
    </row>
    <row r="432" spans="1:8" x14ac:dyDescent="0.3">
      <c r="A432" s="1">
        <v>45357</v>
      </c>
      <c r="B432" t="s">
        <v>5</v>
      </c>
      <c r="C432" t="s">
        <v>10</v>
      </c>
      <c r="D432" s="2">
        <f>VLOOKUP(C432,Tabela18[],2,FALSE)</f>
        <v>0.2</v>
      </c>
      <c r="E432">
        <v>10</v>
      </c>
      <c r="F432" s="3">
        <f t="shared" si="19"/>
        <v>0</v>
      </c>
      <c r="G432" s="3">
        <f t="shared" si="20"/>
        <v>132</v>
      </c>
      <c r="H432" s="4">
        <f t="shared" si="18"/>
        <v>76156</v>
      </c>
    </row>
    <row r="433" spans="1:8" x14ac:dyDescent="0.3">
      <c r="A433" s="1">
        <v>45358</v>
      </c>
      <c r="B433" t="s">
        <v>6</v>
      </c>
      <c r="C433" t="s">
        <v>10</v>
      </c>
      <c r="D433" s="2">
        <f>VLOOKUP(C433,Tabela18[],2,FALSE)</f>
        <v>0.2</v>
      </c>
      <c r="E433">
        <v>10</v>
      </c>
      <c r="F433" s="3">
        <f t="shared" si="19"/>
        <v>0</v>
      </c>
      <c r="G433" s="3">
        <f t="shared" si="20"/>
        <v>132</v>
      </c>
      <c r="H433" s="4">
        <f t="shared" si="18"/>
        <v>76288</v>
      </c>
    </row>
    <row r="434" spans="1:8" x14ac:dyDescent="0.3">
      <c r="A434" s="1">
        <v>45359</v>
      </c>
      <c r="B434" t="s">
        <v>7</v>
      </c>
      <c r="C434" t="s">
        <v>10</v>
      </c>
      <c r="D434" s="2">
        <f>VLOOKUP(C434,Tabela18[],2,FALSE)</f>
        <v>0.2</v>
      </c>
      <c r="E434">
        <v>10</v>
      </c>
      <c r="F434" s="3">
        <f t="shared" si="19"/>
        <v>0</v>
      </c>
      <c r="G434" s="3">
        <f t="shared" si="20"/>
        <v>132</v>
      </c>
      <c r="H434" s="4">
        <f t="shared" si="18"/>
        <v>76420</v>
      </c>
    </row>
    <row r="435" spans="1:8" x14ac:dyDescent="0.3">
      <c r="A435" s="1">
        <v>45360</v>
      </c>
      <c r="B435" t="s">
        <v>8</v>
      </c>
      <c r="C435" t="s">
        <v>10</v>
      </c>
      <c r="D435" s="2">
        <f>VLOOKUP(C435,Tabela18[],2,FALSE)</f>
        <v>0.2</v>
      </c>
      <c r="E435">
        <v>10</v>
      </c>
      <c r="F435" s="3">
        <f t="shared" si="19"/>
        <v>0</v>
      </c>
      <c r="G435" s="3">
        <f t="shared" si="20"/>
        <v>0</v>
      </c>
      <c r="H435" s="4">
        <f t="shared" si="18"/>
        <v>76420</v>
      </c>
    </row>
    <row r="436" spans="1:8" x14ac:dyDescent="0.3">
      <c r="A436" s="1">
        <v>45361</v>
      </c>
      <c r="B436" t="s">
        <v>2</v>
      </c>
      <c r="C436" t="s">
        <v>10</v>
      </c>
      <c r="D436" s="2">
        <f>VLOOKUP(C436,Tabela18[],2,FALSE)</f>
        <v>0.2</v>
      </c>
      <c r="E436">
        <v>10</v>
      </c>
      <c r="F436" s="3">
        <f t="shared" si="19"/>
        <v>150</v>
      </c>
      <c r="G436" s="3">
        <f t="shared" si="20"/>
        <v>0</v>
      </c>
      <c r="H436" s="4">
        <f t="shared" si="18"/>
        <v>76270</v>
      </c>
    </row>
    <row r="437" spans="1:8" x14ac:dyDescent="0.3">
      <c r="A437" s="1">
        <v>45362</v>
      </c>
      <c r="B437" t="s">
        <v>3</v>
      </c>
      <c r="C437" t="s">
        <v>10</v>
      </c>
      <c r="D437" s="2">
        <f>VLOOKUP(C437,Tabela18[],2,FALSE)</f>
        <v>0.2</v>
      </c>
      <c r="E437">
        <v>10</v>
      </c>
      <c r="F437" s="3">
        <f t="shared" si="19"/>
        <v>0</v>
      </c>
      <c r="G437" s="3">
        <f t="shared" si="20"/>
        <v>132</v>
      </c>
      <c r="H437" s="4">
        <f t="shared" si="18"/>
        <v>76402</v>
      </c>
    </row>
    <row r="438" spans="1:8" x14ac:dyDescent="0.3">
      <c r="A438" s="1">
        <v>45363</v>
      </c>
      <c r="B438" t="s">
        <v>4</v>
      </c>
      <c r="C438" t="s">
        <v>10</v>
      </c>
      <c r="D438" s="2">
        <f>VLOOKUP(C438,Tabela18[],2,FALSE)</f>
        <v>0.2</v>
      </c>
      <c r="E438">
        <v>10</v>
      </c>
      <c r="F438" s="3">
        <f t="shared" si="19"/>
        <v>0</v>
      </c>
      <c r="G438" s="3">
        <f t="shared" si="20"/>
        <v>132</v>
      </c>
      <c r="H438" s="4">
        <f t="shared" si="18"/>
        <v>76534</v>
      </c>
    </row>
    <row r="439" spans="1:8" x14ac:dyDescent="0.3">
      <c r="A439" s="1">
        <v>45364</v>
      </c>
      <c r="B439" t="s">
        <v>5</v>
      </c>
      <c r="C439" t="s">
        <v>10</v>
      </c>
      <c r="D439" s="2">
        <f>VLOOKUP(C439,Tabela18[],2,FALSE)</f>
        <v>0.2</v>
      </c>
      <c r="E439">
        <v>10</v>
      </c>
      <c r="F439" s="3">
        <f t="shared" si="19"/>
        <v>0</v>
      </c>
      <c r="G439" s="3">
        <f t="shared" si="20"/>
        <v>132</v>
      </c>
      <c r="H439" s="4">
        <f t="shared" si="18"/>
        <v>76666</v>
      </c>
    </row>
    <row r="440" spans="1:8" x14ac:dyDescent="0.3">
      <c r="A440" s="1">
        <v>45365</v>
      </c>
      <c r="B440" t="s">
        <v>6</v>
      </c>
      <c r="C440" t="s">
        <v>10</v>
      </c>
      <c r="D440" s="2">
        <f>VLOOKUP(C440,Tabela18[],2,FALSE)</f>
        <v>0.2</v>
      </c>
      <c r="E440">
        <v>10</v>
      </c>
      <c r="F440" s="3">
        <f t="shared" si="19"/>
        <v>0</v>
      </c>
      <c r="G440" s="3">
        <f t="shared" si="20"/>
        <v>132</v>
      </c>
      <c r="H440" s="4">
        <f t="shared" si="18"/>
        <v>76798</v>
      </c>
    </row>
    <row r="441" spans="1:8" x14ac:dyDescent="0.3">
      <c r="A441" s="1">
        <v>45366</v>
      </c>
      <c r="B441" t="s">
        <v>7</v>
      </c>
      <c r="C441" t="s">
        <v>10</v>
      </c>
      <c r="D441" s="2">
        <f>VLOOKUP(C441,Tabela18[],2,FALSE)</f>
        <v>0.2</v>
      </c>
      <c r="E441">
        <v>10</v>
      </c>
      <c r="F441" s="3">
        <f t="shared" si="19"/>
        <v>0</v>
      </c>
      <c r="G441" s="3">
        <f t="shared" si="20"/>
        <v>132</v>
      </c>
      <c r="H441" s="4">
        <f t="shared" si="18"/>
        <v>76930</v>
      </c>
    </row>
    <row r="442" spans="1:8" x14ac:dyDescent="0.3">
      <c r="A442" s="1">
        <v>45367</v>
      </c>
      <c r="B442" t="s">
        <v>8</v>
      </c>
      <c r="C442" t="s">
        <v>10</v>
      </c>
      <c r="D442" s="2">
        <f>VLOOKUP(C442,Tabela18[],2,FALSE)</f>
        <v>0.2</v>
      </c>
      <c r="E442">
        <v>10</v>
      </c>
      <c r="F442" s="3">
        <f t="shared" si="19"/>
        <v>0</v>
      </c>
      <c r="G442" s="3">
        <f t="shared" si="20"/>
        <v>0</v>
      </c>
      <c r="H442" s="4">
        <f t="shared" si="18"/>
        <v>76930</v>
      </c>
    </row>
    <row r="443" spans="1:8" x14ac:dyDescent="0.3">
      <c r="A443" s="1">
        <v>45368</v>
      </c>
      <c r="B443" t="s">
        <v>2</v>
      </c>
      <c r="C443" t="s">
        <v>10</v>
      </c>
      <c r="D443" s="2">
        <f>VLOOKUP(C443,Tabela18[],2,FALSE)</f>
        <v>0.2</v>
      </c>
      <c r="E443">
        <v>10</v>
      </c>
      <c r="F443" s="3">
        <f t="shared" si="19"/>
        <v>150</v>
      </c>
      <c r="G443" s="3">
        <f t="shared" si="20"/>
        <v>0</v>
      </c>
      <c r="H443" s="4">
        <f t="shared" si="18"/>
        <v>76780</v>
      </c>
    </row>
    <row r="444" spans="1:8" x14ac:dyDescent="0.3">
      <c r="A444" s="1">
        <v>45369</v>
      </c>
      <c r="B444" t="s">
        <v>3</v>
      </c>
      <c r="C444" t="s">
        <v>10</v>
      </c>
      <c r="D444" s="2">
        <f>VLOOKUP(C444,Tabela18[],2,FALSE)</f>
        <v>0.2</v>
      </c>
      <c r="E444">
        <v>10</v>
      </c>
      <c r="F444" s="3">
        <f t="shared" si="19"/>
        <v>0</v>
      </c>
      <c r="G444" s="3">
        <f t="shared" si="20"/>
        <v>132</v>
      </c>
      <c r="H444" s="4">
        <f t="shared" si="18"/>
        <v>76912</v>
      </c>
    </row>
    <row r="445" spans="1:8" x14ac:dyDescent="0.3">
      <c r="A445" s="1">
        <v>45370</v>
      </c>
      <c r="B445" t="s">
        <v>4</v>
      </c>
      <c r="C445" t="s">
        <v>10</v>
      </c>
      <c r="D445" s="2">
        <f>VLOOKUP(C445,Tabela18[],2,FALSE)</f>
        <v>0.2</v>
      </c>
      <c r="E445">
        <v>10</v>
      </c>
      <c r="F445" s="3">
        <f t="shared" si="19"/>
        <v>0</v>
      </c>
      <c r="G445" s="3">
        <f t="shared" si="20"/>
        <v>132</v>
      </c>
      <c r="H445" s="4">
        <f t="shared" si="18"/>
        <v>77044</v>
      </c>
    </row>
    <row r="446" spans="1:8" x14ac:dyDescent="0.3">
      <c r="A446" s="1">
        <v>45371</v>
      </c>
      <c r="B446" t="s">
        <v>5</v>
      </c>
      <c r="C446" t="s">
        <v>10</v>
      </c>
      <c r="D446" s="2">
        <f>VLOOKUP(C446,Tabela18[],2,FALSE)</f>
        <v>0.2</v>
      </c>
      <c r="E446">
        <v>10</v>
      </c>
      <c r="F446" s="3">
        <f t="shared" si="19"/>
        <v>0</v>
      </c>
      <c r="G446" s="3">
        <f t="shared" si="20"/>
        <v>132</v>
      </c>
      <c r="H446" s="4">
        <f t="shared" si="18"/>
        <v>77176</v>
      </c>
    </row>
    <row r="447" spans="1:8" x14ac:dyDescent="0.3">
      <c r="A447" s="1">
        <v>45372</v>
      </c>
      <c r="B447" t="s">
        <v>6</v>
      </c>
      <c r="C447" t="s">
        <v>11</v>
      </c>
      <c r="D447" s="2">
        <f>VLOOKUP(C447,Tabela18[],2,FALSE)</f>
        <v>0.5</v>
      </c>
      <c r="E447">
        <v>10</v>
      </c>
      <c r="F447" s="3">
        <f t="shared" si="19"/>
        <v>0</v>
      </c>
      <c r="G447" s="3">
        <f t="shared" si="20"/>
        <v>330</v>
      </c>
      <c r="H447" s="4">
        <f t="shared" si="18"/>
        <v>77506</v>
      </c>
    </row>
    <row r="448" spans="1:8" x14ac:dyDescent="0.3">
      <c r="A448" s="1">
        <v>45373</v>
      </c>
      <c r="B448" t="s">
        <v>7</v>
      </c>
      <c r="C448" t="s">
        <v>11</v>
      </c>
      <c r="D448" s="2">
        <f>VLOOKUP(C448,Tabela18[],2,FALSE)</f>
        <v>0.5</v>
      </c>
      <c r="E448">
        <v>10</v>
      </c>
      <c r="F448" s="3">
        <f t="shared" si="19"/>
        <v>0</v>
      </c>
      <c r="G448" s="3">
        <f t="shared" si="20"/>
        <v>330</v>
      </c>
      <c r="H448" s="4">
        <f t="shared" si="18"/>
        <v>77836</v>
      </c>
    </row>
    <row r="449" spans="1:8" x14ac:dyDescent="0.3">
      <c r="A449" s="1">
        <v>45374</v>
      </c>
      <c r="B449" t="s">
        <v>8</v>
      </c>
      <c r="C449" t="s">
        <v>11</v>
      </c>
      <c r="D449" s="2">
        <f>VLOOKUP(C449,Tabela18[],2,FALSE)</f>
        <v>0.5</v>
      </c>
      <c r="E449">
        <v>10</v>
      </c>
      <c r="F449" s="3">
        <f t="shared" si="19"/>
        <v>0</v>
      </c>
      <c r="G449" s="3">
        <f t="shared" si="20"/>
        <v>0</v>
      </c>
      <c r="H449" s="4">
        <f t="shared" si="18"/>
        <v>77836</v>
      </c>
    </row>
    <row r="450" spans="1:8" x14ac:dyDescent="0.3">
      <c r="A450" s="1">
        <v>45375</v>
      </c>
      <c r="B450" t="s">
        <v>2</v>
      </c>
      <c r="C450" t="s">
        <v>11</v>
      </c>
      <c r="D450" s="2">
        <f>VLOOKUP(C450,Tabela18[],2,FALSE)</f>
        <v>0.5</v>
      </c>
      <c r="E450">
        <v>10</v>
      </c>
      <c r="F450" s="3">
        <f t="shared" si="19"/>
        <v>150</v>
      </c>
      <c r="G450" s="3">
        <f t="shared" si="20"/>
        <v>0</v>
      </c>
      <c r="H450" s="4">
        <f t="shared" si="18"/>
        <v>77686</v>
      </c>
    </row>
    <row r="451" spans="1:8" x14ac:dyDescent="0.3">
      <c r="A451" s="1">
        <v>45376</v>
      </c>
      <c r="B451" t="s">
        <v>3</v>
      </c>
      <c r="C451" t="s">
        <v>11</v>
      </c>
      <c r="D451" s="2">
        <f>VLOOKUP(C451,Tabela18[],2,FALSE)</f>
        <v>0.5</v>
      </c>
      <c r="E451">
        <v>10</v>
      </c>
      <c r="F451" s="3">
        <f t="shared" si="19"/>
        <v>0</v>
      </c>
      <c r="G451" s="3">
        <f t="shared" si="20"/>
        <v>330</v>
      </c>
      <c r="H451" s="4">
        <f t="shared" ref="H451:H514" si="21">G451-F451+H450</f>
        <v>78016</v>
      </c>
    </row>
    <row r="452" spans="1:8" x14ac:dyDescent="0.3">
      <c r="A452" s="1">
        <v>45377</v>
      </c>
      <c r="B452" t="s">
        <v>4</v>
      </c>
      <c r="C452" t="s">
        <v>11</v>
      </c>
      <c r="D452" s="2">
        <f>VLOOKUP(C452,Tabela18[],2,FALSE)</f>
        <v>0.5</v>
      </c>
      <c r="E452">
        <v>10</v>
      </c>
      <c r="F452" s="3">
        <f t="shared" ref="F452:F515" si="22">IF(B452="niedziela",15*E452,0)</f>
        <v>0</v>
      </c>
      <c r="G452" s="3">
        <f t="shared" ref="G452:G515" si="23">IF(AND(NOT(B452="sobota"),NOT(B452="niedziela")),ROUNDDOWN(E452*D452,0)*$M$4,0)</f>
        <v>330</v>
      </c>
      <c r="H452" s="4">
        <f t="shared" si="21"/>
        <v>78346</v>
      </c>
    </row>
    <row r="453" spans="1:8" x14ac:dyDescent="0.3">
      <c r="A453" s="1">
        <v>45378</v>
      </c>
      <c r="B453" t="s">
        <v>5</v>
      </c>
      <c r="C453" t="s">
        <v>11</v>
      </c>
      <c r="D453" s="2">
        <f>VLOOKUP(C453,Tabela18[],2,FALSE)</f>
        <v>0.5</v>
      </c>
      <c r="E453">
        <v>10</v>
      </c>
      <c r="F453" s="3">
        <f t="shared" si="22"/>
        <v>0</v>
      </c>
      <c r="G453" s="3">
        <f t="shared" si="23"/>
        <v>330</v>
      </c>
      <c r="H453" s="4">
        <f t="shared" si="21"/>
        <v>78676</v>
      </c>
    </row>
    <row r="454" spans="1:8" x14ac:dyDescent="0.3">
      <c r="A454" s="1">
        <v>45379</v>
      </c>
      <c r="B454" t="s">
        <v>6</v>
      </c>
      <c r="C454" t="s">
        <v>11</v>
      </c>
      <c r="D454" s="2">
        <f>VLOOKUP(C454,Tabela18[],2,FALSE)</f>
        <v>0.5</v>
      </c>
      <c r="E454">
        <v>10</v>
      </c>
      <c r="F454" s="3">
        <f t="shared" si="22"/>
        <v>0</v>
      </c>
      <c r="G454" s="3">
        <f t="shared" si="23"/>
        <v>330</v>
      </c>
      <c r="H454" s="4">
        <f t="shared" si="21"/>
        <v>79006</v>
      </c>
    </row>
    <row r="455" spans="1:8" x14ac:dyDescent="0.3">
      <c r="A455" s="1">
        <v>45380</v>
      </c>
      <c r="B455" t="s">
        <v>7</v>
      </c>
      <c r="C455" t="s">
        <v>11</v>
      </c>
      <c r="D455" s="2">
        <f>VLOOKUP(C455,Tabela18[],2,FALSE)</f>
        <v>0.5</v>
      </c>
      <c r="E455">
        <v>10</v>
      </c>
      <c r="F455" s="3">
        <f t="shared" si="22"/>
        <v>0</v>
      </c>
      <c r="G455" s="3">
        <f t="shared" si="23"/>
        <v>330</v>
      </c>
      <c r="H455" s="4">
        <f t="shared" si="21"/>
        <v>79336</v>
      </c>
    </row>
    <row r="456" spans="1:8" x14ac:dyDescent="0.3">
      <c r="A456" s="1">
        <v>45381</v>
      </c>
      <c r="B456" t="s">
        <v>8</v>
      </c>
      <c r="C456" t="s">
        <v>11</v>
      </c>
      <c r="D456" s="2">
        <f>VLOOKUP(C456,Tabela18[],2,FALSE)</f>
        <v>0.5</v>
      </c>
      <c r="E456">
        <v>10</v>
      </c>
      <c r="F456" s="3">
        <f t="shared" si="22"/>
        <v>0</v>
      </c>
      <c r="G456" s="3">
        <f t="shared" si="23"/>
        <v>0</v>
      </c>
      <c r="H456" s="4">
        <f t="shared" si="21"/>
        <v>79336</v>
      </c>
    </row>
    <row r="457" spans="1:8" x14ac:dyDescent="0.3">
      <c r="A457" s="1">
        <v>45382</v>
      </c>
      <c r="B457" t="s">
        <v>2</v>
      </c>
      <c r="C457" t="s">
        <v>11</v>
      </c>
      <c r="D457" s="2">
        <f>VLOOKUP(C457,Tabela18[],2,FALSE)</f>
        <v>0.5</v>
      </c>
      <c r="E457">
        <v>10</v>
      </c>
      <c r="F457" s="3">
        <f t="shared" si="22"/>
        <v>150</v>
      </c>
      <c r="G457" s="3">
        <f t="shared" si="23"/>
        <v>0</v>
      </c>
      <c r="H457" s="4">
        <f t="shared" si="21"/>
        <v>79186</v>
      </c>
    </row>
    <row r="458" spans="1:8" x14ac:dyDescent="0.3">
      <c r="A458" s="1">
        <v>45383</v>
      </c>
      <c r="B458" t="s">
        <v>3</v>
      </c>
      <c r="C458" t="s">
        <v>11</v>
      </c>
      <c r="D458" s="2">
        <f>VLOOKUP(C458,Tabela18[],2,FALSE)</f>
        <v>0.5</v>
      </c>
      <c r="E458">
        <v>10</v>
      </c>
      <c r="F458" s="3">
        <f t="shared" si="22"/>
        <v>0</v>
      </c>
      <c r="G458" s="3">
        <f t="shared" si="23"/>
        <v>330</v>
      </c>
      <c r="H458" s="4">
        <f t="shared" si="21"/>
        <v>79516</v>
      </c>
    </row>
    <row r="459" spans="1:8" x14ac:dyDescent="0.3">
      <c r="A459" s="1">
        <v>45384</v>
      </c>
      <c r="B459" t="s">
        <v>4</v>
      </c>
      <c r="C459" t="s">
        <v>11</v>
      </c>
      <c r="D459" s="2">
        <f>VLOOKUP(C459,Tabela18[],2,FALSE)</f>
        <v>0.5</v>
      </c>
      <c r="E459">
        <v>10</v>
      </c>
      <c r="F459" s="3">
        <f t="shared" si="22"/>
        <v>0</v>
      </c>
      <c r="G459" s="3">
        <f t="shared" si="23"/>
        <v>330</v>
      </c>
      <c r="H459" s="4">
        <f t="shared" si="21"/>
        <v>79846</v>
      </c>
    </row>
    <row r="460" spans="1:8" x14ac:dyDescent="0.3">
      <c r="A460" s="1">
        <v>45385</v>
      </c>
      <c r="B460" t="s">
        <v>5</v>
      </c>
      <c r="C460" t="s">
        <v>11</v>
      </c>
      <c r="D460" s="2">
        <f>VLOOKUP(C460,Tabela18[],2,FALSE)</f>
        <v>0.5</v>
      </c>
      <c r="E460">
        <v>10</v>
      </c>
      <c r="F460" s="3">
        <f t="shared" si="22"/>
        <v>0</v>
      </c>
      <c r="G460" s="3">
        <f t="shared" si="23"/>
        <v>330</v>
      </c>
      <c r="H460" s="4">
        <f t="shared" si="21"/>
        <v>80176</v>
      </c>
    </row>
    <row r="461" spans="1:8" x14ac:dyDescent="0.3">
      <c r="A461" s="1">
        <v>45386</v>
      </c>
      <c r="B461" t="s">
        <v>6</v>
      </c>
      <c r="C461" t="s">
        <v>11</v>
      </c>
      <c r="D461" s="2">
        <f>VLOOKUP(C461,Tabela18[],2,FALSE)</f>
        <v>0.5</v>
      </c>
      <c r="E461">
        <v>10</v>
      </c>
      <c r="F461" s="3">
        <f t="shared" si="22"/>
        <v>0</v>
      </c>
      <c r="G461" s="3">
        <f t="shared" si="23"/>
        <v>330</v>
      </c>
      <c r="H461" s="4">
        <f t="shared" si="21"/>
        <v>80506</v>
      </c>
    </row>
    <row r="462" spans="1:8" x14ac:dyDescent="0.3">
      <c r="A462" s="1">
        <v>45387</v>
      </c>
      <c r="B462" t="s">
        <v>7</v>
      </c>
      <c r="C462" t="s">
        <v>11</v>
      </c>
      <c r="D462" s="2">
        <f>VLOOKUP(C462,Tabela18[],2,FALSE)</f>
        <v>0.5</v>
      </c>
      <c r="E462">
        <v>10</v>
      </c>
      <c r="F462" s="3">
        <f t="shared" si="22"/>
        <v>0</v>
      </c>
      <c r="G462" s="3">
        <f t="shared" si="23"/>
        <v>330</v>
      </c>
      <c r="H462" s="4">
        <f t="shared" si="21"/>
        <v>80836</v>
      </c>
    </row>
    <row r="463" spans="1:8" x14ac:dyDescent="0.3">
      <c r="A463" s="1">
        <v>45388</v>
      </c>
      <c r="B463" t="s">
        <v>8</v>
      </c>
      <c r="C463" t="s">
        <v>11</v>
      </c>
      <c r="D463" s="2">
        <f>VLOOKUP(C463,Tabela18[],2,FALSE)</f>
        <v>0.5</v>
      </c>
      <c r="E463">
        <v>10</v>
      </c>
      <c r="F463" s="3">
        <f t="shared" si="22"/>
        <v>0</v>
      </c>
      <c r="G463" s="3">
        <f t="shared" si="23"/>
        <v>0</v>
      </c>
      <c r="H463" s="4">
        <f t="shared" si="21"/>
        <v>80836</v>
      </c>
    </row>
    <row r="464" spans="1:8" x14ac:dyDescent="0.3">
      <c r="A464" s="1">
        <v>45389</v>
      </c>
      <c r="B464" t="s">
        <v>2</v>
      </c>
      <c r="C464" t="s">
        <v>11</v>
      </c>
      <c r="D464" s="2">
        <f>VLOOKUP(C464,Tabela18[],2,FALSE)</f>
        <v>0.5</v>
      </c>
      <c r="E464">
        <v>10</v>
      </c>
      <c r="F464" s="3">
        <f t="shared" si="22"/>
        <v>150</v>
      </c>
      <c r="G464" s="3">
        <f t="shared" si="23"/>
        <v>0</v>
      </c>
      <c r="H464" s="4">
        <f t="shared" si="21"/>
        <v>80686</v>
      </c>
    </row>
    <row r="465" spans="1:8" x14ac:dyDescent="0.3">
      <c r="A465" s="1">
        <v>45390</v>
      </c>
      <c r="B465" t="s">
        <v>3</v>
      </c>
      <c r="C465" t="s">
        <v>11</v>
      </c>
      <c r="D465" s="2">
        <f>VLOOKUP(C465,Tabela18[],2,FALSE)</f>
        <v>0.5</v>
      </c>
      <c r="E465">
        <v>10</v>
      </c>
      <c r="F465" s="3">
        <f t="shared" si="22"/>
        <v>0</v>
      </c>
      <c r="G465" s="3">
        <f t="shared" si="23"/>
        <v>330</v>
      </c>
      <c r="H465" s="4">
        <f t="shared" si="21"/>
        <v>81016</v>
      </c>
    </row>
    <row r="466" spans="1:8" x14ac:dyDescent="0.3">
      <c r="A466" s="1">
        <v>45391</v>
      </c>
      <c r="B466" t="s">
        <v>4</v>
      </c>
      <c r="C466" t="s">
        <v>11</v>
      </c>
      <c r="D466" s="2">
        <f>VLOOKUP(C466,Tabela18[],2,FALSE)</f>
        <v>0.5</v>
      </c>
      <c r="E466">
        <v>10</v>
      </c>
      <c r="F466" s="3">
        <f t="shared" si="22"/>
        <v>0</v>
      </c>
      <c r="G466" s="3">
        <f t="shared" si="23"/>
        <v>330</v>
      </c>
      <c r="H466" s="4">
        <f t="shared" si="21"/>
        <v>81346</v>
      </c>
    </row>
    <row r="467" spans="1:8" x14ac:dyDescent="0.3">
      <c r="A467" s="1">
        <v>45392</v>
      </c>
      <c r="B467" t="s">
        <v>5</v>
      </c>
      <c r="C467" t="s">
        <v>11</v>
      </c>
      <c r="D467" s="2">
        <f>VLOOKUP(C467,Tabela18[],2,FALSE)</f>
        <v>0.5</v>
      </c>
      <c r="E467">
        <v>10</v>
      </c>
      <c r="F467" s="3">
        <f t="shared" si="22"/>
        <v>0</v>
      </c>
      <c r="G467" s="3">
        <f t="shared" si="23"/>
        <v>330</v>
      </c>
      <c r="H467" s="4">
        <f t="shared" si="21"/>
        <v>81676</v>
      </c>
    </row>
    <row r="468" spans="1:8" x14ac:dyDescent="0.3">
      <c r="A468" s="1">
        <v>45393</v>
      </c>
      <c r="B468" t="s">
        <v>6</v>
      </c>
      <c r="C468" t="s">
        <v>11</v>
      </c>
      <c r="D468" s="2">
        <f>VLOOKUP(C468,Tabela18[],2,FALSE)</f>
        <v>0.5</v>
      </c>
      <c r="E468">
        <v>10</v>
      </c>
      <c r="F468" s="3">
        <f t="shared" si="22"/>
        <v>0</v>
      </c>
      <c r="G468" s="3">
        <f t="shared" si="23"/>
        <v>330</v>
      </c>
      <c r="H468" s="4">
        <f t="shared" si="21"/>
        <v>82006</v>
      </c>
    </row>
    <row r="469" spans="1:8" x14ac:dyDescent="0.3">
      <c r="A469" s="1">
        <v>45394</v>
      </c>
      <c r="B469" t="s">
        <v>7</v>
      </c>
      <c r="C469" t="s">
        <v>11</v>
      </c>
      <c r="D469" s="2">
        <f>VLOOKUP(C469,Tabela18[],2,FALSE)</f>
        <v>0.5</v>
      </c>
      <c r="E469">
        <v>10</v>
      </c>
      <c r="F469" s="3">
        <f t="shared" si="22"/>
        <v>0</v>
      </c>
      <c r="G469" s="3">
        <f t="shared" si="23"/>
        <v>330</v>
      </c>
      <c r="H469" s="4">
        <f t="shared" si="21"/>
        <v>82336</v>
      </c>
    </row>
    <row r="470" spans="1:8" x14ac:dyDescent="0.3">
      <c r="A470" s="1">
        <v>45395</v>
      </c>
      <c r="B470" t="s">
        <v>8</v>
      </c>
      <c r="C470" t="s">
        <v>11</v>
      </c>
      <c r="D470" s="2">
        <f>VLOOKUP(C470,Tabela18[],2,FALSE)</f>
        <v>0.5</v>
      </c>
      <c r="E470">
        <v>10</v>
      </c>
      <c r="F470" s="3">
        <f t="shared" si="22"/>
        <v>0</v>
      </c>
      <c r="G470" s="3">
        <f t="shared" si="23"/>
        <v>0</v>
      </c>
      <c r="H470" s="4">
        <f t="shared" si="21"/>
        <v>82336</v>
      </c>
    </row>
    <row r="471" spans="1:8" x14ac:dyDescent="0.3">
      <c r="A471" s="1">
        <v>45396</v>
      </c>
      <c r="B471" t="s">
        <v>2</v>
      </c>
      <c r="C471" t="s">
        <v>11</v>
      </c>
      <c r="D471" s="2">
        <f>VLOOKUP(C471,Tabela18[],2,FALSE)</f>
        <v>0.5</v>
      </c>
      <c r="E471">
        <v>10</v>
      </c>
      <c r="F471" s="3">
        <f t="shared" si="22"/>
        <v>150</v>
      </c>
      <c r="G471" s="3">
        <f t="shared" si="23"/>
        <v>0</v>
      </c>
      <c r="H471" s="4">
        <f t="shared" si="21"/>
        <v>82186</v>
      </c>
    </row>
    <row r="472" spans="1:8" x14ac:dyDescent="0.3">
      <c r="A472" s="1">
        <v>45397</v>
      </c>
      <c r="B472" t="s">
        <v>3</v>
      </c>
      <c r="C472" t="s">
        <v>11</v>
      </c>
      <c r="D472" s="2">
        <f>VLOOKUP(C472,Tabela18[],2,FALSE)</f>
        <v>0.5</v>
      </c>
      <c r="E472">
        <v>10</v>
      </c>
      <c r="F472" s="3">
        <f t="shared" si="22"/>
        <v>0</v>
      </c>
      <c r="G472" s="3">
        <f t="shared" si="23"/>
        <v>330</v>
      </c>
      <c r="H472" s="4">
        <f t="shared" si="21"/>
        <v>82516</v>
      </c>
    </row>
    <row r="473" spans="1:8" x14ac:dyDescent="0.3">
      <c r="A473" s="1">
        <v>45398</v>
      </c>
      <c r="B473" t="s">
        <v>4</v>
      </c>
      <c r="C473" t="s">
        <v>11</v>
      </c>
      <c r="D473" s="2">
        <f>VLOOKUP(C473,Tabela18[],2,FALSE)</f>
        <v>0.5</v>
      </c>
      <c r="E473">
        <v>10</v>
      </c>
      <c r="F473" s="3">
        <f t="shared" si="22"/>
        <v>0</v>
      </c>
      <c r="G473" s="3">
        <f t="shared" si="23"/>
        <v>330</v>
      </c>
      <c r="H473" s="4">
        <f t="shared" si="21"/>
        <v>82846</v>
      </c>
    </row>
    <row r="474" spans="1:8" x14ac:dyDescent="0.3">
      <c r="A474" s="1">
        <v>45399</v>
      </c>
      <c r="B474" t="s">
        <v>5</v>
      </c>
      <c r="C474" t="s">
        <v>11</v>
      </c>
      <c r="D474" s="2">
        <f>VLOOKUP(C474,Tabela18[],2,FALSE)</f>
        <v>0.5</v>
      </c>
      <c r="E474">
        <v>10</v>
      </c>
      <c r="F474" s="3">
        <f t="shared" si="22"/>
        <v>0</v>
      </c>
      <c r="G474" s="3">
        <f t="shared" si="23"/>
        <v>330</v>
      </c>
      <c r="H474" s="4">
        <f t="shared" si="21"/>
        <v>83176</v>
      </c>
    </row>
    <row r="475" spans="1:8" x14ac:dyDescent="0.3">
      <c r="A475" s="1">
        <v>45400</v>
      </c>
      <c r="B475" t="s">
        <v>6</v>
      </c>
      <c r="C475" t="s">
        <v>11</v>
      </c>
      <c r="D475" s="2">
        <f>VLOOKUP(C475,Tabela18[],2,FALSE)</f>
        <v>0.5</v>
      </c>
      <c r="E475">
        <v>10</v>
      </c>
      <c r="F475" s="3">
        <f t="shared" si="22"/>
        <v>0</v>
      </c>
      <c r="G475" s="3">
        <f t="shared" si="23"/>
        <v>330</v>
      </c>
      <c r="H475" s="4">
        <f t="shared" si="21"/>
        <v>83506</v>
      </c>
    </row>
    <row r="476" spans="1:8" x14ac:dyDescent="0.3">
      <c r="A476" s="1">
        <v>45401</v>
      </c>
      <c r="B476" t="s">
        <v>7</v>
      </c>
      <c r="C476" t="s">
        <v>11</v>
      </c>
      <c r="D476" s="2">
        <f>VLOOKUP(C476,Tabela18[],2,FALSE)</f>
        <v>0.5</v>
      </c>
      <c r="E476">
        <v>10</v>
      </c>
      <c r="F476" s="3">
        <f t="shared" si="22"/>
        <v>0</v>
      </c>
      <c r="G476" s="3">
        <f t="shared" si="23"/>
        <v>330</v>
      </c>
      <c r="H476" s="4">
        <f t="shared" si="21"/>
        <v>83836</v>
      </c>
    </row>
    <row r="477" spans="1:8" x14ac:dyDescent="0.3">
      <c r="A477" s="1">
        <v>45402</v>
      </c>
      <c r="B477" t="s">
        <v>8</v>
      </c>
      <c r="C477" t="s">
        <v>11</v>
      </c>
      <c r="D477" s="2">
        <f>VLOOKUP(C477,Tabela18[],2,FALSE)</f>
        <v>0.5</v>
      </c>
      <c r="E477">
        <v>10</v>
      </c>
      <c r="F477" s="3">
        <f t="shared" si="22"/>
        <v>0</v>
      </c>
      <c r="G477" s="3">
        <f t="shared" si="23"/>
        <v>0</v>
      </c>
      <c r="H477" s="4">
        <f t="shared" si="21"/>
        <v>83836</v>
      </c>
    </row>
    <row r="478" spans="1:8" x14ac:dyDescent="0.3">
      <c r="A478" s="1">
        <v>45403</v>
      </c>
      <c r="B478" t="s">
        <v>2</v>
      </c>
      <c r="C478" t="s">
        <v>11</v>
      </c>
      <c r="D478" s="2">
        <f>VLOOKUP(C478,Tabela18[],2,FALSE)</f>
        <v>0.5</v>
      </c>
      <c r="E478">
        <v>10</v>
      </c>
      <c r="F478" s="3">
        <f t="shared" si="22"/>
        <v>150</v>
      </c>
      <c r="G478" s="3">
        <f t="shared" si="23"/>
        <v>0</v>
      </c>
      <c r="H478" s="4">
        <f t="shared" si="21"/>
        <v>83686</v>
      </c>
    </row>
    <row r="479" spans="1:8" x14ac:dyDescent="0.3">
      <c r="A479" s="1">
        <v>45404</v>
      </c>
      <c r="B479" t="s">
        <v>3</v>
      </c>
      <c r="C479" t="s">
        <v>11</v>
      </c>
      <c r="D479" s="2">
        <f>VLOOKUP(C479,Tabela18[],2,FALSE)</f>
        <v>0.5</v>
      </c>
      <c r="E479">
        <v>10</v>
      </c>
      <c r="F479" s="3">
        <f t="shared" si="22"/>
        <v>0</v>
      </c>
      <c r="G479" s="3">
        <f t="shared" si="23"/>
        <v>330</v>
      </c>
      <c r="H479" s="4">
        <f t="shared" si="21"/>
        <v>84016</v>
      </c>
    </row>
    <row r="480" spans="1:8" x14ac:dyDescent="0.3">
      <c r="A480" s="1">
        <v>45405</v>
      </c>
      <c r="B480" t="s">
        <v>4</v>
      </c>
      <c r="C480" t="s">
        <v>11</v>
      </c>
      <c r="D480" s="2">
        <f>VLOOKUP(C480,Tabela18[],2,FALSE)</f>
        <v>0.5</v>
      </c>
      <c r="E480">
        <v>10</v>
      </c>
      <c r="F480" s="3">
        <f t="shared" si="22"/>
        <v>0</v>
      </c>
      <c r="G480" s="3">
        <f t="shared" si="23"/>
        <v>330</v>
      </c>
      <c r="H480" s="4">
        <f t="shared" si="21"/>
        <v>84346</v>
      </c>
    </row>
    <row r="481" spans="1:8" x14ac:dyDescent="0.3">
      <c r="A481" s="1">
        <v>45406</v>
      </c>
      <c r="B481" t="s">
        <v>5</v>
      </c>
      <c r="C481" t="s">
        <v>11</v>
      </c>
      <c r="D481" s="2">
        <f>VLOOKUP(C481,Tabela18[],2,FALSE)</f>
        <v>0.5</v>
      </c>
      <c r="E481">
        <v>10</v>
      </c>
      <c r="F481" s="3">
        <f t="shared" si="22"/>
        <v>0</v>
      </c>
      <c r="G481" s="3">
        <f t="shared" si="23"/>
        <v>330</v>
      </c>
      <c r="H481" s="4">
        <f t="shared" si="21"/>
        <v>84676</v>
      </c>
    </row>
    <row r="482" spans="1:8" x14ac:dyDescent="0.3">
      <c r="A482" s="1">
        <v>45407</v>
      </c>
      <c r="B482" t="s">
        <v>6</v>
      </c>
      <c r="C482" t="s">
        <v>11</v>
      </c>
      <c r="D482" s="2">
        <f>VLOOKUP(C482,Tabela18[],2,FALSE)</f>
        <v>0.5</v>
      </c>
      <c r="E482">
        <v>10</v>
      </c>
      <c r="F482" s="3">
        <f t="shared" si="22"/>
        <v>0</v>
      </c>
      <c r="G482" s="3">
        <f t="shared" si="23"/>
        <v>330</v>
      </c>
      <c r="H482" s="4">
        <f t="shared" si="21"/>
        <v>85006</v>
      </c>
    </row>
    <row r="483" spans="1:8" x14ac:dyDescent="0.3">
      <c r="A483" s="1">
        <v>45408</v>
      </c>
      <c r="B483" t="s">
        <v>7</v>
      </c>
      <c r="C483" t="s">
        <v>11</v>
      </c>
      <c r="D483" s="2">
        <f>VLOOKUP(C483,Tabela18[],2,FALSE)</f>
        <v>0.5</v>
      </c>
      <c r="E483">
        <v>10</v>
      </c>
      <c r="F483" s="3">
        <f t="shared" si="22"/>
        <v>0</v>
      </c>
      <c r="G483" s="3">
        <f t="shared" si="23"/>
        <v>330</v>
      </c>
      <c r="H483" s="4">
        <f t="shared" si="21"/>
        <v>85336</v>
      </c>
    </row>
    <row r="484" spans="1:8" x14ac:dyDescent="0.3">
      <c r="A484" s="1">
        <v>45409</v>
      </c>
      <c r="B484" t="s">
        <v>8</v>
      </c>
      <c r="C484" t="s">
        <v>11</v>
      </c>
      <c r="D484" s="2">
        <f>VLOOKUP(C484,Tabela18[],2,FALSE)</f>
        <v>0.5</v>
      </c>
      <c r="E484">
        <v>10</v>
      </c>
      <c r="F484" s="3">
        <f t="shared" si="22"/>
        <v>0</v>
      </c>
      <c r="G484" s="3">
        <f t="shared" si="23"/>
        <v>0</v>
      </c>
      <c r="H484" s="4">
        <f t="shared" si="21"/>
        <v>85336</v>
      </c>
    </row>
    <row r="485" spans="1:8" x14ac:dyDescent="0.3">
      <c r="A485" s="1">
        <v>45410</v>
      </c>
      <c r="B485" t="s">
        <v>2</v>
      </c>
      <c r="C485" t="s">
        <v>11</v>
      </c>
      <c r="D485" s="2">
        <f>VLOOKUP(C485,Tabela18[],2,FALSE)</f>
        <v>0.5</v>
      </c>
      <c r="E485">
        <v>10</v>
      </c>
      <c r="F485" s="3">
        <f t="shared" si="22"/>
        <v>150</v>
      </c>
      <c r="G485" s="3">
        <f t="shared" si="23"/>
        <v>0</v>
      </c>
      <c r="H485" s="4">
        <f t="shared" si="21"/>
        <v>85186</v>
      </c>
    </row>
    <row r="486" spans="1:8" x14ac:dyDescent="0.3">
      <c r="A486" s="1">
        <v>45411</v>
      </c>
      <c r="B486" t="s">
        <v>3</v>
      </c>
      <c r="C486" t="s">
        <v>11</v>
      </c>
      <c r="D486" s="2">
        <f>VLOOKUP(C486,Tabela18[],2,FALSE)</f>
        <v>0.5</v>
      </c>
      <c r="E486">
        <v>10</v>
      </c>
      <c r="F486" s="3">
        <f t="shared" si="22"/>
        <v>0</v>
      </c>
      <c r="G486" s="3">
        <f t="shared" si="23"/>
        <v>330</v>
      </c>
      <c r="H486" s="4">
        <f t="shared" si="21"/>
        <v>85516</v>
      </c>
    </row>
    <row r="487" spans="1:8" x14ac:dyDescent="0.3">
      <c r="A487" s="1">
        <v>45412</v>
      </c>
      <c r="B487" t="s">
        <v>4</v>
      </c>
      <c r="C487" t="s">
        <v>11</v>
      </c>
      <c r="D487" s="2">
        <f>VLOOKUP(C487,Tabela18[],2,FALSE)</f>
        <v>0.5</v>
      </c>
      <c r="E487">
        <v>10</v>
      </c>
      <c r="F487" s="3">
        <f t="shared" si="22"/>
        <v>0</v>
      </c>
      <c r="G487" s="3">
        <f t="shared" si="23"/>
        <v>330</v>
      </c>
      <c r="H487" s="4">
        <f t="shared" si="21"/>
        <v>85846</v>
      </c>
    </row>
    <row r="488" spans="1:8" x14ac:dyDescent="0.3">
      <c r="A488" s="1">
        <v>45413</v>
      </c>
      <c r="B488" t="s">
        <v>5</v>
      </c>
      <c r="C488" t="s">
        <v>11</v>
      </c>
      <c r="D488" s="2">
        <f>VLOOKUP(C488,Tabela18[],2,FALSE)</f>
        <v>0.5</v>
      </c>
      <c r="E488">
        <v>10</v>
      </c>
      <c r="F488" s="3">
        <f t="shared" si="22"/>
        <v>0</v>
      </c>
      <c r="G488" s="3">
        <f t="shared" si="23"/>
        <v>330</v>
      </c>
      <c r="H488" s="4">
        <f t="shared" si="21"/>
        <v>86176</v>
      </c>
    </row>
    <row r="489" spans="1:8" x14ac:dyDescent="0.3">
      <c r="A489" s="1">
        <v>45414</v>
      </c>
      <c r="B489" t="s">
        <v>6</v>
      </c>
      <c r="C489" t="s">
        <v>11</v>
      </c>
      <c r="D489" s="2">
        <f>VLOOKUP(C489,Tabela18[],2,FALSE)</f>
        <v>0.5</v>
      </c>
      <c r="E489">
        <v>10</v>
      </c>
      <c r="F489" s="3">
        <f t="shared" si="22"/>
        <v>0</v>
      </c>
      <c r="G489" s="3">
        <f t="shared" si="23"/>
        <v>330</v>
      </c>
      <c r="H489" s="4">
        <f t="shared" si="21"/>
        <v>86506</v>
      </c>
    </row>
    <row r="490" spans="1:8" x14ac:dyDescent="0.3">
      <c r="A490" s="1">
        <v>45415</v>
      </c>
      <c r="B490" t="s">
        <v>7</v>
      </c>
      <c r="C490" t="s">
        <v>11</v>
      </c>
      <c r="D490" s="2">
        <f>VLOOKUP(C490,Tabela18[],2,FALSE)</f>
        <v>0.5</v>
      </c>
      <c r="E490">
        <v>10</v>
      </c>
      <c r="F490" s="3">
        <f t="shared" si="22"/>
        <v>0</v>
      </c>
      <c r="G490" s="3">
        <f t="shared" si="23"/>
        <v>330</v>
      </c>
      <c r="H490" s="4">
        <f t="shared" si="21"/>
        <v>86836</v>
      </c>
    </row>
    <row r="491" spans="1:8" x14ac:dyDescent="0.3">
      <c r="A491" s="1">
        <v>45416</v>
      </c>
      <c r="B491" t="s">
        <v>8</v>
      </c>
      <c r="C491" t="s">
        <v>11</v>
      </c>
      <c r="D491" s="2">
        <f>VLOOKUP(C491,Tabela18[],2,FALSE)</f>
        <v>0.5</v>
      </c>
      <c r="E491">
        <v>10</v>
      </c>
      <c r="F491" s="3">
        <f t="shared" si="22"/>
        <v>0</v>
      </c>
      <c r="G491" s="3">
        <f t="shared" si="23"/>
        <v>0</v>
      </c>
      <c r="H491" s="4">
        <f t="shared" si="21"/>
        <v>86836</v>
      </c>
    </row>
    <row r="492" spans="1:8" x14ac:dyDescent="0.3">
      <c r="A492" s="1">
        <v>45417</v>
      </c>
      <c r="B492" t="s">
        <v>2</v>
      </c>
      <c r="C492" t="s">
        <v>11</v>
      </c>
      <c r="D492" s="2">
        <f>VLOOKUP(C492,Tabela18[],2,FALSE)</f>
        <v>0.5</v>
      </c>
      <c r="E492">
        <v>10</v>
      </c>
      <c r="F492" s="3">
        <f t="shared" si="22"/>
        <v>150</v>
      </c>
      <c r="G492" s="3">
        <f t="shared" si="23"/>
        <v>0</v>
      </c>
      <c r="H492" s="4">
        <f t="shared" si="21"/>
        <v>86686</v>
      </c>
    </row>
    <row r="493" spans="1:8" x14ac:dyDescent="0.3">
      <c r="A493" s="1">
        <v>45418</v>
      </c>
      <c r="B493" t="s">
        <v>3</v>
      </c>
      <c r="C493" t="s">
        <v>11</v>
      </c>
      <c r="D493" s="2">
        <f>VLOOKUP(C493,Tabela18[],2,FALSE)</f>
        <v>0.5</v>
      </c>
      <c r="E493">
        <v>10</v>
      </c>
      <c r="F493" s="3">
        <f t="shared" si="22"/>
        <v>0</v>
      </c>
      <c r="G493" s="3">
        <f t="shared" si="23"/>
        <v>330</v>
      </c>
      <c r="H493" s="4">
        <f t="shared" si="21"/>
        <v>87016</v>
      </c>
    </row>
    <row r="494" spans="1:8" x14ac:dyDescent="0.3">
      <c r="A494" s="1">
        <v>45419</v>
      </c>
      <c r="B494" t="s">
        <v>4</v>
      </c>
      <c r="C494" t="s">
        <v>11</v>
      </c>
      <c r="D494" s="2">
        <f>VLOOKUP(C494,Tabela18[],2,FALSE)</f>
        <v>0.5</v>
      </c>
      <c r="E494">
        <v>10</v>
      </c>
      <c r="F494" s="3">
        <f t="shared" si="22"/>
        <v>0</v>
      </c>
      <c r="G494" s="3">
        <f t="shared" si="23"/>
        <v>330</v>
      </c>
      <c r="H494" s="4">
        <f t="shared" si="21"/>
        <v>87346</v>
      </c>
    </row>
    <row r="495" spans="1:8" x14ac:dyDescent="0.3">
      <c r="A495" s="1">
        <v>45420</v>
      </c>
      <c r="B495" t="s">
        <v>5</v>
      </c>
      <c r="C495" t="s">
        <v>11</v>
      </c>
      <c r="D495" s="2">
        <f>VLOOKUP(C495,Tabela18[],2,FALSE)</f>
        <v>0.5</v>
      </c>
      <c r="E495">
        <v>10</v>
      </c>
      <c r="F495" s="3">
        <f t="shared" si="22"/>
        <v>0</v>
      </c>
      <c r="G495" s="3">
        <f t="shared" si="23"/>
        <v>330</v>
      </c>
      <c r="H495" s="4">
        <f t="shared" si="21"/>
        <v>87676</v>
      </c>
    </row>
    <row r="496" spans="1:8" x14ac:dyDescent="0.3">
      <c r="A496" s="1">
        <v>45421</v>
      </c>
      <c r="B496" t="s">
        <v>6</v>
      </c>
      <c r="C496" t="s">
        <v>11</v>
      </c>
      <c r="D496" s="2">
        <f>VLOOKUP(C496,Tabela18[],2,FALSE)</f>
        <v>0.5</v>
      </c>
      <c r="E496">
        <v>10</v>
      </c>
      <c r="F496" s="3">
        <f t="shared" si="22"/>
        <v>0</v>
      </c>
      <c r="G496" s="3">
        <f t="shared" si="23"/>
        <v>330</v>
      </c>
      <c r="H496" s="4">
        <f t="shared" si="21"/>
        <v>88006</v>
      </c>
    </row>
    <row r="497" spans="1:8" x14ac:dyDescent="0.3">
      <c r="A497" s="1">
        <v>45422</v>
      </c>
      <c r="B497" t="s">
        <v>7</v>
      </c>
      <c r="C497" t="s">
        <v>11</v>
      </c>
      <c r="D497" s="2">
        <f>VLOOKUP(C497,Tabela18[],2,FALSE)</f>
        <v>0.5</v>
      </c>
      <c r="E497">
        <v>10</v>
      </c>
      <c r="F497" s="3">
        <f t="shared" si="22"/>
        <v>0</v>
      </c>
      <c r="G497" s="3">
        <f t="shared" si="23"/>
        <v>330</v>
      </c>
      <c r="H497" s="4">
        <f t="shared" si="21"/>
        <v>88336</v>
      </c>
    </row>
    <row r="498" spans="1:8" x14ac:dyDescent="0.3">
      <c r="A498" s="1">
        <v>45423</v>
      </c>
      <c r="B498" t="s">
        <v>8</v>
      </c>
      <c r="C498" t="s">
        <v>11</v>
      </c>
      <c r="D498" s="2">
        <f>VLOOKUP(C498,Tabela18[],2,FALSE)</f>
        <v>0.5</v>
      </c>
      <c r="E498">
        <v>10</v>
      </c>
      <c r="F498" s="3">
        <f t="shared" si="22"/>
        <v>0</v>
      </c>
      <c r="G498" s="3">
        <f t="shared" si="23"/>
        <v>0</v>
      </c>
      <c r="H498" s="4">
        <f t="shared" si="21"/>
        <v>88336</v>
      </c>
    </row>
    <row r="499" spans="1:8" x14ac:dyDescent="0.3">
      <c r="A499" s="1">
        <v>45424</v>
      </c>
      <c r="B499" t="s">
        <v>2</v>
      </c>
      <c r="C499" t="s">
        <v>11</v>
      </c>
      <c r="D499" s="2">
        <f>VLOOKUP(C499,Tabela18[],2,FALSE)</f>
        <v>0.5</v>
      </c>
      <c r="E499">
        <v>10</v>
      </c>
      <c r="F499" s="3">
        <f t="shared" si="22"/>
        <v>150</v>
      </c>
      <c r="G499" s="3">
        <f t="shared" si="23"/>
        <v>0</v>
      </c>
      <c r="H499" s="4">
        <f t="shared" si="21"/>
        <v>88186</v>
      </c>
    </row>
    <row r="500" spans="1:8" x14ac:dyDescent="0.3">
      <c r="A500" s="1">
        <v>45425</v>
      </c>
      <c r="B500" t="s">
        <v>3</v>
      </c>
      <c r="C500" t="s">
        <v>11</v>
      </c>
      <c r="D500" s="2">
        <f>VLOOKUP(C500,Tabela18[],2,FALSE)</f>
        <v>0.5</v>
      </c>
      <c r="E500">
        <v>10</v>
      </c>
      <c r="F500" s="3">
        <f t="shared" si="22"/>
        <v>0</v>
      </c>
      <c r="G500" s="3">
        <f t="shared" si="23"/>
        <v>330</v>
      </c>
      <c r="H500" s="4">
        <f t="shared" si="21"/>
        <v>88516</v>
      </c>
    </row>
    <row r="501" spans="1:8" x14ac:dyDescent="0.3">
      <c r="A501" s="1">
        <v>45426</v>
      </c>
      <c r="B501" t="s">
        <v>4</v>
      </c>
      <c r="C501" t="s">
        <v>11</v>
      </c>
      <c r="D501" s="2">
        <f>VLOOKUP(C501,Tabela18[],2,FALSE)</f>
        <v>0.5</v>
      </c>
      <c r="E501">
        <v>10</v>
      </c>
      <c r="F501" s="3">
        <f t="shared" si="22"/>
        <v>0</v>
      </c>
      <c r="G501" s="3">
        <f t="shared" si="23"/>
        <v>330</v>
      </c>
      <c r="H501" s="4">
        <f t="shared" si="21"/>
        <v>88846</v>
      </c>
    </row>
    <row r="502" spans="1:8" x14ac:dyDescent="0.3">
      <c r="A502" s="1">
        <v>45427</v>
      </c>
      <c r="B502" t="s">
        <v>5</v>
      </c>
      <c r="C502" t="s">
        <v>11</v>
      </c>
      <c r="D502" s="2">
        <f>VLOOKUP(C502,Tabela18[],2,FALSE)</f>
        <v>0.5</v>
      </c>
      <c r="E502">
        <v>10</v>
      </c>
      <c r="F502" s="3">
        <f t="shared" si="22"/>
        <v>0</v>
      </c>
      <c r="G502" s="3">
        <f t="shared" si="23"/>
        <v>330</v>
      </c>
      <c r="H502" s="4">
        <f t="shared" si="21"/>
        <v>89176</v>
      </c>
    </row>
    <row r="503" spans="1:8" x14ac:dyDescent="0.3">
      <c r="A503" s="1">
        <v>45428</v>
      </c>
      <c r="B503" t="s">
        <v>6</v>
      </c>
      <c r="C503" t="s">
        <v>11</v>
      </c>
      <c r="D503" s="2">
        <f>VLOOKUP(C503,Tabela18[],2,FALSE)</f>
        <v>0.5</v>
      </c>
      <c r="E503">
        <v>10</v>
      </c>
      <c r="F503" s="3">
        <f t="shared" si="22"/>
        <v>0</v>
      </c>
      <c r="G503" s="3">
        <f t="shared" si="23"/>
        <v>330</v>
      </c>
      <c r="H503" s="4">
        <f t="shared" si="21"/>
        <v>89506</v>
      </c>
    </row>
    <row r="504" spans="1:8" x14ac:dyDescent="0.3">
      <c r="A504" s="1">
        <v>45429</v>
      </c>
      <c r="B504" t="s">
        <v>7</v>
      </c>
      <c r="C504" t="s">
        <v>11</v>
      </c>
      <c r="D504" s="2">
        <f>VLOOKUP(C504,Tabela18[],2,FALSE)</f>
        <v>0.5</v>
      </c>
      <c r="E504">
        <v>10</v>
      </c>
      <c r="F504" s="3">
        <f t="shared" si="22"/>
        <v>0</v>
      </c>
      <c r="G504" s="3">
        <f t="shared" si="23"/>
        <v>330</v>
      </c>
      <c r="H504" s="4">
        <f t="shared" si="21"/>
        <v>89836</v>
      </c>
    </row>
    <row r="505" spans="1:8" x14ac:dyDescent="0.3">
      <c r="A505" s="1">
        <v>45430</v>
      </c>
      <c r="B505" t="s">
        <v>8</v>
      </c>
      <c r="C505" t="s">
        <v>11</v>
      </c>
      <c r="D505" s="2">
        <f>VLOOKUP(C505,Tabela18[],2,FALSE)</f>
        <v>0.5</v>
      </c>
      <c r="E505">
        <v>10</v>
      </c>
      <c r="F505" s="3">
        <f t="shared" si="22"/>
        <v>0</v>
      </c>
      <c r="G505" s="3">
        <f t="shared" si="23"/>
        <v>0</v>
      </c>
      <c r="H505" s="4">
        <f t="shared" si="21"/>
        <v>89836</v>
      </c>
    </row>
    <row r="506" spans="1:8" x14ac:dyDescent="0.3">
      <c r="A506" s="1">
        <v>45431</v>
      </c>
      <c r="B506" t="s">
        <v>2</v>
      </c>
      <c r="C506" t="s">
        <v>11</v>
      </c>
      <c r="D506" s="2">
        <f>VLOOKUP(C506,Tabela18[],2,FALSE)</f>
        <v>0.5</v>
      </c>
      <c r="E506">
        <v>10</v>
      </c>
      <c r="F506" s="3">
        <f t="shared" si="22"/>
        <v>150</v>
      </c>
      <c r="G506" s="3">
        <f t="shared" si="23"/>
        <v>0</v>
      </c>
      <c r="H506" s="4">
        <f t="shared" si="21"/>
        <v>89686</v>
      </c>
    </row>
    <row r="507" spans="1:8" x14ac:dyDescent="0.3">
      <c r="A507" s="1">
        <v>45432</v>
      </c>
      <c r="B507" t="s">
        <v>3</v>
      </c>
      <c r="C507" t="s">
        <v>11</v>
      </c>
      <c r="D507" s="2">
        <f>VLOOKUP(C507,Tabela18[],2,FALSE)</f>
        <v>0.5</v>
      </c>
      <c r="E507">
        <v>10</v>
      </c>
      <c r="F507" s="3">
        <f t="shared" si="22"/>
        <v>0</v>
      </c>
      <c r="G507" s="3">
        <f t="shared" si="23"/>
        <v>330</v>
      </c>
      <c r="H507" s="4">
        <f t="shared" si="21"/>
        <v>90016</v>
      </c>
    </row>
    <row r="508" spans="1:8" x14ac:dyDescent="0.3">
      <c r="A508" s="1">
        <v>45433</v>
      </c>
      <c r="B508" t="s">
        <v>4</v>
      </c>
      <c r="C508" t="s">
        <v>11</v>
      </c>
      <c r="D508" s="2">
        <f>VLOOKUP(C508,Tabela18[],2,FALSE)</f>
        <v>0.5</v>
      </c>
      <c r="E508">
        <v>10</v>
      </c>
      <c r="F508" s="3">
        <f t="shared" si="22"/>
        <v>0</v>
      </c>
      <c r="G508" s="3">
        <f t="shared" si="23"/>
        <v>330</v>
      </c>
      <c r="H508" s="4">
        <f t="shared" si="21"/>
        <v>90346</v>
      </c>
    </row>
    <row r="509" spans="1:8" x14ac:dyDescent="0.3">
      <c r="A509" s="1">
        <v>45434</v>
      </c>
      <c r="B509" t="s">
        <v>5</v>
      </c>
      <c r="C509" t="s">
        <v>11</v>
      </c>
      <c r="D509" s="2">
        <f>VLOOKUP(C509,Tabela18[],2,FALSE)</f>
        <v>0.5</v>
      </c>
      <c r="E509">
        <v>10</v>
      </c>
      <c r="F509" s="3">
        <f t="shared" si="22"/>
        <v>0</v>
      </c>
      <c r="G509" s="3">
        <f t="shared" si="23"/>
        <v>330</v>
      </c>
      <c r="H509" s="4">
        <f t="shared" si="21"/>
        <v>90676</v>
      </c>
    </row>
    <row r="510" spans="1:8" x14ac:dyDescent="0.3">
      <c r="A510" s="1">
        <v>45435</v>
      </c>
      <c r="B510" t="s">
        <v>6</v>
      </c>
      <c r="C510" t="s">
        <v>11</v>
      </c>
      <c r="D510" s="2">
        <f>VLOOKUP(C510,Tabela18[],2,FALSE)</f>
        <v>0.5</v>
      </c>
      <c r="E510">
        <v>10</v>
      </c>
      <c r="F510" s="3">
        <f t="shared" si="22"/>
        <v>0</v>
      </c>
      <c r="G510" s="3">
        <f t="shared" si="23"/>
        <v>330</v>
      </c>
      <c r="H510" s="4">
        <f t="shared" si="21"/>
        <v>91006</v>
      </c>
    </row>
    <row r="511" spans="1:8" x14ac:dyDescent="0.3">
      <c r="A511" s="1">
        <v>45436</v>
      </c>
      <c r="B511" t="s">
        <v>7</v>
      </c>
      <c r="C511" t="s">
        <v>11</v>
      </c>
      <c r="D511" s="2">
        <f>VLOOKUP(C511,Tabela18[],2,FALSE)</f>
        <v>0.5</v>
      </c>
      <c r="E511">
        <v>10</v>
      </c>
      <c r="F511" s="3">
        <f t="shared" si="22"/>
        <v>0</v>
      </c>
      <c r="G511" s="3">
        <f t="shared" si="23"/>
        <v>330</v>
      </c>
      <c r="H511" s="4">
        <f t="shared" si="21"/>
        <v>91336</v>
      </c>
    </row>
    <row r="512" spans="1:8" x14ac:dyDescent="0.3">
      <c r="A512" s="1">
        <v>45437</v>
      </c>
      <c r="B512" t="s">
        <v>8</v>
      </c>
      <c r="C512" t="s">
        <v>11</v>
      </c>
      <c r="D512" s="2">
        <f>VLOOKUP(C512,Tabela18[],2,FALSE)</f>
        <v>0.5</v>
      </c>
      <c r="E512">
        <v>10</v>
      </c>
      <c r="F512" s="3">
        <f t="shared" si="22"/>
        <v>0</v>
      </c>
      <c r="G512" s="3">
        <f t="shared" si="23"/>
        <v>0</v>
      </c>
      <c r="H512" s="4">
        <f t="shared" si="21"/>
        <v>91336</v>
      </c>
    </row>
    <row r="513" spans="1:8" x14ac:dyDescent="0.3">
      <c r="A513" s="1">
        <v>45438</v>
      </c>
      <c r="B513" t="s">
        <v>2</v>
      </c>
      <c r="C513" t="s">
        <v>11</v>
      </c>
      <c r="D513" s="2">
        <f>VLOOKUP(C513,Tabela18[],2,FALSE)</f>
        <v>0.5</v>
      </c>
      <c r="E513">
        <v>10</v>
      </c>
      <c r="F513" s="3">
        <f t="shared" si="22"/>
        <v>150</v>
      </c>
      <c r="G513" s="3">
        <f t="shared" si="23"/>
        <v>0</v>
      </c>
      <c r="H513" s="4">
        <f t="shared" si="21"/>
        <v>91186</v>
      </c>
    </row>
    <row r="514" spans="1:8" x14ac:dyDescent="0.3">
      <c r="A514" s="1">
        <v>45439</v>
      </c>
      <c r="B514" t="s">
        <v>3</v>
      </c>
      <c r="C514" t="s">
        <v>11</v>
      </c>
      <c r="D514" s="2">
        <f>VLOOKUP(C514,Tabela18[],2,FALSE)</f>
        <v>0.5</v>
      </c>
      <c r="E514">
        <v>10</v>
      </c>
      <c r="F514" s="3">
        <f t="shared" si="22"/>
        <v>0</v>
      </c>
      <c r="G514" s="3">
        <f t="shared" si="23"/>
        <v>330</v>
      </c>
      <c r="H514" s="4">
        <f t="shared" si="21"/>
        <v>91516</v>
      </c>
    </row>
    <row r="515" spans="1:8" x14ac:dyDescent="0.3">
      <c r="A515" s="1">
        <v>45440</v>
      </c>
      <c r="B515" t="s">
        <v>4</v>
      </c>
      <c r="C515" t="s">
        <v>11</v>
      </c>
      <c r="D515" s="2">
        <f>VLOOKUP(C515,Tabela18[],2,FALSE)</f>
        <v>0.5</v>
      </c>
      <c r="E515">
        <v>10</v>
      </c>
      <c r="F515" s="3">
        <f t="shared" si="22"/>
        <v>0</v>
      </c>
      <c r="G515" s="3">
        <f t="shared" si="23"/>
        <v>330</v>
      </c>
      <c r="H515" s="4">
        <f t="shared" ref="H515:H578" si="24">G515-F515+H514</f>
        <v>91846</v>
      </c>
    </row>
    <row r="516" spans="1:8" x14ac:dyDescent="0.3">
      <c r="A516" s="1">
        <v>45441</v>
      </c>
      <c r="B516" t="s">
        <v>5</v>
      </c>
      <c r="C516" t="s">
        <v>11</v>
      </c>
      <c r="D516" s="2">
        <f>VLOOKUP(C516,Tabela18[],2,FALSE)</f>
        <v>0.5</v>
      </c>
      <c r="E516">
        <v>10</v>
      </c>
      <c r="F516" s="3">
        <f t="shared" ref="F516:F579" si="25">IF(B516="niedziela",15*E516,0)</f>
        <v>0</v>
      </c>
      <c r="G516" s="3">
        <f t="shared" ref="G516:G579" si="26">IF(AND(NOT(B516="sobota"),NOT(B516="niedziela")),ROUNDDOWN(E516*D516,0)*$M$4,0)</f>
        <v>330</v>
      </c>
      <c r="H516" s="4">
        <f t="shared" si="24"/>
        <v>92176</v>
      </c>
    </row>
    <row r="517" spans="1:8" x14ac:dyDescent="0.3">
      <c r="A517" s="1">
        <v>45442</v>
      </c>
      <c r="B517" t="s">
        <v>6</v>
      </c>
      <c r="C517" t="s">
        <v>11</v>
      </c>
      <c r="D517" s="2">
        <f>VLOOKUP(C517,Tabela18[],2,FALSE)</f>
        <v>0.5</v>
      </c>
      <c r="E517">
        <v>10</v>
      </c>
      <c r="F517" s="3">
        <f t="shared" si="25"/>
        <v>0</v>
      </c>
      <c r="G517" s="3">
        <f t="shared" si="26"/>
        <v>330</v>
      </c>
      <c r="H517" s="4">
        <f t="shared" si="24"/>
        <v>92506</v>
      </c>
    </row>
    <row r="518" spans="1:8" x14ac:dyDescent="0.3">
      <c r="A518" s="1">
        <v>45443</v>
      </c>
      <c r="B518" t="s">
        <v>7</v>
      </c>
      <c r="C518" t="s">
        <v>11</v>
      </c>
      <c r="D518" s="2">
        <f>VLOOKUP(C518,Tabela18[],2,FALSE)</f>
        <v>0.5</v>
      </c>
      <c r="E518">
        <v>10</v>
      </c>
      <c r="F518" s="3">
        <f t="shared" si="25"/>
        <v>0</v>
      </c>
      <c r="G518" s="3">
        <f t="shared" si="26"/>
        <v>330</v>
      </c>
      <c r="H518" s="4">
        <f t="shared" si="24"/>
        <v>92836</v>
      </c>
    </row>
    <row r="519" spans="1:8" x14ac:dyDescent="0.3">
      <c r="A519" s="1">
        <v>45444</v>
      </c>
      <c r="B519" t="s">
        <v>8</v>
      </c>
      <c r="C519" t="s">
        <v>11</v>
      </c>
      <c r="D519" s="2">
        <f>VLOOKUP(C519,Tabela18[],2,FALSE)</f>
        <v>0.5</v>
      </c>
      <c r="E519">
        <v>10</v>
      </c>
      <c r="F519" s="3">
        <f t="shared" si="25"/>
        <v>0</v>
      </c>
      <c r="G519" s="3">
        <f t="shared" si="26"/>
        <v>0</v>
      </c>
      <c r="H519" s="4">
        <f t="shared" si="24"/>
        <v>92836</v>
      </c>
    </row>
    <row r="520" spans="1:8" x14ac:dyDescent="0.3">
      <c r="A520" s="1">
        <v>45445</v>
      </c>
      <c r="B520" t="s">
        <v>2</v>
      </c>
      <c r="C520" t="s">
        <v>11</v>
      </c>
      <c r="D520" s="2">
        <f>VLOOKUP(C520,Tabela18[],2,FALSE)</f>
        <v>0.5</v>
      </c>
      <c r="E520">
        <v>10</v>
      </c>
      <c r="F520" s="3">
        <f t="shared" si="25"/>
        <v>150</v>
      </c>
      <c r="G520" s="3">
        <f t="shared" si="26"/>
        <v>0</v>
      </c>
      <c r="H520" s="4">
        <f t="shared" si="24"/>
        <v>92686</v>
      </c>
    </row>
    <row r="521" spans="1:8" x14ac:dyDescent="0.3">
      <c r="A521" s="1">
        <v>45446</v>
      </c>
      <c r="B521" t="s">
        <v>3</v>
      </c>
      <c r="C521" t="s">
        <v>11</v>
      </c>
      <c r="D521" s="2">
        <f>VLOOKUP(C521,Tabela18[],2,FALSE)</f>
        <v>0.5</v>
      </c>
      <c r="E521">
        <v>10</v>
      </c>
      <c r="F521" s="3">
        <f t="shared" si="25"/>
        <v>0</v>
      </c>
      <c r="G521" s="3">
        <f t="shared" si="26"/>
        <v>330</v>
      </c>
      <c r="H521" s="4">
        <f t="shared" si="24"/>
        <v>93016</v>
      </c>
    </row>
    <row r="522" spans="1:8" x14ac:dyDescent="0.3">
      <c r="A522" s="1">
        <v>45447</v>
      </c>
      <c r="B522" t="s">
        <v>4</v>
      </c>
      <c r="C522" t="s">
        <v>11</v>
      </c>
      <c r="D522" s="2">
        <f>VLOOKUP(C522,Tabela18[],2,FALSE)</f>
        <v>0.5</v>
      </c>
      <c r="E522">
        <v>10</v>
      </c>
      <c r="F522" s="3">
        <f t="shared" si="25"/>
        <v>0</v>
      </c>
      <c r="G522" s="3">
        <f t="shared" si="26"/>
        <v>330</v>
      </c>
      <c r="H522" s="4">
        <f t="shared" si="24"/>
        <v>93346</v>
      </c>
    </row>
    <row r="523" spans="1:8" x14ac:dyDescent="0.3">
      <c r="A523" s="1">
        <v>45448</v>
      </c>
      <c r="B523" t="s">
        <v>5</v>
      </c>
      <c r="C523" t="s">
        <v>11</v>
      </c>
      <c r="D523" s="2">
        <f>VLOOKUP(C523,Tabela18[],2,FALSE)</f>
        <v>0.5</v>
      </c>
      <c r="E523">
        <v>10</v>
      </c>
      <c r="F523" s="3">
        <f t="shared" si="25"/>
        <v>0</v>
      </c>
      <c r="G523" s="3">
        <f t="shared" si="26"/>
        <v>330</v>
      </c>
      <c r="H523" s="4">
        <f t="shared" si="24"/>
        <v>93676</v>
      </c>
    </row>
    <row r="524" spans="1:8" x14ac:dyDescent="0.3">
      <c r="A524" s="1">
        <v>45449</v>
      </c>
      <c r="B524" t="s">
        <v>6</v>
      </c>
      <c r="C524" t="s">
        <v>11</v>
      </c>
      <c r="D524" s="2">
        <f>VLOOKUP(C524,Tabela18[],2,FALSE)</f>
        <v>0.5</v>
      </c>
      <c r="E524">
        <v>10</v>
      </c>
      <c r="F524" s="3">
        <f t="shared" si="25"/>
        <v>0</v>
      </c>
      <c r="G524" s="3">
        <f t="shared" si="26"/>
        <v>330</v>
      </c>
      <c r="H524" s="4">
        <f t="shared" si="24"/>
        <v>94006</v>
      </c>
    </row>
    <row r="525" spans="1:8" x14ac:dyDescent="0.3">
      <c r="A525" s="1">
        <v>45450</v>
      </c>
      <c r="B525" t="s">
        <v>7</v>
      </c>
      <c r="C525" t="s">
        <v>11</v>
      </c>
      <c r="D525" s="2">
        <f>VLOOKUP(C525,Tabela18[],2,FALSE)</f>
        <v>0.5</v>
      </c>
      <c r="E525">
        <v>10</v>
      </c>
      <c r="F525" s="3">
        <f t="shared" si="25"/>
        <v>0</v>
      </c>
      <c r="G525" s="3">
        <f t="shared" si="26"/>
        <v>330</v>
      </c>
      <c r="H525" s="4">
        <f t="shared" si="24"/>
        <v>94336</v>
      </c>
    </row>
    <row r="526" spans="1:8" x14ac:dyDescent="0.3">
      <c r="A526" s="1">
        <v>45451</v>
      </c>
      <c r="B526" t="s">
        <v>8</v>
      </c>
      <c r="C526" t="s">
        <v>11</v>
      </c>
      <c r="D526" s="2">
        <f>VLOOKUP(C526,Tabela18[],2,FALSE)</f>
        <v>0.5</v>
      </c>
      <c r="E526">
        <v>10</v>
      </c>
      <c r="F526" s="3">
        <f t="shared" si="25"/>
        <v>0</v>
      </c>
      <c r="G526" s="3">
        <f t="shared" si="26"/>
        <v>0</v>
      </c>
      <c r="H526" s="4">
        <f t="shared" si="24"/>
        <v>94336</v>
      </c>
    </row>
    <row r="527" spans="1:8" x14ac:dyDescent="0.3">
      <c r="A527" s="1">
        <v>45452</v>
      </c>
      <c r="B527" t="s">
        <v>2</v>
      </c>
      <c r="C527" t="s">
        <v>11</v>
      </c>
      <c r="D527" s="2">
        <f>VLOOKUP(C527,Tabela18[],2,FALSE)</f>
        <v>0.5</v>
      </c>
      <c r="E527">
        <v>10</v>
      </c>
      <c r="F527" s="3">
        <f t="shared" si="25"/>
        <v>150</v>
      </c>
      <c r="G527" s="3">
        <f t="shared" si="26"/>
        <v>0</v>
      </c>
      <c r="H527" s="4">
        <f t="shared" si="24"/>
        <v>94186</v>
      </c>
    </row>
    <row r="528" spans="1:8" x14ac:dyDescent="0.3">
      <c r="A528" s="1">
        <v>45453</v>
      </c>
      <c r="B528" t="s">
        <v>3</v>
      </c>
      <c r="C528" t="s">
        <v>11</v>
      </c>
      <c r="D528" s="2">
        <f>VLOOKUP(C528,Tabela18[],2,FALSE)</f>
        <v>0.5</v>
      </c>
      <c r="E528">
        <v>10</v>
      </c>
      <c r="F528" s="3">
        <f t="shared" si="25"/>
        <v>0</v>
      </c>
      <c r="G528" s="3">
        <f t="shared" si="26"/>
        <v>330</v>
      </c>
      <c r="H528" s="4">
        <f t="shared" si="24"/>
        <v>94516</v>
      </c>
    </row>
    <row r="529" spans="1:8" x14ac:dyDescent="0.3">
      <c r="A529" s="1">
        <v>45454</v>
      </c>
      <c r="B529" t="s">
        <v>4</v>
      </c>
      <c r="C529" t="s">
        <v>11</v>
      </c>
      <c r="D529" s="2">
        <f>VLOOKUP(C529,Tabela18[],2,FALSE)</f>
        <v>0.5</v>
      </c>
      <c r="E529">
        <v>10</v>
      </c>
      <c r="F529" s="3">
        <f t="shared" si="25"/>
        <v>0</v>
      </c>
      <c r="G529" s="3">
        <f t="shared" si="26"/>
        <v>330</v>
      </c>
      <c r="H529" s="4">
        <f t="shared" si="24"/>
        <v>94846</v>
      </c>
    </row>
    <row r="530" spans="1:8" x14ac:dyDescent="0.3">
      <c r="A530" s="1">
        <v>45455</v>
      </c>
      <c r="B530" t="s">
        <v>5</v>
      </c>
      <c r="C530" t="s">
        <v>11</v>
      </c>
      <c r="D530" s="2">
        <f>VLOOKUP(C530,Tabela18[],2,FALSE)</f>
        <v>0.5</v>
      </c>
      <c r="E530">
        <v>10</v>
      </c>
      <c r="F530" s="3">
        <f t="shared" si="25"/>
        <v>0</v>
      </c>
      <c r="G530" s="3">
        <f t="shared" si="26"/>
        <v>330</v>
      </c>
      <c r="H530" s="4">
        <f t="shared" si="24"/>
        <v>95176</v>
      </c>
    </row>
    <row r="531" spans="1:8" x14ac:dyDescent="0.3">
      <c r="A531" s="1">
        <v>45456</v>
      </c>
      <c r="B531" t="s">
        <v>6</v>
      </c>
      <c r="C531" t="s">
        <v>11</v>
      </c>
      <c r="D531" s="2">
        <f>VLOOKUP(C531,Tabela18[],2,FALSE)</f>
        <v>0.5</v>
      </c>
      <c r="E531">
        <v>10</v>
      </c>
      <c r="F531" s="3">
        <f t="shared" si="25"/>
        <v>0</v>
      </c>
      <c r="G531" s="3">
        <f t="shared" si="26"/>
        <v>330</v>
      </c>
      <c r="H531" s="4">
        <f t="shared" si="24"/>
        <v>95506</v>
      </c>
    </row>
    <row r="532" spans="1:8" x14ac:dyDescent="0.3">
      <c r="A532" s="1">
        <v>45457</v>
      </c>
      <c r="B532" t="s">
        <v>7</v>
      </c>
      <c r="C532" t="s">
        <v>11</v>
      </c>
      <c r="D532" s="2">
        <f>VLOOKUP(C532,Tabela18[],2,FALSE)</f>
        <v>0.5</v>
      </c>
      <c r="E532">
        <v>10</v>
      </c>
      <c r="F532" s="3">
        <f t="shared" si="25"/>
        <v>0</v>
      </c>
      <c r="G532" s="3">
        <f t="shared" si="26"/>
        <v>330</v>
      </c>
      <c r="H532" s="4">
        <f t="shared" si="24"/>
        <v>95836</v>
      </c>
    </row>
    <row r="533" spans="1:8" x14ac:dyDescent="0.3">
      <c r="A533" s="1">
        <v>45458</v>
      </c>
      <c r="B533" t="s">
        <v>8</v>
      </c>
      <c r="C533" t="s">
        <v>11</v>
      </c>
      <c r="D533" s="2">
        <f>VLOOKUP(C533,Tabela18[],2,FALSE)</f>
        <v>0.5</v>
      </c>
      <c r="E533">
        <v>10</v>
      </c>
      <c r="F533" s="3">
        <f t="shared" si="25"/>
        <v>0</v>
      </c>
      <c r="G533" s="3">
        <f t="shared" si="26"/>
        <v>0</v>
      </c>
      <c r="H533" s="4">
        <f t="shared" si="24"/>
        <v>95836</v>
      </c>
    </row>
    <row r="534" spans="1:8" x14ac:dyDescent="0.3">
      <c r="A534" s="1">
        <v>45459</v>
      </c>
      <c r="B534" t="s">
        <v>2</v>
      </c>
      <c r="C534" t="s">
        <v>11</v>
      </c>
      <c r="D534" s="2">
        <f>VLOOKUP(C534,Tabela18[],2,FALSE)</f>
        <v>0.5</v>
      </c>
      <c r="E534">
        <v>10</v>
      </c>
      <c r="F534" s="3">
        <f t="shared" si="25"/>
        <v>150</v>
      </c>
      <c r="G534" s="3">
        <f t="shared" si="26"/>
        <v>0</v>
      </c>
      <c r="H534" s="4">
        <f t="shared" si="24"/>
        <v>95686</v>
      </c>
    </row>
    <row r="535" spans="1:8" x14ac:dyDescent="0.3">
      <c r="A535" s="1">
        <v>45460</v>
      </c>
      <c r="B535" t="s">
        <v>3</v>
      </c>
      <c r="C535" t="s">
        <v>11</v>
      </c>
      <c r="D535" s="2">
        <f>VLOOKUP(C535,Tabela18[],2,FALSE)</f>
        <v>0.5</v>
      </c>
      <c r="E535">
        <v>10</v>
      </c>
      <c r="F535" s="3">
        <f t="shared" si="25"/>
        <v>0</v>
      </c>
      <c r="G535" s="3">
        <f t="shared" si="26"/>
        <v>330</v>
      </c>
      <c r="H535" s="4">
        <f t="shared" si="24"/>
        <v>96016</v>
      </c>
    </row>
    <row r="536" spans="1:8" x14ac:dyDescent="0.3">
      <c r="A536" s="1">
        <v>45461</v>
      </c>
      <c r="B536" t="s">
        <v>4</v>
      </c>
      <c r="C536" t="s">
        <v>11</v>
      </c>
      <c r="D536" s="2">
        <f>VLOOKUP(C536,Tabela18[],2,FALSE)</f>
        <v>0.5</v>
      </c>
      <c r="E536">
        <v>10</v>
      </c>
      <c r="F536" s="3">
        <f t="shared" si="25"/>
        <v>0</v>
      </c>
      <c r="G536" s="3">
        <f t="shared" si="26"/>
        <v>330</v>
      </c>
      <c r="H536" s="4">
        <f t="shared" si="24"/>
        <v>96346</v>
      </c>
    </row>
    <row r="537" spans="1:8" x14ac:dyDescent="0.3">
      <c r="A537" s="1">
        <v>45462</v>
      </c>
      <c r="B537" t="s">
        <v>5</v>
      </c>
      <c r="C537" t="s">
        <v>11</v>
      </c>
      <c r="D537" s="2">
        <f>VLOOKUP(C537,Tabela18[],2,FALSE)</f>
        <v>0.5</v>
      </c>
      <c r="E537">
        <v>10</v>
      </c>
      <c r="F537" s="3">
        <f t="shared" si="25"/>
        <v>0</v>
      </c>
      <c r="G537" s="3">
        <f t="shared" si="26"/>
        <v>330</v>
      </c>
      <c r="H537" s="4">
        <f t="shared" si="24"/>
        <v>96676</v>
      </c>
    </row>
    <row r="538" spans="1:8" x14ac:dyDescent="0.3">
      <c r="A538" s="1">
        <v>45463</v>
      </c>
      <c r="B538" t="s">
        <v>6</v>
      </c>
      <c r="C538" t="s">
        <v>11</v>
      </c>
      <c r="D538" s="2">
        <f>VLOOKUP(C538,Tabela18[],2,FALSE)</f>
        <v>0.5</v>
      </c>
      <c r="E538">
        <v>10</v>
      </c>
      <c r="F538" s="3">
        <f t="shared" si="25"/>
        <v>0</v>
      </c>
      <c r="G538" s="3">
        <f t="shared" si="26"/>
        <v>330</v>
      </c>
      <c r="H538" s="4">
        <f t="shared" si="24"/>
        <v>97006</v>
      </c>
    </row>
    <row r="539" spans="1:8" x14ac:dyDescent="0.3">
      <c r="A539" s="1">
        <v>45464</v>
      </c>
      <c r="B539" t="s">
        <v>7</v>
      </c>
      <c r="C539" t="s">
        <v>12</v>
      </c>
      <c r="D539" s="2">
        <f>VLOOKUP(C539,Tabela18[],2,FALSE)</f>
        <v>0.9</v>
      </c>
      <c r="E539">
        <v>10</v>
      </c>
      <c r="F539" s="3">
        <f t="shared" si="25"/>
        <v>0</v>
      </c>
      <c r="G539" s="3">
        <f t="shared" si="26"/>
        <v>594</v>
      </c>
      <c r="H539" s="4">
        <f t="shared" si="24"/>
        <v>97600</v>
      </c>
    </row>
    <row r="540" spans="1:8" x14ac:dyDescent="0.3">
      <c r="A540" s="1">
        <v>45465</v>
      </c>
      <c r="B540" t="s">
        <v>8</v>
      </c>
      <c r="C540" t="s">
        <v>12</v>
      </c>
      <c r="D540" s="2">
        <f>VLOOKUP(C540,Tabela18[],2,FALSE)</f>
        <v>0.9</v>
      </c>
      <c r="E540">
        <v>10</v>
      </c>
      <c r="F540" s="3">
        <f t="shared" si="25"/>
        <v>0</v>
      </c>
      <c r="G540" s="3">
        <f t="shared" si="26"/>
        <v>0</v>
      </c>
      <c r="H540" s="4">
        <f t="shared" si="24"/>
        <v>97600</v>
      </c>
    </row>
    <row r="541" spans="1:8" x14ac:dyDescent="0.3">
      <c r="A541" s="1">
        <v>45466</v>
      </c>
      <c r="B541" t="s">
        <v>2</v>
      </c>
      <c r="C541" t="s">
        <v>12</v>
      </c>
      <c r="D541" s="2">
        <f>VLOOKUP(C541,Tabela18[],2,FALSE)</f>
        <v>0.9</v>
      </c>
      <c r="E541">
        <v>10</v>
      </c>
      <c r="F541" s="3">
        <f t="shared" si="25"/>
        <v>150</v>
      </c>
      <c r="G541" s="3">
        <f t="shared" si="26"/>
        <v>0</v>
      </c>
      <c r="H541" s="4">
        <f t="shared" si="24"/>
        <v>97450</v>
      </c>
    </row>
    <row r="542" spans="1:8" x14ac:dyDescent="0.3">
      <c r="A542" s="1">
        <v>45467</v>
      </c>
      <c r="B542" t="s">
        <v>3</v>
      </c>
      <c r="C542" t="s">
        <v>12</v>
      </c>
      <c r="D542" s="2">
        <f>VLOOKUP(C542,Tabela18[],2,FALSE)</f>
        <v>0.9</v>
      </c>
      <c r="E542">
        <v>10</v>
      </c>
      <c r="F542" s="3">
        <f t="shared" si="25"/>
        <v>0</v>
      </c>
      <c r="G542" s="3">
        <f t="shared" si="26"/>
        <v>594</v>
      </c>
      <c r="H542" s="4">
        <f t="shared" si="24"/>
        <v>98044</v>
      </c>
    </row>
    <row r="543" spans="1:8" x14ac:dyDescent="0.3">
      <c r="A543" s="1">
        <v>45468</v>
      </c>
      <c r="B543" t="s">
        <v>4</v>
      </c>
      <c r="C543" t="s">
        <v>12</v>
      </c>
      <c r="D543" s="2">
        <f>VLOOKUP(C543,Tabela18[],2,FALSE)</f>
        <v>0.9</v>
      </c>
      <c r="E543">
        <v>10</v>
      </c>
      <c r="F543" s="3">
        <f t="shared" si="25"/>
        <v>0</v>
      </c>
      <c r="G543" s="3">
        <f t="shared" si="26"/>
        <v>594</v>
      </c>
      <c r="H543" s="4">
        <f t="shared" si="24"/>
        <v>98638</v>
      </c>
    </row>
    <row r="544" spans="1:8" x14ac:dyDescent="0.3">
      <c r="A544" s="1">
        <v>45469</v>
      </c>
      <c r="B544" t="s">
        <v>5</v>
      </c>
      <c r="C544" t="s">
        <v>12</v>
      </c>
      <c r="D544" s="2">
        <f>VLOOKUP(C544,Tabela18[],2,FALSE)</f>
        <v>0.9</v>
      </c>
      <c r="E544">
        <v>10</v>
      </c>
      <c r="F544" s="3">
        <f t="shared" si="25"/>
        <v>0</v>
      </c>
      <c r="G544" s="3">
        <f t="shared" si="26"/>
        <v>594</v>
      </c>
      <c r="H544" s="4">
        <f t="shared" si="24"/>
        <v>99232</v>
      </c>
    </row>
    <row r="545" spans="1:8" x14ac:dyDescent="0.3">
      <c r="A545" s="1">
        <v>45470</v>
      </c>
      <c r="B545" t="s">
        <v>6</v>
      </c>
      <c r="C545" t="s">
        <v>12</v>
      </c>
      <c r="D545" s="2">
        <f>VLOOKUP(C545,Tabela18[],2,FALSE)</f>
        <v>0.9</v>
      </c>
      <c r="E545">
        <v>10</v>
      </c>
      <c r="F545" s="3">
        <f t="shared" si="25"/>
        <v>0</v>
      </c>
      <c r="G545" s="3">
        <f t="shared" si="26"/>
        <v>594</v>
      </c>
      <c r="H545" s="4">
        <f t="shared" si="24"/>
        <v>99826</v>
      </c>
    </row>
    <row r="546" spans="1:8" x14ac:dyDescent="0.3">
      <c r="A546" s="1">
        <v>45471</v>
      </c>
      <c r="B546" t="s">
        <v>7</v>
      </c>
      <c r="C546" t="s">
        <v>12</v>
      </c>
      <c r="D546" s="2">
        <f>VLOOKUP(C546,Tabela18[],2,FALSE)</f>
        <v>0.9</v>
      </c>
      <c r="E546">
        <v>10</v>
      </c>
      <c r="F546" s="3">
        <f t="shared" si="25"/>
        <v>0</v>
      </c>
      <c r="G546" s="3">
        <f t="shared" si="26"/>
        <v>594</v>
      </c>
      <c r="H546" s="4">
        <f t="shared" si="24"/>
        <v>100420</v>
      </c>
    </row>
    <row r="547" spans="1:8" x14ac:dyDescent="0.3">
      <c r="A547" s="1">
        <v>45472</v>
      </c>
      <c r="B547" t="s">
        <v>8</v>
      </c>
      <c r="C547" t="s">
        <v>12</v>
      </c>
      <c r="D547" s="2">
        <f>VLOOKUP(C547,Tabela18[],2,FALSE)</f>
        <v>0.9</v>
      </c>
      <c r="E547">
        <v>10</v>
      </c>
      <c r="F547" s="3">
        <f t="shared" si="25"/>
        <v>0</v>
      </c>
      <c r="G547" s="3">
        <f t="shared" si="26"/>
        <v>0</v>
      </c>
      <c r="H547" s="4">
        <f t="shared" si="24"/>
        <v>100420</v>
      </c>
    </row>
    <row r="548" spans="1:8" x14ac:dyDescent="0.3">
      <c r="A548" s="1">
        <v>45473</v>
      </c>
      <c r="B548" t="s">
        <v>2</v>
      </c>
      <c r="C548" t="s">
        <v>12</v>
      </c>
      <c r="D548" s="2">
        <f>VLOOKUP(C548,Tabela18[],2,FALSE)</f>
        <v>0.9</v>
      </c>
      <c r="E548">
        <v>10</v>
      </c>
      <c r="F548" s="3">
        <f t="shared" si="25"/>
        <v>150</v>
      </c>
      <c r="G548" s="3">
        <f t="shared" si="26"/>
        <v>0</v>
      </c>
      <c r="H548" s="4">
        <f t="shared" si="24"/>
        <v>100270</v>
      </c>
    </row>
    <row r="549" spans="1:8" x14ac:dyDescent="0.3">
      <c r="A549" s="1">
        <v>45474</v>
      </c>
      <c r="B549" t="s">
        <v>3</v>
      </c>
      <c r="C549" t="s">
        <v>12</v>
      </c>
      <c r="D549" s="2">
        <f>VLOOKUP(C549,Tabela18[],2,FALSE)</f>
        <v>0.9</v>
      </c>
      <c r="E549">
        <v>10</v>
      </c>
      <c r="F549" s="3">
        <f t="shared" si="25"/>
        <v>0</v>
      </c>
      <c r="G549" s="3">
        <f t="shared" si="26"/>
        <v>594</v>
      </c>
      <c r="H549" s="4">
        <f t="shared" si="24"/>
        <v>100864</v>
      </c>
    </row>
    <row r="550" spans="1:8" x14ac:dyDescent="0.3">
      <c r="A550" s="1">
        <v>45475</v>
      </c>
      <c r="B550" t="s">
        <v>4</v>
      </c>
      <c r="C550" t="s">
        <v>12</v>
      </c>
      <c r="D550" s="2">
        <f>VLOOKUP(C550,Tabela18[],2,FALSE)</f>
        <v>0.9</v>
      </c>
      <c r="E550">
        <v>10</v>
      </c>
      <c r="F550" s="3">
        <f t="shared" si="25"/>
        <v>0</v>
      </c>
      <c r="G550" s="3">
        <f t="shared" si="26"/>
        <v>594</v>
      </c>
      <c r="H550" s="4">
        <f t="shared" si="24"/>
        <v>101458</v>
      </c>
    </row>
    <row r="551" spans="1:8" x14ac:dyDescent="0.3">
      <c r="A551" s="1">
        <v>45476</v>
      </c>
      <c r="B551" t="s">
        <v>5</v>
      </c>
      <c r="C551" t="s">
        <v>12</v>
      </c>
      <c r="D551" s="2">
        <f>VLOOKUP(C551,Tabela18[],2,FALSE)</f>
        <v>0.9</v>
      </c>
      <c r="E551">
        <v>10</v>
      </c>
      <c r="F551" s="3">
        <f t="shared" si="25"/>
        <v>0</v>
      </c>
      <c r="G551" s="3">
        <f t="shared" si="26"/>
        <v>594</v>
      </c>
      <c r="H551" s="4">
        <f t="shared" si="24"/>
        <v>102052</v>
      </c>
    </row>
    <row r="552" spans="1:8" x14ac:dyDescent="0.3">
      <c r="A552" s="1">
        <v>45477</v>
      </c>
      <c r="B552" t="s">
        <v>6</v>
      </c>
      <c r="C552" t="s">
        <v>12</v>
      </c>
      <c r="D552" s="2">
        <f>VLOOKUP(C552,Tabela18[],2,FALSE)</f>
        <v>0.9</v>
      </c>
      <c r="E552">
        <v>10</v>
      </c>
      <c r="F552" s="3">
        <f t="shared" si="25"/>
        <v>0</v>
      </c>
      <c r="G552" s="3">
        <f t="shared" si="26"/>
        <v>594</v>
      </c>
      <c r="H552" s="4">
        <f t="shared" si="24"/>
        <v>102646</v>
      </c>
    </row>
    <row r="553" spans="1:8" x14ac:dyDescent="0.3">
      <c r="A553" s="1">
        <v>45478</v>
      </c>
      <c r="B553" t="s">
        <v>7</v>
      </c>
      <c r="C553" t="s">
        <v>12</v>
      </c>
      <c r="D553" s="2">
        <f>VLOOKUP(C553,Tabela18[],2,FALSE)</f>
        <v>0.9</v>
      </c>
      <c r="E553">
        <v>10</v>
      </c>
      <c r="F553" s="3">
        <f t="shared" si="25"/>
        <v>0</v>
      </c>
      <c r="G553" s="3">
        <f t="shared" si="26"/>
        <v>594</v>
      </c>
      <c r="H553" s="4">
        <f t="shared" si="24"/>
        <v>103240</v>
      </c>
    </row>
    <row r="554" spans="1:8" x14ac:dyDescent="0.3">
      <c r="A554" s="1">
        <v>45479</v>
      </c>
      <c r="B554" t="s">
        <v>8</v>
      </c>
      <c r="C554" t="s">
        <v>12</v>
      </c>
      <c r="D554" s="2">
        <f>VLOOKUP(C554,Tabela18[],2,FALSE)</f>
        <v>0.9</v>
      </c>
      <c r="E554">
        <v>10</v>
      </c>
      <c r="F554" s="3">
        <f t="shared" si="25"/>
        <v>0</v>
      </c>
      <c r="G554" s="3">
        <f t="shared" si="26"/>
        <v>0</v>
      </c>
      <c r="H554" s="4">
        <f t="shared" si="24"/>
        <v>103240</v>
      </c>
    </row>
    <row r="555" spans="1:8" x14ac:dyDescent="0.3">
      <c r="A555" s="1">
        <v>45480</v>
      </c>
      <c r="B555" t="s">
        <v>2</v>
      </c>
      <c r="C555" t="s">
        <v>12</v>
      </c>
      <c r="D555" s="2">
        <f>VLOOKUP(C555,Tabela18[],2,FALSE)</f>
        <v>0.9</v>
      </c>
      <c r="E555">
        <v>10</v>
      </c>
      <c r="F555" s="3">
        <f t="shared" si="25"/>
        <v>150</v>
      </c>
      <c r="G555" s="3">
        <f t="shared" si="26"/>
        <v>0</v>
      </c>
      <c r="H555" s="4">
        <f t="shared" si="24"/>
        <v>103090</v>
      </c>
    </row>
    <row r="556" spans="1:8" x14ac:dyDescent="0.3">
      <c r="A556" s="1">
        <v>45481</v>
      </c>
      <c r="B556" t="s">
        <v>3</v>
      </c>
      <c r="C556" t="s">
        <v>12</v>
      </c>
      <c r="D556" s="2">
        <f>VLOOKUP(C556,Tabela18[],2,FALSE)</f>
        <v>0.9</v>
      </c>
      <c r="E556">
        <v>10</v>
      </c>
      <c r="F556" s="3">
        <f t="shared" si="25"/>
        <v>0</v>
      </c>
      <c r="G556" s="3">
        <f t="shared" si="26"/>
        <v>594</v>
      </c>
      <c r="H556" s="4">
        <f t="shared" si="24"/>
        <v>103684</v>
      </c>
    </row>
    <row r="557" spans="1:8" x14ac:dyDescent="0.3">
      <c r="A557" s="1">
        <v>45482</v>
      </c>
      <c r="B557" t="s">
        <v>4</v>
      </c>
      <c r="C557" t="s">
        <v>12</v>
      </c>
      <c r="D557" s="2">
        <f>VLOOKUP(C557,Tabela18[],2,FALSE)</f>
        <v>0.9</v>
      </c>
      <c r="E557">
        <v>10</v>
      </c>
      <c r="F557" s="3">
        <f t="shared" si="25"/>
        <v>0</v>
      </c>
      <c r="G557" s="3">
        <f t="shared" si="26"/>
        <v>594</v>
      </c>
      <c r="H557" s="4">
        <f t="shared" si="24"/>
        <v>104278</v>
      </c>
    </row>
    <row r="558" spans="1:8" x14ac:dyDescent="0.3">
      <c r="A558" s="1">
        <v>45483</v>
      </c>
      <c r="B558" t="s">
        <v>5</v>
      </c>
      <c r="C558" t="s">
        <v>12</v>
      </c>
      <c r="D558" s="2">
        <f>VLOOKUP(C558,Tabela18[],2,FALSE)</f>
        <v>0.9</v>
      </c>
      <c r="E558">
        <v>10</v>
      </c>
      <c r="F558" s="3">
        <f t="shared" si="25"/>
        <v>0</v>
      </c>
      <c r="G558" s="3">
        <f t="shared" si="26"/>
        <v>594</v>
      </c>
      <c r="H558" s="4">
        <f t="shared" si="24"/>
        <v>104872</v>
      </c>
    </row>
    <row r="559" spans="1:8" x14ac:dyDescent="0.3">
      <c r="A559" s="1">
        <v>45484</v>
      </c>
      <c r="B559" t="s">
        <v>6</v>
      </c>
      <c r="C559" t="s">
        <v>12</v>
      </c>
      <c r="D559" s="2">
        <f>VLOOKUP(C559,Tabela18[],2,FALSE)</f>
        <v>0.9</v>
      </c>
      <c r="E559">
        <v>10</v>
      </c>
      <c r="F559" s="3">
        <f t="shared" si="25"/>
        <v>0</v>
      </c>
      <c r="G559" s="3">
        <f t="shared" si="26"/>
        <v>594</v>
      </c>
      <c r="H559" s="4">
        <f t="shared" si="24"/>
        <v>105466</v>
      </c>
    </row>
    <row r="560" spans="1:8" x14ac:dyDescent="0.3">
      <c r="A560" s="1">
        <v>45485</v>
      </c>
      <c r="B560" t="s">
        <v>7</v>
      </c>
      <c r="C560" t="s">
        <v>12</v>
      </c>
      <c r="D560" s="2">
        <f>VLOOKUP(C560,Tabela18[],2,FALSE)</f>
        <v>0.9</v>
      </c>
      <c r="E560">
        <v>10</v>
      </c>
      <c r="F560" s="3">
        <f t="shared" si="25"/>
        <v>0</v>
      </c>
      <c r="G560" s="3">
        <f t="shared" si="26"/>
        <v>594</v>
      </c>
      <c r="H560" s="4">
        <f t="shared" si="24"/>
        <v>106060</v>
      </c>
    </row>
    <row r="561" spans="1:8" x14ac:dyDescent="0.3">
      <c r="A561" s="1">
        <v>45486</v>
      </c>
      <c r="B561" t="s">
        <v>8</v>
      </c>
      <c r="C561" t="s">
        <v>12</v>
      </c>
      <c r="D561" s="2">
        <f>VLOOKUP(C561,Tabela18[],2,FALSE)</f>
        <v>0.9</v>
      </c>
      <c r="E561">
        <v>10</v>
      </c>
      <c r="F561" s="3">
        <f t="shared" si="25"/>
        <v>0</v>
      </c>
      <c r="G561" s="3">
        <f t="shared" si="26"/>
        <v>0</v>
      </c>
      <c r="H561" s="4">
        <f t="shared" si="24"/>
        <v>106060</v>
      </c>
    </row>
    <row r="562" spans="1:8" x14ac:dyDescent="0.3">
      <c r="A562" s="1">
        <v>45487</v>
      </c>
      <c r="B562" t="s">
        <v>2</v>
      </c>
      <c r="C562" t="s">
        <v>12</v>
      </c>
      <c r="D562" s="2">
        <f>VLOOKUP(C562,Tabela18[],2,FALSE)</f>
        <v>0.9</v>
      </c>
      <c r="E562">
        <v>10</v>
      </c>
      <c r="F562" s="3">
        <f t="shared" si="25"/>
        <v>150</v>
      </c>
      <c r="G562" s="3">
        <f t="shared" si="26"/>
        <v>0</v>
      </c>
      <c r="H562" s="4">
        <f t="shared" si="24"/>
        <v>105910</v>
      </c>
    </row>
    <row r="563" spans="1:8" x14ac:dyDescent="0.3">
      <c r="A563" s="1">
        <v>45488</v>
      </c>
      <c r="B563" t="s">
        <v>3</v>
      </c>
      <c r="C563" t="s">
        <v>12</v>
      </c>
      <c r="D563" s="2">
        <f>VLOOKUP(C563,Tabela18[],2,FALSE)</f>
        <v>0.9</v>
      </c>
      <c r="E563">
        <v>10</v>
      </c>
      <c r="F563" s="3">
        <f t="shared" si="25"/>
        <v>0</v>
      </c>
      <c r="G563" s="3">
        <f t="shared" si="26"/>
        <v>594</v>
      </c>
      <c r="H563" s="4">
        <f t="shared" si="24"/>
        <v>106504</v>
      </c>
    </row>
    <row r="564" spans="1:8" x14ac:dyDescent="0.3">
      <c r="A564" s="1">
        <v>45489</v>
      </c>
      <c r="B564" t="s">
        <v>4</v>
      </c>
      <c r="C564" t="s">
        <v>12</v>
      </c>
      <c r="D564" s="2">
        <f>VLOOKUP(C564,Tabela18[],2,FALSE)</f>
        <v>0.9</v>
      </c>
      <c r="E564">
        <v>10</v>
      </c>
      <c r="F564" s="3">
        <f t="shared" si="25"/>
        <v>0</v>
      </c>
      <c r="G564" s="3">
        <f t="shared" si="26"/>
        <v>594</v>
      </c>
      <c r="H564" s="4">
        <f t="shared" si="24"/>
        <v>107098</v>
      </c>
    </row>
    <row r="565" spans="1:8" x14ac:dyDescent="0.3">
      <c r="A565" s="1">
        <v>45490</v>
      </c>
      <c r="B565" t="s">
        <v>5</v>
      </c>
      <c r="C565" t="s">
        <v>12</v>
      </c>
      <c r="D565" s="2">
        <f>VLOOKUP(C565,Tabela18[],2,FALSE)</f>
        <v>0.9</v>
      </c>
      <c r="E565">
        <v>10</v>
      </c>
      <c r="F565" s="3">
        <f t="shared" si="25"/>
        <v>0</v>
      </c>
      <c r="G565" s="3">
        <f t="shared" si="26"/>
        <v>594</v>
      </c>
      <c r="H565" s="4">
        <f t="shared" si="24"/>
        <v>107692</v>
      </c>
    </row>
    <row r="566" spans="1:8" x14ac:dyDescent="0.3">
      <c r="A566" s="1">
        <v>45491</v>
      </c>
      <c r="B566" t="s">
        <v>6</v>
      </c>
      <c r="C566" t="s">
        <v>12</v>
      </c>
      <c r="D566" s="2">
        <f>VLOOKUP(C566,Tabela18[],2,FALSE)</f>
        <v>0.9</v>
      </c>
      <c r="E566">
        <v>10</v>
      </c>
      <c r="F566" s="3">
        <f t="shared" si="25"/>
        <v>0</v>
      </c>
      <c r="G566" s="3">
        <f t="shared" si="26"/>
        <v>594</v>
      </c>
      <c r="H566" s="4">
        <f t="shared" si="24"/>
        <v>108286</v>
      </c>
    </row>
    <row r="567" spans="1:8" x14ac:dyDescent="0.3">
      <c r="A567" s="1">
        <v>45492</v>
      </c>
      <c r="B567" t="s">
        <v>7</v>
      </c>
      <c r="C567" t="s">
        <v>12</v>
      </c>
      <c r="D567" s="2">
        <f>VLOOKUP(C567,Tabela18[],2,FALSE)</f>
        <v>0.9</v>
      </c>
      <c r="E567">
        <v>10</v>
      </c>
      <c r="F567" s="3">
        <f t="shared" si="25"/>
        <v>0</v>
      </c>
      <c r="G567" s="3">
        <f t="shared" si="26"/>
        <v>594</v>
      </c>
      <c r="H567" s="4">
        <f t="shared" si="24"/>
        <v>108880</v>
      </c>
    </row>
    <row r="568" spans="1:8" x14ac:dyDescent="0.3">
      <c r="A568" s="1">
        <v>45493</v>
      </c>
      <c r="B568" t="s">
        <v>8</v>
      </c>
      <c r="C568" t="s">
        <v>12</v>
      </c>
      <c r="D568" s="2">
        <f>VLOOKUP(C568,Tabela18[],2,FALSE)</f>
        <v>0.9</v>
      </c>
      <c r="E568">
        <v>10</v>
      </c>
      <c r="F568" s="3">
        <f t="shared" si="25"/>
        <v>0</v>
      </c>
      <c r="G568" s="3">
        <f t="shared" si="26"/>
        <v>0</v>
      </c>
      <c r="H568" s="4">
        <f t="shared" si="24"/>
        <v>108880</v>
      </c>
    </row>
    <row r="569" spans="1:8" x14ac:dyDescent="0.3">
      <c r="A569" s="1">
        <v>45494</v>
      </c>
      <c r="B569" t="s">
        <v>2</v>
      </c>
      <c r="C569" t="s">
        <v>12</v>
      </c>
      <c r="D569" s="2">
        <f>VLOOKUP(C569,Tabela18[],2,FALSE)</f>
        <v>0.9</v>
      </c>
      <c r="E569">
        <v>10</v>
      </c>
      <c r="F569" s="3">
        <f t="shared" si="25"/>
        <v>150</v>
      </c>
      <c r="G569" s="3">
        <f t="shared" si="26"/>
        <v>0</v>
      </c>
      <c r="H569" s="4">
        <f t="shared" si="24"/>
        <v>108730</v>
      </c>
    </row>
    <row r="570" spans="1:8" x14ac:dyDescent="0.3">
      <c r="A570" s="1">
        <v>45495</v>
      </c>
      <c r="B570" t="s">
        <v>3</v>
      </c>
      <c r="C570" t="s">
        <v>12</v>
      </c>
      <c r="D570" s="2">
        <f>VLOOKUP(C570,Tabela18[],2,FALSE)</f>
        <v>0.9</v>
      </c>
      <c r="E570">
        <v>10</v>
      </c>
      <c r="F570" s="3">
        <f t="shared" si="25"/>
        <v>0</v>
      </c>
      <c r="G570" s="3">
        <f t="shared" si="26"/>
        <v>594</v>
      </c>
      <c r="H570" s="4">
        <f t="shared" si="24"/>
        <v>109324</v>
      </c>
    </row>
    <row r="571" spans="1:8" x14ac:dyDescent="0.3">
      <c r="A571" s="1">
        <v>45496</v>
      </c>
      <c r="B571" t="s">
        <v>4</v>
      </c>
      <c r="C571" t="s">
        <v>12</v>
      </c>
      <c r="D571" s="2">
        <f>VLOOKUP(C571,Tabela18[],2,FALSE)</f>
        <v>0.9</v>
      </c>
      <c r="E571">
        <v>10</v>
      </c>
      <c r="F571" s="3">
        <f t="shared" si="25"/>
        <v>0</v>
      </c>
      <c r="G571" s="3">
        <f t="shared" si="26"/>
        <v>594</v>
      </c>
      <c r="H571" s="4">
        <f t="shared" si="24"/>
        <v>109918</v>
      </c>
    </row>
    <row r="572" spans="1:8" x14ac:dyDescent="0.3">
      <c r="A572" s="1">
        <v>45497</v>
      </c>
      <c r="B572" t="s">
        <v>5</v>
      </c>
      <c r="C572" t="s">
        <v>12</v>
      </c>
      <c r="D572" s="2">
        <f>VLOOKUP(C572,Tabela18[],2,FALSE)</f>
        <v>0.9</v>
      </c>
      <c r="E572">
        <v>10</v>
      </c>
      <c r="F572" s="3">
        <f t="shared" si="25"/>
        <v>0</v>
      </c>
      <c r="G572" s="3">
        <f t="shared" si="26"/>
        <v>594</v>
      </c>
      <c r="H572" s="4">
        <f t="shared" si="24"/>
        <v>110512</v>
      </c>
    </row>
    <row r="573" spans="1:8" x14ac:dyDescent="0.3">
      <c r="A573" s="1">
        <v>45498</v>
      </c>
      <c r="B573" t="s">
        <v>6</v>
      </c>
      <c r="C573" t="s">
        <v>12</v>
      </c>
      <c r="D573" s="2">
        <f>VLOOKUP(C573,Tabela18[],2,FALSE)</f>
        <v>0.9</v>
      </c>
      <c r="E573">
        <v>10</v>
      </c>
      <c r="F573" s="3">
        <f t="shared" si="25"/>
        <v>0</v>
      </c>
      <c r="G573" s="3">
        <f t="shared" si="26"/>
        <v>594</v>
      </c>
      <c r="H573" s="4">
        <f t="shared" si="24"/>
        <v>111106</v>
      </c>
    </row>
    <row r="574" spans="1:8" x14ac:dyDescent="0.3">
      <c r="A574" s="1">
        <v>45499</v>
      </c>
      <c r="B574" t="s">
        <v>7</v>
      </c>
      <c r="C574" t="s">
        <v>12</v>
      </c>
      <c r="D574" s="2">
        <f>VLOOKUP(C574,Tabela18[],2,FALSE)</f>
        <v>0.9</v>
      </c>
      <c r="E574">
        <v>10</v>
      </c>
      <c r="F574" s="3">
        <f t="shared" si="25"/>
        <v>0</v>
      </c>
      <c r="G574" s="3">
        <f t="shared" si="26"/>
        <v>594</v>
      </c>
      <c r="H574" s="4">
        <f t="shared" si="24"/>
        <v>111700</v>
      </c>
    </row>
    <row r="575" spans="1:8" x14ac:dyDescent="0.3">
      <c r="A575" s="1">
        <v>45500</v>
      </c>
      <c r="B575" t="s">
        <v>8</v>
      </c>
      <c r="C575" t="s">
        <v>12</v>
      </c>
      <c r="D575" s="2">
        <f>VLOOKUP(C575,Tabela18[],2,FALSE)</f>
        <v>0.9</v>
      </c>
      <c r="E575">
        <v>10</v>
      </c>
      <c r="F575" s="3">
        <f t="shared" si="25"/>
        <v>0</v>
      </c>
      <c r="G575" s="3">
        <f t="shared" si="26"/>
        <v>0</v>
      </c>
      <c r="H575" s="4">
        <f t="shared" si="24"/>
        <v>111700</v>
      </c>
    </row>
    <row r="576" spans="1:8" x14ac:dyDescent="0.3">
      <c r="A576" s="1">
        <v>45501</v>
      </c>
      <c r="B576" t="s">
        <v>2</v>
      </c>
      <c r="C576" t="s">
        <v>12</v>
      </c>
      <c r="D576" s="2">
        <f>VLOOKUP(C576,Tabela18[],2,FALSE)</f>
        <v>0.9</v>
      </c>
      <c r="E576">
        <v>10</v>
      </c>
      <c r="F576" s="3">
        <f t="shared" si="25"/>
        <v>150</v>
      </c>
      <c r="G576" s="3">
        <f t="shared" si="26"/>
        <v>0</v>
      </c>
      <c r="H576" s="4">
        <f t="shared" si="24"/>
        <v>111550</v>
      </c>
    </row>
    <row r="577" spans="1:8" x14ac:dyDescent="0.3">
      <c r="A577" s="1">
        <v>45502</v>
      </c>
      <c r="B577" t="s">
        <v>3</v>
      </c>
      <c r="C577" t="s">
        <v>12</v>
      </c>
      <c r="D577" s="2">
        <f>VLOOKUP(C577,Tabela18[],2,FALSE)</f>
        <v>0.9</v>
      </c>
      <c r="E577">
        <v>10</v>
      </c>
      <c r="F577" s="3">
        <f t="shared" si="25"/>
        <v>0</v>
      </c>
      <c r="G577" s="3">
        <f t="shared" si="26"/>
        <v>594</v>
      </c>
      <c r="H577" s="4">
        <f t="shared" si="24"/>
        <v>112144</v>
      </c>
    </row>
    <row r="578" spans="1:8" x14ac:dyDescent="0.3">
      <c r="A578" s="1">
        <v>45503</v>
      </c>
      <c r="B578" t="s">
        <v>4</v>
      </c>
      <c r="C578" t="s">
        <v>12</v>
      </c>
      <c r="D578" s="2">
        <f>VLOOKUP(C578,Tabela18[],2,FALSE)</f>
        <v>0.9</v>
      </c>
      <c r="E578">
        <v>10</v>
      </c>
      <c r="F578" s="3">
        <f t="shared" si="25"/>
        <v>0</v>
      </c>
      <c r="G578" s="3">
        <f t="shared" si="26"/>
        <v>594</v>
      </c>
      <c r="H578" s="4">
        <f t="shared" si="24"/>
        <v>112738</v>
      </c>
    </row>
    <row r="579" spans="1:8" x14ac:dyDescent="0.3">
      <c r="A579" s="1">
        <v>45504</v>
      </c>
      <c r="B579" t="s">
        <v>5</v>
      </c>
      <c r="C579" t="s">
        <v>12</v>
      </c>
      <c r="D579" s="2">
        <f>VLOOKUP(C579,Tabela18[],2,FALSE)</f>
        <v>0.9</v>
      </c>
      <c r="E579">
        <v>10</v>
      </c>
      <c r="F579" s="3">
        <f t="shared" si="25"/>
        <v>0</v>
      </c>
      <c r="G579" s="3">
        <f t="shared" si="26"/>
        <v>594</v>
      </c>
      <c r="H579" s="4">
        <f t="shared" ref="H579:H642" si="27">G579-F579+H578</f>
        <v>113332</v>
      </c>
    </row>
    <row r="580" spans="1:8" x14ac:dyDescent="0.3">
      <c r="A580" s="1">
        <v>45505</v>
      </c>
      <c r="B580" t="s">
        <v>6</v>
      </c>
      <c r="C580" t="s">
        <v>12</v>
      </c>
      <c r="D580" s="2">
        <f>VLOOKUP(C580,Tabela18[],2,FALSE)</f>
        <v>0.9</v>
      </c>
      <c r="E580">
        <v>10</v>
      </c>
      <c r="F580" s="3">
        <f t="shared" ref="F580:F643" si="28">IF(B580="niedziela",15*E580,0)</f>
        <v>0</v>
      </c>
      <c r="G580" s="3">
        <f t="shared" ref="G580:G643" si="29">IF(AND(NOT(B580="sobota"),NOT(B580="niedziela")),ROUNDDOWN(E580*D580,0)*$M$4,0)</f>
        <v>594</v>
      </c>
      <c r="H580" s="4">
        <f t="shared" si="27"/>
        <v>113926</v>
      </c>
    </row>
    <row r="581" spans="1:8" x14ac:dyDescent="0.3">
      <c r="A581" s="1">
        <v>45506</v>
      </c>
      <c r="B581" t="s">
        <v>7</v>
      </c>
      <c r="C581" t="s">
        <v>12</v>
      </c>
      <c r="D581" s="2">
        <f>VLOOKUP(C581,Tabela18[],2,FALSE)</f>
        <v>0.9</v>
      </c>
      <c r="E581">
        <v>10</v>
      </c>
      <c r="F581" s="3">
        <f t="shared" si="28"/>
        <v>0</v>
      </c>
      <c r="G581" s="3">
        <f t="shared" si="29"/>
        <v>594</v>
      </c>
      <c r="H581" s="4">
        <f t="shared" si="27"/>
        <v>114520</v>
      </c>
    </row>
    <row r="582" spans="1:8" x14ac:dyDescent="0.3">
      <c r="A582" s="1">
        <v>45507</v>
      </c>
      <c r="B582" t="s">
        <v>8</v>
      </c>
      <c r="C582" t="s">
        <v>12</v>
      </c>
      <c r="D582" s="2">
        <f>VLOOKUP(C582,Tabela18[],2,FALSE)</f>
        <v>0.9</v>
      </c>
      <c r="E582">
        <v>10</v>
      </c>
      <c r="F582" s="3">
        <f t="shared" si="28"/>
        <v>0</v>
      </c>
      <c r="G582" s="3">
        <f t="shared" si="29"/>
        <v>0</v>
      </c>
      <c r="H582" s="4">
        <f t="shared" si="27"/>
        <v>114520</v>
      </c>
    </row>
    <row r="583" spans="1:8" x14ac:dyDescent="0.3">
      <c r="A583" s="1">
        <v>45508</v>
      </c>
      <c r="B583" t="s">
        <v>2</v>
      </c>
      <c r="C583" t="s">
        <v>12</v>
      </c>
      <c r="D583" s="2">
        <f>VLOOKUP(C583,Tabela18[],2,FALSE)</f>
        <v>0.9</v>
      </c>
      <c r="E583">
        <v>10</v>
      </c>
      <c r="F583" s="3">
        <f t="shared" si="28"/>
        <v>150</v>
      </c>
      <c r="G583" s="3">
        <f t="shared" si="29"/>
        <v>0</v>
      </c>
      <c r="H583" s="4">
        <f t="shared" si="27"/>
        <v>114370</v>
      </c>
    </row>
    <row r="584" spans="1:8" x14ac:dyDescent="0.3">
      <c r="A584" s="1">
        <v>45509</v>
      </c>
      <c r="B584" t="s">
        <v>3</v>
      </c>
      <c r="C584" t="s">
        <v>12</v>
      </c>
      <c r="D584" s="2">
        <f>VLOOKUP(C584,Tabela18[],2,FALSE)</f>
        <v>0.9</v>
      </c>
      <c r="E584">
        <v>10</v>
      </c>
      <c r="F584" s="3">
        <f t="shared" si="28"/>
        <v>0</v>
      </c>
      <c r="G584" s="3">
        <f t="shared" si="29"/>
        <v>594</v>
      </c>
      <c r="H584" s="4">
        <f t="shared" si="27"/>
        <v>114964</v>
      </c>
    </row>
    <row r="585" spans="1:8" x14ac:dyDescent="0.3">
      <c r="A585" s="1">
        <v>45510</v>
      </c>
      <c r="B585" t="s">
        <v>4</v>
      </c>
      <c r="C585" t="s">
        <v>12</v>
      </c>
      <c r="D585" s="2">
        <f>VLOOKUP(C585,Tabela18[],2,FALSE)</f>
        <v>0.9</v>
      </c>
      <c r="E585">
        <v>10</v>
      </c>
      <c r="F585" s="3">
        <f t="shared" si="28"/>
        <v>0</v>
      </c>
      <c r="G585" s="3">
        <f t="shared" si="29"/>
        <v>594</v>
      </c>
      <c r="H585" s="4">
        <f t="shared" si="27"/>
        <v>115558</v>
      </c>
    </row>
    <row r="586" spans="1:8" x14ac:dyDescent="0.3">
      <c r="A586" s="1">
        <v>45511</v>
      </c>
      <c r="B586" t="s">
        <v>5</v>
      </c>
      <c r="C586" t="s">
        <v>12</v>
      </c>
      <c r="D586" s="2">
        <f>VLOOKUP(C586,Tabela18[],2,FALSE)</f>
        <v>0.9</v>
      </c>
      <c r="E586">
        <v>10</v>
      </c>
      <c r="F586" s="3">
        <f t="shared" si="28"/>
        <v>0</v>
      </c>
      <c r="G586" s="3">
        <f t="shared" si="29"/>
        <v>594</v>
      </c>
      <c r="H586" s="4">
        <f t="shared" si="27"/>
        <v>116152</v>
      </c>
    </row>
    <row r="587" spans="1:8" x14ac:dyDescent="0.3">
      <c r="A587" s="1">
        <v>45512</v>
      </c>
      <c r="B587" t="s">
        <v>6</v>
      </c>
      <c r="C587" t="s">
        <v>12</v>
      </c>
      <c r="D587" s="2">
        <f>VLOOKUP(C587,Tabela18[],2,FALSE)</f>
        <v>0.9</v>
      </c>
      <c r="E587">
        <v>10</v>
      </c>
      <c r="F587" s="3">
        <f t="shared" si="28"/>
        <v>0</v>
      </c>
      <c r="G587" s="3">
        <f t="shared" si="29"/>
        <v>594</v>
      </c>
      <c r="H587" s="4">
        <f t="shared" si="27"/>
        <v>116746</v>
      </c>
    </row>
    <row r="588" spans="1:8" x14ac:dyDescent="0.3">
      <c r="A588" s="1">
        <v>45513</v>
      </c>
      <c r="B588" t="s">
        <v>7</v>
      </c>
      <c r="C588" t="s">
        <v>12</v>
      </c>
      <c r="D588" s="2">
        <f>VLOOKUP(C588,Tabela18[],2,FALSE)</f>
        <v>0.9</v>
      </c>
      <c r="E588">
        <v>10</v>
      </c>
      <c r="F588" s="3">
        <f t="shared" si="28"/>
        <v>0</v>
      </c>
      <c r="G588" s="3">
        <f t="shared" si="29"/>
        <v>594</v>
      </c>
      <c r="H588" s="4">
        <f t="shared" si="27"/>
        <v>117340</v>
      </c>
    </row>
    <row r="589" spans="1:8" x14ac:dyDescent="0.3">
      <c r="A589" s="1">
        <v>45514</v>
      </c>
      <c r="B589" t="s">
        <v>8</v>
      </c>
      <c r="C589" t="s">
        <v>12</v>
      </c>
      <c r="D589" s="2">
        <f>VLOOKUP(C589,Tabela18[],2,FALSE)</f>
        <v>0.9</v>
      </c>
      <c r="E589">
        <v>10</v>
      </c>
      <c r="F589" s="3">
        <f t="shared" si="28"/>
        <v>0</v>
      </c>
      <c r="G589" s="3">
        <f t="shared" si="29"/>
        <v>0</v>
      </c>
      <c r="H589" s="4">
        <f t="shared" si="27"/>
        <v>117340</v>
      </c>
    </row>
    <row r="590" spans="1:8" x14ac:dyDescent="0.3">
      <c r="A590" s="1">
        <v>45515</v>
      </c>
      <c r="B590" t="s">
        <v>2</v>
      </c>
      <c r="C590" t="s">
        <v>12</v>
      </c>
      <c r="D590" s="2">
        <f>VLOOKUP(C590,Tabela18[],2,FALSE)</f>
        <v>0.9</v>
      </c>
      <c r="E590">
        <v>10</v>
      </c>
      <c r="F590" s="3">
        <f t="shared" si="28"/>
        <v>150</v>
      </c>
      <c r="G590" s="3">
        <f t="shared" si="29"/>
        <v>0</v>
      </c>
      <c r="H590" s="4">
        <f t="shared" si="27"/>
        <v>117190</v>
      </c>
    </row>
    <row r="591" spans="1:8" x14ac:dyDescent="0.3">
      <c r="A591" s="1">
        <v>45516</v>
      </c>
      <c r="B591" t="s">
        <v>3</v>
      </c>
      <c r="C591" t="s">
        <v>12</v>
      </c>
      <c r="D591" s="2">
        <f>VLOOKUP(C591,Tabela18[],2,FALSE)</f>
        <v>0.9</v>
      </c>
      <c r="E591">
        <v>10</v>
      </c>
      <c r="F591" s="3">
        <f t="shared" si="28"/>
        <v>0</v>
      </c>
      <c r="G591" s="3">
        <f t="shared" si="29"/>
        <v>594</v>
      </c>
      <c r="H591" s="4">
        <f t="shared" si="27"/>
        <v>117784</v>
      </c>
    </row>
    <row r="592" spans="1:8" x14ac:dyDescent="0.3">
      <c r="A592" s="1">
        <v>45517</v>
      </c>
      <c r="B592" t="s">
        <v>4</v>
      </c>
      <c r="C592" t="s">
        <v>12</v>
      </c>
      <c r="D592" s="2">
        <f>VLOOKUP(C592,Tabela18[],2,FALSE)</f>
        <v>0.9</v>
      </c>
      <c r="E592">
        <v>10</v>
      </c>
      <c r="F592" s="3">
        <f t="shared" si="28"/>
        <v>0</v>
      </c>
      <c r="G592" s="3">
        <f t="shared" si="29"/>
        <v>594</v>
      </c>
      <c r="H592" s="4">
        <f t="shared" si="27"/>
        <v>118378</v>
      </c>
    </row>
    <row r="593" spans="1:8" x14ac:dyDescent="0.3">
      <c r="A593" s="1">
        <v>45518</v>
      </c>
      <c r="B593" t="s">
        <v>5</v>
      </c>
      <c r="C593" t="s">
        <v>12</v>
      </c>
      <c r="D593" s="2">
        <f>VLOOKUP(C593,Tabela18[],2,FALSE)</f>
        <v>0.9</v>
      </c>
      <c r="E593">
        <v>10</v>
      </c>
      <c r="F593" s="3">
        <f t="shared" si="28"/>
        <v>0</v>
      </c>
      <c r="G593" s="3">
        <f t="shared" si="29"/>
        <v>594</v>
      </c>
      <c r="H593" s="4">
        <f t="shared" si="27"/>
        <v>118972</v>
      </c>
    </row>
    <row r="594" spans="1:8" x14ac:dyDescent="0.3">
      <c r="A594" s="1">
        <v>45519</v>
      </c>
      <c r="B594" t="s">
        <v>6</v>
      </c>
      <c r="C594" t="s">
        <v>12</v>
      </c>
      <c r="D594" s="2">
        <f>VLOOKUP(C594,Tabela18[],2,FALSE)</f>
        <v>0.9</v>
      </c>
      <c r="E594">
        <v>10</v>
      </c>
      <c r="F594" s="3">
        <f t="shared" si="28"/>
        <v>0</v>
      </c>
      <c r="G594" s="3">
        <f t="shared" si="29"/>
        <v>594</v>
      </c>
      <c r="H594" s="4">
        <f t="shared" si="27"/>
        <v>119566</v>
      </c>
    </row>
    <row r="595" spans="1:8" x14ac:dyDescent="0.3">
      <c r="A595" s="1">
        <v>45520</v>
      </c>
      <c r="B595" t="s">
        <v>7</v>
      </c>
      <c r="C595" t="s">
        <v>12</v>
      </c>
      <c r="D595" s="2">
        <f>VLOOKUP(C595,Tabela18[],2,FALSE)</f>
        <v>0.9</v>
      </c>
      <c r="E595">
        <v>10</v>
      </c>
      <c r="F595" s="3">
        <f t="shared" si="28"/>
        <v>0</v>
      </c>
      <c r="G595" s="3">
        <f t="shared" si="29"/>
        <v>594</v>
      </c>
      <c r="H595" s="4">
        <f t="shared" si="27"/>
        <v>120160</v>
      </c>
    </row>
    <row r="596" spans="1:8" x14ac:dyDescent="0.3">
      <c r="A596" s="1">
        <v>45521</v>
      </c>
      <c r="B596" t="s">
        <v>8</v>
      </c>
      <c r="C596" t="s">
        <v>12</v>
      </c>
      <c r="D596" s="2">
        <f>VLOOKUP(C596,Tabela18[],2,FALSE)</f>
        <v>0.9</v>
      </c>
      <c r="E596">
        <v>10</v>
      </c>
      <c r="F596" s="3">
        <f t="shared" si="28"/>
        <v>0</v>
      </c>
      <c r="G596" s="3">
        <f t="shared" si="29"/>
        <v>0</v>
      </c>
      <c r="H596" s="4">
        <f t="shared" si="27"/>
        <v>120160</v>
      </c>
    </row>
    <row r="597" spans="1:8" x14ac:dyDescent="0.3">
      <c r="A597" s="1">
        <v>45522</v>
      </c>
      <c r="B597" t="s">
        <v>2</v>
      </c>
      <c r="C597" t="s">
        <v>12</v>
      </c>
      <c r="D597" s="2">
        <f>VLOOKUP(C597,Tabela18[],2,FALSE)</f>
        <v>0.9</v>
      </c>
      <c r="E597">
        <v>10</v>
      </c>
      <c r="F597" s="3">
        <f t="shared" si="28"/>
        <v>150</v>
      </c>
      <c r="G597" s="3">
        <f t="shared" si="29"/>
        <v>0</v>
      </c>
      <c r="H597" s="4">
        <f t="shared" si="27"/>
        <v>120010</v>
      </c>
    </row>
    <row r="598" spans="1:8" x14ac:dyDescent="0.3">
      <c r="A598" s="1">
        <v>45523</v>
      </c>
      <c r="B598" t="s">
        <v>3</v>
      </c>
      <c r="C598" t="s">
        <v>12</v>
      </c>
      <c r="D598" s="2">
        <f>VLOOKUP(C598,Tabela18[],2,FALSE)</f>
        <v>0.9</v>
      </c>
      <c r="E598">
        <v>10</v>
      </c>
      <c r="F598" s="3">
        <f t="shared" si="28"/>
        <v>0</v>
      </c>
      <c r="G598" s="3">
        <f t="shared" si="29"/>
        <v>594</v>
      </c>
      <c r="H598" s="4">
        <f t="shared" si="27"/>
        <v>120604</v>
      </c>
    </row>
    <row r="599" spans="1:8" x14ac:dyDescent="0.3">
      <c r="A599" s="1">
        <v>45524</v>
      </c>
      <c r="B599" t="s">
        <v>4</v>
      </c>
      <c r="C599" t="s">
        <v>12</v>
      </c>
      <c r="D599" s="2">
        <f>VLOOKUP(C599,Tabela18[],2,FALSE)</f>
        <v>0.9</v>
      </c>
      <c r="E599">
        <v>10</v>
      </c>
      <c r="F599" s="3">
        <f t="shared" si="28"/>
        <v>0</v>
      </c>
      <c r="G599" s="3">
        <f t="shared" si="29"/>
        <v>594</v>
      </c>
      <c r="H599" s="4">
        <f t="shared" si="27"/>
        <v>121198</v>
      </c>
    </row>
    <row r="600" spans="1:8" x14ac:dyDescent="0.3">
      <c r="A600" s="1">
        <v>45525</v>
      </c>
      <c r="B600" t="s">
        <v>5</v>
      </c>
      <c r="C600" t="s">
        <v>12</v>
      </c>
      <c r="D600" s="2">
        <f>VLOOKUP(C600,Tabela18[],2,FALSE)</f>
        <v>0.9</v>
      </c>
      <c r="E600">
        <v>10</v>
      </c>
      <c r="F600" s="3">
        <f t="shared" si="28"/>
        <v>0</v>
      </c>
      <c r="G600" s="3">
        <f t="shared" si="29"/>
        <v>594</v>
      </c>
      <c r="H600" s="4">
        <f t="shared" si="27"/>
        <v>121792</v>
      </c>
    </row>
    <row r="601" spans="1:8" x14ac:dyDescent="0.3">
      <c r="A601" s="1">
        <v>45526</v>
      </c>
      <c r="B601" t="s">
        <v>6</v>
      </c>
      <c r="C601" t="s">
        <v>12</v>
      </c>
      <c r="D601" s="2">
        <f>VLOOKUP(C601,Tabela18[],2,FALSE)</f>
        <v>0.9</v>
      </c>
      <c r="E601">
        <v>10</v>
      </c>
      <c r="F601" s="3">
        <f t="shared" si="28"/>
        <v>0</v>
      </c>
      <c r="G601" s="3">
        <f t="shared" si="29"/>
        <v>594</v>
      </c>
      <c r="H601" s="4">
        <f t="shared" si="27"/>
        <v>122386</v>
      </c>
    </row>
    <row r="602" spans="1:8" x14ac:dyDescent="0.3">
      <c r="A602" s="1">
        <v>45527</v>
      </c>
      <c r="B602" t="s">
        <v>7</v>
      </c>
      <c r="C602" t="s">
        <v>12</v>
      </c>
      <c r="D602" s="2">
        <f>VLOOKUP(C602,Tabela18[],2,FALSE)</f>
        <v>0.9</v>
      </c>
      <c r="E602">
        <v>10</v>
      </c>
      <c r="F602" s="3">
        <f t="shared" si="28"/>
        <v>0</v>
      </c>
      <c r="G602" s="3">
        <f t="shared" si="29"/>
        <v>594</v>
      </c>
      <c r="H602" s="4">
        <f t="shared" si="27"/>
        <v>122980</v>
      </c>
    </row>
    <row r="603" spans="1:8" x14ac:dyDescent="0.3">
      <c r="A603" s="1">
        <v>45528</v>
      </c>
      <c r="B603" t="s">
        <v>8</v>
      </c>
      <c r="C603" t="s">
        <v>12</v>
      </c>
      <c r="D603" s="2">
        <f>VLOOKUP(C603,Tabela18[],2,FALSE)</f>
        <v>0.9</v>
      </c>
      <c r="E603">
        <v>10</v>
      </c>
      <c r="F603" s="3">
        <f t="shared" si="28"/>
        <v>0</v>
      </c>
      <c r="G603" s="3">
        <f t="shared" si="29"/>
        <v>0</v>
      </c>
      <c r="H603" s="4">
        <f t="shared" si="27"/>
        <v>122980</v>
      </c>
    </row>
    <row r="604" spans="1:8" x14ac:dyDescent="0.3">
      <c r="A604" s="1">
        <v>45529</v>
      </c>
      <c r="B604" t="s">
        <v>2</v>
      </c>
      <c r="C604" t="s">
        <v>12</v>
      </c>
      <c r="D604" s="2">
        <f>VLOOKUP(C604,Tabela18[],2,FALSE)</f>
        <v>0.9</v>
      </c>
      <c r="E604">
        <v>10</v>
      </c>
      <c r="F604" s="3">
        <f t="shared" si="28"/>
        <v>150</v>
      </c>
      <c r="G604" s="3">
        <f t="shared" si="29"/>
        <v>0</v>
      </c>
      <c r="H604" s="4">
        <f t="shared" si="27"/>
        <v>122830</v>
      </c>
    </row>
    <row r="605" spans="1:8" x14ac:dyDescent="0.3">
      <c r="A605" s="1">
        <v>45530</v>
      </c>
      <c r="B605" t="s">
        <v>3</v>
      </c>
      <c r="C605" t="s">
        <v>12</v>
      </c>
      <c r="D605" s="2">
        <f>VLOOKUP(C605,Tabela18[],2,FALSE)</f>
        <v>0.9</v>
      </c>
      <c r="E605">
        <v>10</v>
      </c>
      <c r="F605" s="3">
        <f t="shared" si="28"/>
        <v>0</v>
      </c>
      <c r="G605" s="3">
        <f t="shared" si="29"/>
        <v>594</v>
      </c>
      <c r="H605" s="4">
        <f t="shared" si="27"/>
        <v>123424</v>
      </c>
    </row>
    <row r="606" spans="1:8" x14ac:dyDescent="0.3">
      <c r="A606" s="1">
        <v>45531</v>
      </c>
      <c r="B606" t="s">
        <v>4</v>
      </c>
      <c r="C606" t="s">
        <v>12</v>
      </c>
      <c r="D606" s="2">
        <f>VLOOKUP(C606,Tabela18[],2,FALSE)</f>
        <v>0.9</v>
      </c>
      <c r="E606">
        <v>10</v>
      </c>
      <c r="F606" s="3">
        <f t="shared" si="28"/>
        <v>0</v>
      </c>
      <c r="G606" s="3">
        <f t="shared" si="29"/>
        <v>594</v>
      </c>
      <c r="H606" s="4">
        <f t="shared" si="27"/>
        <v>124018</v>
      </c>
    </row>
    <row r="607" spans="1:8" x14ac:dyDescent="0.3">
      <c r="A607" s="1">
        <v>45532</v>
      </c>
      <c r="B607" t="s">
        <v>5</v>
      </c>
      <c r="C607" t="s">
        <v>12</v>
      </c>
      <c r="D607" s="2">
        <f>VLOOKUP(C607,Tabela18[],2,FALSE)</f>
        <v>0.9</v>
      </c>
      <c r="E607">
        <v>10</v>
      </c>
      <c r="F607" s="3">
        <f t="shared" si="28"/>
        <v>0</v>
      </c>
      <c r="G607" s="3">
        <f t="shared" si="29"/>
        <v>594</v>
      </c>
      <c r="H607" s="4">
        <f t="shared" si="27"/>
        <v>124612</v>
      </c>
    </row>
    <row r="608" spans="1:8" x14ac:dyDescent="0.3">
      <c r="A608" s="1">
        <v>45533</v>
      </c>
      <c r="B608" t="s">
        <v>6</v>
      </c>
      <c r="C608" t="s">
        <v>12</v>
      </c>
      <c r="D608" s="2">
        <f>VLOOKUP(C608,Tabela18[],2,FALSE)</f>
        <v>0.9</v>
      </c>
      <c r="E608">
        <v>10</v>
      </c>
      <c r="F608" s="3">
        <f t="shared" si="28"/>
        <v>0</v>
      </c>
      <c r="G608" s="3">
        <f t="shared" si="29"/>
        <v>594</v>
      </c>
      <c r="H608" s="4">
        <f t="shared" si="27"/>
        <v>125206</v>
      </c>
    </row>
    <row r="609" spans="1:8" x14ac:dyDescent="0.3">
      <c r="A609" s="1">
        <v>45534</v>
      </c>
      <c r="B609" t="s">
        <v>7</v>
      </c>
      <c r="C609" t="s">
        <v>12</v>
      </c>
      <c r="D609" s="2">
        <f>VLOOKUP(C609,Tabela18[],2,FALSE)</f>
        <v>0.9</v>
      </c>
      <c r="E609">
        <v>10</v>
      </c>
      <c r="F609" s="3">
        <f t="shared" si="28"/>
        <v>0</v>
      </c>
      <c r="G609" s="3">
        <f t="shared" si="29"/>
        <v>594</v>
      </c>
      <c r="H609" s="4">
        <f t="shared" si="27"/>
        <v>125800</v>
      </c>
    </row>
    <row r="610" spans="1:8" x14ac:dyDescent="0.3">
      <c r="A610" s="1">
        <v>45535</v>
      </c>
      <c r="B610" t="s">
        <v>8</v>
      </c>
      <c r="C610" t="s">
        <v>12</v>
      </c>
      <c r="D610" s="2">
        <f>VLOOKUP(C610,Tabela18[],2,FALSE)</f>
        <v>0.9</v>
      </c>
      <c r="E610">
        <v>10</v>
      </c>
      <c r="F610" s="3">
        <f t="shared" si="28"/>
        <v>0</v>
      </c>
      <c r="G610" s="3">
        <f t="shared" si="29"/>
        <v>0</v>
      </c>
      <c r="H610" s="4">
        <f t="shared" si="27"/>
        <v>125800</v>
      </c>
    </row>
    <row r="611" spans="1:8" x14ac:dyDescent="0.3">
      <c r="A611" s="1">
        <v>45536</v>
      </c>
      <c r="B611" t="s">
        <v>2</v>
      </c>
      <c r="C611" t="s">
        <v>12</v>
      </c>
      <c r="D611" s="2">
        <f>VLOOKUP(C611,Tabela18[],2,FALSE)</f>
        <v>0.9</v>
      </c>
      <c r="E611">
        <v>10</v>
      </c>
      <c r="F611" s="3">
        <f t="shared" si="28"/>
        <v>150</v>
      </c>
      <c r="G611" s="3">
        <f t="shared" si="29"/>
        <v>0</v>
      </c>
      <c r="H611" s="4">
        <f t="shared" si="27"/>
        <v>125650</v>
      </c>
    </row>
    <row r="612" spans="1:8" x14ac:dyDescent="0.3">
      <c r="A612" s="1">
        <v>45537</v>
      </c>
      <c r="B612" t="s">
        <v>3</v>
      </c>
      <c r="C612" t="s">
        <v>12</v>
      </c>
      <c r="D612" s="2">
        <f>VLOOKUP(C612,Tabela18[],2,FALSE)</f>
        <v>0.9</v>
      </c>
      <c r="E612">
        <v>10</v>
      </c>
      <c r="F612" s="3">
        <f t="shared" si="28"/>
        <v>0</v>
      </c>
      <c r="G612" s="3">
        <f t="shared" si="29"/>
        <v>594</v>
      </c>
      <c r="H612" s="4">
        <f t="shared" si="27"/>
        <v>126244</v>
      </c>
    </row>
    <row r="613" spans="1:8" x14ac:dyDescent="0.3">
      <c r="A613" s="1">
        <v>45538</v>
      </c>
      <c r="B613" t="s">
        <v>4</v>
      </c>
      <c r="C613" t="s">
        <v>12</v>
      </c>
      <c r="D613" s="2">
        <f>VLOOKUP(C613,Tabela18[],2,FALSE)</f>
        <v>0.9</v>
      </c>
      <c r="E613">
        <v>10</v>
      </c>
      <c r="F613" s="3">
        <f t="shared" si="28"/>
        <v>0</v>
      </c>
      <c r="G613" s="3">
        <f t="shared" si="29"/>
        <v>594</v>
      </c>
      <c r="H613" s="4">
        <f t="shared" si="27"/>
        <v>126838</v>
      </c>
    </row>
    <row r="614" spans="1:8" x14ac:dyDescent="0.3">
      <c r="A614" s="1">
        <v>45539</v>
      </c>
      <c r="B614" t="s">
        <v>5</v>
      </c>
      <c r="C614" t="s">
        <v>12</v>
      </c>
      <c r="D614" s="2">
        <f>VLOOKUP(C614,Tabela18[],2,FALSE)</f>
        <v>0.9</v>
      </c>
      <c r="E614">
        <v>10</v>
      </c>
      <c r="F614" s="3">
        <f t="shared" si="28"/>
        <v>0</v>
      </c>
      <c r="G614" s="3">
        <f t="shared" si="29"/>
        <v>594</v>
      </c>
      <c r="H614" s="4">
        <f t="shared" si="27"/>
        <v>127432</v>
      </c>
    </row>
    <row r="615" spans="1:8" x14ac:dyDescent="0.3">
      <c r="A615" s="1">
        <v>45540</v>
      </c>
      <c r="B615" t="s">
        <v>6</v>
      </c>
      <c r="C615" t="s">
        <v>12</v>
      </c>
      <c r="D615" s="2">
        <f>VLOOKUP(C615,Tabela18[],2,FALSE)</f>
        <v>0.9</v>
      </c>
      <c r="E615">
        <v>10</v>
      </c>
      <c r="F615" s="3">
        <f t="shared" si="28"/>
        <v>0</v>
      </c>
      <c r="G615" s="3">
        <f t="shared" si="29"/>
        <v>594</v>
      </c>
      <c r="H615" s="4">
        <f t="shared" si="27"/>
        <v>128026</v>
      </c>
    </row>
    <row r="616" spans="1:8" x14ac:dyDescent="0.3">
      <c r="A616" s="1">
        <v>45541</v>
      </c>
      <c r="B616" t="s">
        <v>7</v>
      </c>
      <c r="C616" t="s">
        <v>12</v>
      </c>
      <c r="D616" s="2">
        <f>VLOOKUP(C616,Tabela18[],2,FALSE)</f>
        <v>0.9</v>
      </c>
      <c r="E616">
        <v>10</v>
      </c>
      <c r="F616" s="3">
        <f t="shared" si="28"/>
        <v>0</v>
      </c>
      <c r="G616" s="3">
        <f t="shared" si="29"/>
        <v>594</v>
      </c>
      <c r="H616" s="4">
        <f t="shared" si="27"/>
        <v>128620</v>
      </c>
    </row>
    <row r="617" spans="1:8" x14ac:dyDescent="0.3">
      <c r="A617" s="1">
        <v>45542</v>
      </c>
      <c r="B617" t="s">
        <v>8</v>
      </c>
      <c r="C617" t="s">
        <v>12</v>
      </c>
      <c r="D617" s="2">
        <f>VLOOKUP(C617,Tabela18[],2,FALSE)</f>
        <v>0.9</v>
      </c>
      <c r="E617">
        <v>10</v>
      </c>
      <c r="F617" s="3">
        <f t="shared" si="28"/>
        <v>0</v>
      </c>
      <c r="G617" s="3">
        <f t="shared" si="29"/>
        <v>0</v>
      </c>
      <c r="H617" s="4">
        <f t="shared" si="27"/>
        <v>128620</v>
      </c>
    </row>
    <row r="618" spans="1:8" x14ac:dyDescent="0.3">
      <c r="A618" s="1">
        <v>45543</v>
      </c>
      <c r="B618" t="s">
        <v>2</v>
      </c>
      <c r="C618" t="s">
        <v>12</v>
      </c>
      <c r="D618" s="2">
        <f>VLOOKUP(C618,Tabela18[],2,FALSE)</f>
        <v>0.9</v>
      </c>
      <c r="E618">
        <v>10</v>
      </c>
      <c r="F618" s="3">
        <f t="shared" si="28"/>
        <v>150</v>
      </c>
      <c r="G618" s="3">
        <f t="shared" si="29"/>
        <v>0</v>
      </c>
      <c r="H618" s="4">
        <f t="shared" si="27"/>
        <v>128470</v>
      </c>
    </row>
    <row r="619" spans="1:8" x14ac:dyDescent="0.3">
      <c r="A619" s="1">
        <v>45544</v>
      </c>
      <c r="B619" t="s">
        <v>3</v>
      </c>
      <c r="C619" t="s">
        <v>12</v>
      </c>
      <c r="D619" s="2">
        <f>VLOOKUP(C619,Tabela18[],2,FALSE)</f>
        <v>0.9</v>
      </c>
      <c r="E619">
        <v>10</v>
      </c>
      <c r="F619" s="3">
        <f t="shared" si="28"/>
        <v>0</v>
      </c>
      <c r="G619" s="3">
        <f t="shared" si="29"/>
        <v>594</v>
      </c>
      <c r="H619" s="4">
        <f t="shared" si="27"/>
        <v>129064</v>
      </c>
    </row>
    <row r="620" spans="1:8" x14ac:dyDescent="0.3">
      <c r="A620" s="1">
        <v>45545</v>
      </c>
      <c r="B620" t="s">
        <v>4</v>
      </c>
      <c r="C620" t="s">
        <v>12</v>
      </c>
      <c r="D620" s="2">
        <f>VLOOKUP(C620,Tabela18[],2,FALSE)</f>
        <v>0.9</v>
      </c>
      <c r="E620">
        <v>10</v>
      </c>
      <c r="F620" s="3">
        <f t="shared" si="28"/>
        <v>0</v>
      </c>
      <c r="G620" s="3">
        <f t="shared" si="29"/>
        <v>594</v>
      </c>
      <c r="H620" s="4">
        <f t="shared" si="27"/>
        <v>129658</v>
      </c>
    </row>
    <row r="621" spans="1:8" x14ac:dyDescent="0.3">
      <c r="A621" s="1">
        <v>45546</v>
      </c>
      <c r="B621" t="s">
        <v>5</v>
      </c>
      <c r="C621" t="s">
        <v>12</v>
      </c>
      <c r="D621" s="2">
        <f>VLOOKUP(C621,Tabela18[],2,FALSE)</f>
        <v>0.9</v>
      </c>
      <c r="E621">
        <v>10</v>
      </c>
      <c r="F621" s="3">
        <f t="shared" si="28"/>
        <v>0</v>
      </c>
      <c r="G621" s="3">
        <f t="shared" si="29"/>
        <v>594</v>
      </c>
      <c r="H621" s="4">
        <f t="shared" si="27"/>
        <v>130252</v>
      </c>
    </row>
    <row r="622" spans="1:8" x14ac:dyDescent="0.3">
      <c r="A622" s="1">
        <v>45547</v>
      </c>
      <c r="B622" t="s">
        <v>6</v>
      </c>
      <c r="C622" t="s">
        <v>12</v>
      </c>
      <c r="D622" s="2">
        <f>VLOOKUP(C622,Tabela18[],2,FALSE)</f>
        <v>0.9</v>
      </c>
      <c r="E622">
        <v>10</v>
      </c>
      <c r="F622" s="3">
        <f t="shared" si="28"/>
        <v>0</v>
      </c>
      <c r="G622" s="3">
        <f t="shared" si="29"/>
        <v>594</v>
      </c>
      <c r="H622" s="4">
        <f t="shared" si="27"/>
        <v>130846</v>
      </c>
    </row>
    <row r="623" spans="1:8" x14ac:dyDescent="0.3">
      <c r="A623" s="1">
        <v>45548</v>
      </c>
      <c r="B623" t="s">
        <v>7</v>
      </c>
      <c r="C623" t="s">
        <v>12</v>
      </c>
      <c r="D623" s="2">
        <f>VLOOKUP(C623,Tabela18[],2,FALSE)</f>
        <v>0.9</v>
      </c>
      <c r="E623">
        <v>10</v>
      </c>
      <c r="F623" s="3">
        <f t="shared" si="28"/>
        <v>0</v>
      </c>
      <c r="G623" s="3">
        <f t="shared" si="29"/>
        <v>594</v>
      </c>
      <c r="H623" s="4">
        <f t="shared" si="27"/>
        <v>131440</v>
      </c>
    </row>
    <row r="624" spans="1:8" x14ac:dyDescent="0.3">
      <c r="A624" s="1">
        <v>45549</v>
      </c>
      <c r="B624" t="s">
        <v>8</v>
      </c>
      <c r="C624" t="s">
        <v>12</v>
      </c>
      <c r="D624" s="2">
        <f>VLOOKUP(C624,Tabela18[],2,FALSE)</f>
        <v>0.9</v>
      </c>
      <c r="E624">
        <v>10</v>
      </c>
      <c r="F624" s="3">
        <f t="shared" si="28"/>
        <v>0</v>
      </c>
      <c r="G624" s="3">
        <f t="shared" si="29"/>
        <v>0</v>
      </c>
      <c r="H624" s="4">
        <f t="shared" si="27"/>
        <v>131440</v>
      </c>
    </row>
    <row r="625" spans="1:8" x14ac:dyDescent="0.3">
      <c r="A625" s="1">
        <v>45550</v>
      </c>
      <c r="B625" t="s">
        <v>2</v>
      </c>
      <c r="C625" t="s">
        <v>12</v>
      </c>
      <c r="D625" s="2">
        <f>VLOOKUP(C625,Tabela18[],2,FALSE)</f>
        <v>0.9</v>
      </c>
      <c r="E625">
        <v>10</v>
      </c>
      <c r="F625" s="3">
        <f t="shared" si="28"/>
        <v>150</v>
      </c>
      <c r="G625" s="3">
        <f t="shared" si="29"/>
        <v>0</v>
      </c>
      <c r="H625" s="4">
        <f t="shared" si="27"/>
        <v>131290</v>
      </c>
    </row>
    <row r="626" spans="1:8" x14ac:dyDescent="0.3">
      <c r="A626" s="1">
        <v>45551</v>
      </c>
      <c r="B626" t="s">
        <v>3</v>
      </c>
      <c r="C626" t="s">
        <v>12</v>
      </c>
      <c r="D626" s="2">
        <f>VLOOKUP(C626,Tabela18[],2,FALSE)</f>
        <v>0.9</v>
      </c>
      <c r="E626">
        <v>10</v>
      </c>
      <c r="F626" s="3">
        <f t="shared" si="28"/>
        <v>0</v>
      </c>
      <c r="G626" s="3">
        <f t="shared" si="29"/>
        <v>594</v>
      </c>
      <c r="H626" s="4">
        <f t="shared" si="27"/>
        <v>131884</v>
      </c>
    </row>
    <row r="627" spans="1:8" x14ac:dyDescent="0.3">
      <c r="A627" s="1">
        <v>45552</v>
      </c>
      <c r="B627" t="s">
        <v>4</v>
      </c>
      <c r="C627" t="s">
        <v>12</v>
      </c>
      <c r="D627" s="2">
        <f>VLOOKUP(C627,Tabela18[],2,FALSE)</f>
        <v>0.9</v>
      </c>
      <c r="E627">
        <v>10</v>
      </c>
      <c r="F627" s="3">
        <f t="shared" si="28"/>
        <v>0</v>
      </c>
      <c r="G627" s="3">
        <f t="shared" si="29"/>
        <v>594</v>
      </c>
      <c r="H627" s="4">
        <f t="shared" si="27"/>
        <v>132478</v>
      </c>
    </row>
    <row r="628" spans="1:8" x14ac:dyDescent="0.3">
      <c r="A628" s="1">
        <v>45553</v>
      </c>
      <c r="B628" t="s">
        <v>5</v>
      </c>
      <c r="C628" t="s">
        <v>12</v>
      </c>
      <c r="D628" s="2">
        <f>VLOOKUP(C628,Tabela18[],2,FALSE)</f>
        <v>0.9</v>
      </c>
      <c r="E628">
        <v>10</v>
      </c>
      <c r="F628" s="3">
        <f t="shared" si="28"/>
        <v>0</v>
      </c>
      <c r="G628" s="3">
        <f t="shared" si="29"/>
        <v>594</v>
      </c>
      <c r="H628" s="4">
        <f t="shared" si="27"/>
        <v>133072</v>
      </c>
    </row>
    <row r="629" spans="1:8" x14ac:dyDescent="0.3">
      <c r="A629" s="1">
        <v>45554</v>
      </c>
      <c r="B629" t="s">
        <v>6</v>
      </c>
      <c r="C629" t="s">
        <v>12</v>
      </c>
      <c r="D629" s="2">
        <f>VLOOKUP(C629,Tabela18[],2,FALSE)</f>
        <v>0.9</v>
      </c>
      <c r="E629">
        <v>10</v>
      </c>
      <c r="F629" s="3">
        <f t="shared" si="28"/>
        <v>0</v>
      </c>
      <c r="G629" s="3">
        <f t="shared" si="29"/>
        <v>594</v>
      </c>
      <c r="H629" s="4">
        <f t="shared" si="27"/>
        <v>133666</v>
      </c>
    </row>
    <row r="630" spans="1:8" x14ac:dyDescent="0.3">
      <c r="A630" s="1">
        <v>45555</v>
      </c>
      <c r="B630" t="s">
        <v>7</v>
      </c>
      <c r="C630" t="s">
        <v>12</v>
      </c>
      <c r="D630" s="2">
        <f>VLOOKUP(C630,Tabela18[],2,FALSE)</f>
        <v>0.9</v>
      </c>
      <c r="E630">
        <v>10</v>
      </c>
      <c r="F630" s="3">
        <f t="shared" si="28"/>
        <v>0</v>
      </c>
      <c r="G630" s="3">
        <f t="shared" si="29"/>
        <v>594</v>
      </c>
      <c r="H630" s="4">
        <f t="shared" si="27"/>
        <v>134260</v>
      </c>
    </row>
    <row r="631" spans="1:8" x14ac:dyDescent="0.3">
      <c r="A631" s="1">
        <v>45556</v>
      </c>
      <c r="B631" t="s">
        <v>8</v>
      </c>
      <c r="C631" t="s">
        <v>12</v>
      </c>
      <c r="D631" s="2">
        <f>VLOOKUP(C631,Tabela18[],2,FALSE)</f>
        <v>0.9</v>
      </c>
      <c r="E631">
        <v>10</v>
      </c>
      <c r="F631" s="3">
        <f t="shared" si="28"/>
        <v>0</v>
      </c>
      <c r="G631" s="3">
        <f t="shared" si="29"/>
        <v>0</v>
      </c>
      <c r="H631" s="4">
        <f t="shared" si="27"/>
        <v>134260</v>
      </c>
    </row>
    <row r="632" spans="1:8" x14ac:dyDescent="0.3">
      <c r="A632" s="1">
        <v>45557</v>
      </c>
      <c r="B632" t="s">
        <v>2</v>
      </c>
      <c r="C632" t="s">
        <v>12</v>
      </c>
      <c r="D632" s="2">
        <f>VLOOKUP(C632,Tabela18[],2,FALSE)</f>
        <v>0.9</v>
      </c>
      <c r="E632">
        <v>10</v>
      </c>
      <c r="F632" s="3">
        <f t="shared" si="28"/>
        <v>150</v>
      </c>
      <c r="G632" s="3">
        <f t="shared" si="29"/>
        <v>0</v>
      </c>
      <c r="H632" s="4">
        <f t="shared" si="27"/>
        <v>134110</v>
      </c>
    </row>
    <row r="633" spans="1:8" x14ac:dyDescent="0.3">
      <c r="A633" s="1">
        <v>45558</v>
      </c>
      <c r="B633" t="s">
        <v>3</v>
      </c>
      <c r="C633" t="s">
        <v>13</v>
      </c>
      <c r="D633" s="2">
        <f>VLOOKUP(C633,Tabela18[],2,FALSE)</f>
        <v>0.4</v>
      </c>
      <c r="E633">
        <v>10</v>
      </c>
      <c r="F633" s="3">
        <f t="shared" si="28"/>
        <v>0</v>
      </c>
      <c r="G633" s="3">
        <f t="shared" si="29"/>
        <v>264</v>
      </c>
      <c r="H633" s="4">
        <f t="shared" si="27"/>
        <v>134374</v>
      </c>
    </row>
    <row r="634" spans="1:8" x14ac:dyDescent="0.3">
      <c r="A634" s="1">
        <v>45559</v>
      </c>
      <c r="B634" t="s">
        <v>4</v>
      </c>
      <c r="C634" t="s">
        <v>13</v>
      </c>
      <c r="D634" s="2">
        <f>VLOOKUP(C634,Tabela18[],2,FALSE)</f>
        <v>0.4</v>
      </c>
      <c r="E634">
        <v>10</v>
      </c>
      <c r="F634" s="3">
        <f t="shared" si="28"/>
        <v>0</v>
      </c>
      <c r="G634" s="3">
        <f t="shared" si="29"/>
        <v>264</v>
      </c>
      <c r="H634" s="4">
        <f t="shared" si="27"/>
        <v>134638</v>
      </c>
    </row>
    <row r="635" spans="1:8" x14ac:dyDescent="0.3">
      <c r="A635" s="1">
        <v>45560</v>
      </c>
      <c r="B635" t="s">
        <v>5</v>
      </c>
      <c r="C635" t="s">
        <v>13</v>
      </c>
      <c r="D635" s="2">
        <f>VLOOKUP(C635,Tabela18[],2,FALSE)</f>
        <v>0.4</v>
      </c>
      <c r="E635">
        <v>10</v>
      </c>
      <c r="F635" s="3">
        <f t="shared" si="28"/>
        <v>0</v>
      </c>
      <c r="G635" s="3">
        <f t="shared" si="29"/>
        <v>264</v>
      </c>
      <c r="H635" s="4">
        <f t="shared" si="27"/>
        <v>134902</v>
      </c>
    </row>
    <row r="636" spans="1:8" x14ac:dyDescent="0.3">
      <c r="A636" s="1">
        <v>45561</v>
      </c>
      <c r="B636" t="s">
        <v>6</v>
      </c>
      <c r="C636" t="s">
        <v>13</v>
      </c>
      <c r="D636" s="2">
        <f>VLOOKUP(C636,Tabela18[],2,FALSE)</f>
        <v>0.4</v>
      </c>
      <c r="E636">
        <v>10</v>
      </c>
      <c r="F636" s="3">
        <f t="shared" si="28"/>
        <v>0</v>
      </c>
      <c r="G636" s="3">
        <f t="shared" si="29"/>
        <v>264</v>
      </c>
      <c r="H636" s="4">
        <f t="shared" si="27"/>
        <v>135166</v>
      </c>
    </row>
    <row r="637" spans="1:8" x14ac:dyDescent="0.3">
      <c r="A637" s="1">
        <v>45562</v>
      </c>
      <c r="B637" t="s">
        <v>7</v>
      </c>
      <c r="C637" t="s">
        <v>13</v>
      </c>
      <c r="D637" s="2">
        <f>VLOOKUP(C637,Tabela18[],2,FALSE)</f>
        <v>0.4</v>
      </c>
      <c r="E637">
        <v>10</v>
      </c>
      <c r="F637" s="3">
        <f t="shared" si="28"/>
        <v>0</v>
      </c>
      <c r="G637" s="3">
        <f t="shared" si="29"/>
        <v>264</v>
      </c>
      <c r="H637" s="4">
        <f t="shared" si="27"/>
        <v>135430</v>
      </c>
    </row>
    <row r="638" spans="1:8" x14ac:dyDescent="0.3">
      <c r="A638" s="1">
        <v>45563</v>
      </c>
      <c r="B638" t="s">
        <v>8</v>
      </c>
      <c r="C638" t="s">
        <v>13</v>
      </c>
      <c r="D638" s="2">
        <f>VLOOKUP(C638,Tabela18[],2,FALSE)</f>
        <v>0.4</v>
      </c>
      <c r="E638">
        <v>10</v>
      </c>
      <c r="F638" s="3">
        <f t="shared" si="28"/>
        <v>0</v>
      </c>
      <c r="G638" s="3">
        <f t="shared" si="29"/>
        <v>0</v>
      </c>
      <c r="H638" s="4">
        <f t="shared" si="27"/>
        <v>135430</v>
      </c>
    </row>
    <row r="639" spans="1:8" x14ac:dyDescent="0.3">
      <c r="A639" s="1">
        <v>45564</v>
      </c>
      <c r="B639" t="s">
        <v>2</v>
      </c>
      <c r="C639" t="s">
        <v>13</v>
      </c>
      <c r="D639" s="2">
        <f>VLOOKUP(C639,Tabela18[],2,FALSE)</f>
        <v>0.4</v>
      </c>
      <c r="E639">
        <v>10</v>
      </c>
      <c r="F639" s="3">
        <f t="shared" si="28"/>
        <v>150</v>
      </c>
      <c r="G639" s="3">
        <f t="shared" si="29"/>
        <v>0</v>
      </c>
      <c r="H639" s="4">
        <f t="shared" si="27"/>
        <v>135280</v>
      </c>
    </row>
    <row r="640" spans="1:8" x14ac:dyDescent="0.3">
      <c r="A640" s="1">
        <v>45565</v>
      </c>
      <c r="B640" t="s">
        <v>3</v>
      </c>
      <c r="C640" t="s">
        <v>13</v>
      </c>
      <c r="D640" s="2">
        <f>VLOOKUP(C640,Tabela18[],2,FALSE)</f>
        <v>0.4</v>
      </c>
      <c r="E640">
        <v>10</v>
      </c>
      <c r="F640" s="3">
        <f t="shared" si="28"/>
        <v>0</v>
      </c>
      <c r="G640" s="3">
        <f t="shared" si="29"/>
        <v>264</v>
      </c>
      <c r="H640" s="4">
        <f t="shared" si="27"/>
        <v>135544</v>
      </c>
    </row>
    <row r="641" spans="1:8" x14ac:dyDescent="0.3">
      <c r="A641" s="1">
        <v>45566</v>
      </c>
      <c r="B641" t="s">
        <v>4</v>
      </c>
      <c r="C641" t="s">
        <v>13</v>
      </c>
      <c r="D641" s="2">
        <f>VLOOKUP(C641,Tabela18[],2,FALSE)</f>
        <v>0.4</v>
      </c>
      <c r="E641">
        <v>10</v>
      </c>
      <c r="F641" s="3">
        <f t="shared" si="28"/>
        <v>0</v>
      </c>
      <c r="G641" s="3">
        <f t="shared" si="29"/>
        <v>264</v>
      </c>
      <c r="H641" s="4">
        <f t="shared" si="27"/>
        <v>135808</v>
      </c>
    </row>
    <row r="642" spans="1:8" x14ac:dyDescent="0.3">
      <c r="A642" s="1">
        <v>45567</v>
      </c>
      <c r="B642" t="s">
        <v>5</v>
      </c>
      <c r="C642" t="s">
        <v>13</v>
      </c>
      <c r="D642" s="2">
        <f>VLOOKUP(C642,Tabela18[],2,FALSE)</f>
        <v>0.4</v>
      </c>
      <c r="E642">
        <v>10</v>
      </c>
      <c r="F642" s="3">
        <f t="shared" si="28"/>
        <v>0</v>
      </c>
      <c r="G642" s="3">
        <f t="shared" si="29"/>
        <v>264</v>
      </c>
      <c r="H642" s="4">
        <f t="shared" si="27"/>
        <v>136072</v>
      </c>
    </row>
    <row r="643" spans="1:8" x14ac:dyDescent="0.3">
      <c r="A643" s="1">
        <v>45568</v>
      </c>
      <c r="B643" t="s">
        <v>6</v>
      </c>
      <c r="C643" t="s">
        <v>13</v>
      </c>
      <c r="D643" s="2">
        <f>VLOOKUP(C643,Tabela18[],2,FALSE)</f>
        <v>0.4</v>
      </c>
      <c r="E643">
        <v>10</v>
      </c>
      <c r="F643" s="3">
        <f t="shared" si="28"/>
        <v>0</v>
      </c>
      <c r="G643" s="3">
        <f t="shared" si="29"/>
        <v>264</v>
      </c>
      <c r="H643" s="4">
        <f t="shared" ref="H643:H706" si="30">G643-F643+H642</f>
        <v>136336</v>
      </c>
    </row>
    <row r="644" spans="1:8" x14ac:dyDescent="0.3">
      <c r="A644" s="1">
        <v>45569</v>
      </c>
      <c r="B644" t="s">
        <v>7</v>
      </c>
      <c r="C644" t="s">
        <v>13</v>
      </c>
      <c r="D644" s="2">
        <f>VLOOKUP(C644,Tabela18[],2,FALSE)</f>
        <v>0.4</v>
      </c>
      <c r="E644">
        <v>10</v>
      </c>
      <c r="F644" s="3">
        <f t="shared" ref="F644:F707" si="31">IF(B644="niedziela",15*E644,0)</f>
        <v>0</v>
      </c>
      <c r="G644" s="3">
        <f t="shared" ref="G644:G707" si="32">IF(AND(NOT(B644="sobota"),NOT(B644="niedziela")),ROUNDDOWN(E644*D644,0)*$M$4,0)</f>
        <v>264</v>
      </c>
      <c r="H644" s="4">
        <f t="shared" si="30"/>
        <v>136600</v>
      </c>
    </row>
    <row r="645" spans="1:8" x14ac:dyDescent="0.3">
      <c r="A645" s="1">
        <v>45570</v>
      </c>
      <c r="B645" t="s">
        <v>8</v>
      </c>
      <c r="C645" t="s">
        <v>13</v>
      </c>
      <c r="D645" s="2">
        <f>VLOOKUP(C645,Tabela18[],2,FALSE)</f>
        <v>0.4</v>
      </c>
      <c r="E645">
        <v>10</v>
      </c>
      <c r="F645" s="3">
        <f t="shared" si="31"/>
        <v>0</v>
      </c>
      <c r="G645" s="3">
        <f t="shared" si="32"/>
        <v>0</v>
      </c>
      <c r="H645" s="4">
        <f t="shared" si="30"/>
        <v>136600</v>
      </c>
    </row>
    <row r="646" spans="1:8" x14ac:dyDescent="0.3">
      <c r="A646" s="1">
        <v>45571</v>
      </c>
      <c r="B646" t="s">
        <v>2</v>
      </c>
      <c r="C646" t="s">
        <v>13</v>
      </c>
      <c r="D646" s="2">
        <f>VLOOKUP(C646,Tabela18[],2,FALSE)</f>
        <v>0.4</v>
      </c>
      <c r="E646">
        <v>10</v>
      </c>
      <c r="F646" s="3">
        <f t="shared" si="31"/>
        <v>150</v>
      </c>
      <c r="G646" s="3">
        <f t="shared" si="32"/>
        <v>0</v>
      </c>
      <c r="H646" s="4">
        <f t="shared" si="30"/>
        <v>136450</v>
      </c>
    </row>
    <row r="647" spans="1:8" x14ac:dyDescent="0.3">
      <c r="A647" s="1">
        <v>45572</v>
      </c>
      <c r="B647" t="s">
        <v>3</v>
      </c>
      <c r="C647" t="s">
        <v>13</v>
      </c>
      <c r="D647" s="2">
        <f>VLOOKUP(C647,Tabela18[],2,FALSE)</f>
        <v>0.4</v>
      </c>
      <c r="E647">
        <v>10</v>
      </c>
      <c r="F647" s="3">
        <f t="shared" si="31"/>
        <v>0</v>
      </c>
      <c r="G647" s="3">
        <f t="shared" si="32"/>
        <v>264</v>
      </c>
      <c r="H647" s="4">
        <f t="shared" si="30"/>
        <v>136714</v>
      </c>
    </row>
    <row r="648" spans="1:8" x14ac:dyDescent="0.3">
      <c r="A648" s="1">
        <v>45573</v>
      </c>
      <c r="B648" t="s">
        <v>4</v>
      </c>
      <c r="C648" t="s">
        <v>13</v>
      </c>
      <c r="D648" s="2">
        <f>VLOOKUP(C648,Tabela18[],2,FALSE)</f>
        <v>0.4</v>
      </c>
      <c r="E648">
        <v>10</v>
      </c>
      <c r="F648" s="3">
        <f t="shared" si="31"/>
        <v>0</v>
      </c>
      <c r="G648" s="3">
        <f t="shared" si="32"/>
        <v>264</v>
      </c>
      <c r="H648" s="4">
        <f t="shared" si="30"/>
        <v>136978</v>
      </c>
    </row>
    <row r="649" spans="1:8" x14ac:dyDescent="0.3">
      <c r="A649" s="1">
        <v>45574</v>
      </c>
      <c r="B649" t="s">
        <v>5</v>
      </c>
      <c r="C649" t="s">
        <v>13</v>
      </c>
      <c r="D649" s="2">
        <f>VLOOKUP(C649,Tabela18[],2,FALSE)</f>
        <v>0.4</v>
      </c>
      <c r="E649">
        <v>10</v>
      </c>
      <c r="F649" s="3">
        <f t="shared" si="31"/>
        <v>0</v>
      </c>
      <c r="G649" s="3">
        <f t="shared" si="32"/>
        <v>264</v>
      </c>
      <c r="H649" s="4">
        <f t="shared" si="30"/>
        <v>137242</v>
      </c>
    </row>
    <row r="650" spans="1:8" x14ac:dyDescent="0.3">
      <c r="A650" s="1">
        <v>45575</v>
      </c>
      <c r="B650" t="s">
        <v>6</v>
      </c>
      <c r="C650" t="s">
        <v>13</v>
      </c>
      <c r="D650" s="2">
        <f>VLOOKUP(C650,Tabela18[],2,FALSE)</f>
        <v>0.4</v>
      </c>
      <c r="E650">
        <v>10</v>
      </c>
      <c r="F650" s="3">
        <f t="shared" si="31"/>
        <v>0</v>
      </c>
      <c r="G650" s="3">
        <f t="shared" si="32"/>
        <v>264</v>
      </c>
      <c r="H650" s="4">
        <f t="shared" si="30"/>
        <v>137506</v>
      </c>
    </row>
    <row r="651" spans="1:8" x14ac:dyDescent="0.3">
      <c r="A651" s="1">
        <v>45576</v>
      </c>
      <c r="B651" t="s">
        <v>7</v>
      </c>
      <c r="C651" t="s">
        <v>13</v>
      </c>
      <c r="D651" s="2">
        <f>VLOOKUP(C651,Tabela18[],2,FALSE)</f>
        <v>0.4</v>
      </c>
      <c r="E651">
        <v>10</v>
      </c>
      <c r="F651" s="3">
        <f t="shared" si="31"/>
        <v>0</v>
      </c>
      <c r="G651" s="3">
        <f t="shared" si="32"/>
        <v>264</v>
      </c>
      <c r="H651" s="4">
        <f t="shared" si="30"/>
        <v>137770</v>
      </c>
    </row>
    <row r="652" spans="1:8" x14ac:dyDescent="0.3">
      <c r="A652" s="1">
        <v>45577</v>
      </c>
      <c r="B652" t="s">
        <v>8</v>
      </c>
      <c r="C652" t="s">
        <v>13</v>
      </c>
      <c r="D652" s="2">
        <f>VLOOKUP(C652,Tabela18[],2,FALSE)</f>
        <v>0.4</v>
      </c>
      <c r="E652">
        <v>10</v>
      </c>
      <c r="F652" s="3">
        <f t="shared" si="31"/>
        <v>0</v>
      </c>
      <c r="G652" s="3">
        <f t="shared" si="32"/>
        <v>0</v>
      </c>
      <c r="H652" s="4">
        <f t="shared" si="30"/>
        <v>137770</v>
      </c>
    </row>
    <row r="653" spans="1:8" x14ac:dyDescent="0.3">
      <c r="A653" s="1">
        <v>45578</v>
      </c>
      <c r="B653" t="s">
        <v>2</v>
      </c>
      <c r="C653" t="s">
        <v>13</v>
      </c>
      <c r="D653" s="2">
        <f>VLOOKUP(C653,Tabela18[],2,FALSE)</f>
        <v>0.4</v>
      </c>
      <c r="E653">
        <v>10</v>
      </c>
      <c r="F653" s="3">
        <f t="shared" si="31"/>
        <v>150</v>
      </c>
      <c r="G653" s="3">
        <f t="shared" si="32"/>
        <v>0</v>
      </c>
      <c r="H653" s="4">
        <f t="shared" si="30"/>
        <v>137620</v>
      </c>
    </row>
    <row r="654" spans="1:8" x14ac:dyDescent="0.3">
      <c r="A654" s="1">
        <v>45579</v>
      </c>
      <c r="B654" t="s">
        <v>3</v>
      </c>
      <c r="C654" t="s">
        <v>13</v>
      </c>
      <c r="D654" s="2">
        <f>VLOOKUP(C654,Tabela18[],2,FALSE)</f>
        <v>0.4</v>
      </c>
      <c r="E654">
        <v>10</v>
      </c>
      <c r="F654" s="3">
        <f t="shared" si="31"/>
        <v>0</v>
      </c>
      <c r="G654" s="3">
        <f t="shared" si="32"/>
        <v>264</v>
      </c>
      <c r="H654" s="4">
        <f t="shared" si="30"/>
        <v>137884</v>
      </c>
    </row>
    <row r="655" spans="1:8" x14ac:dyDescent="0.3">
      <c r="A655" s="1">
        <v>45580</v>
      </c>
      <c r="B655" t="s">
        <v>4</v>
      </c>
      <c r="C655" t="s">
        <v>13</v>
      </c>
      <c r="D655" s="2">
        <f>VLOOKUP(C655,Tabela18[],2,FALSE)</f>
        <v>0.4</v>
      </c>
      <c r="E655">
        <v>10</v>
      </c>
      <c r="F655" s="3">
        <f t="shared" si="31"/>
        <v>0</v>
      </c>
      <c r="G655" s="3">
        <f t="shared" si="32"/>
        <v>264</v>
      </c>
      <c r="H655" s="4">
        <f t="shared" si="30"/>
        <v>138148</v>
      </c>
    </row>
    <row r="656" spans="1:8" x14ac:dyDescent="0.3">
      <c r="A656" s="1">
        <v>45581</v>
      </c>
      <c r="B656" t="s">
        <v>5</v>
      </c>
      <c r="C656" t="s">
        <v>13</v>
      </c>
      <c r="D656" s="2">
        <f>VLOOKUP(C656,Tabela18[],2,FALSE)</f>
        <v>0.4</v>
      </c>
      <c r="E656">
        <v>10</v>
      </c>
      <c r="F656" s="3">
        <f t="shared" si="31"/>
        <v>0</v>
      </c>
      <c r="G656" s="3">
        <f t="shared" si="32"/>
        <v>264</v>
      </c>
      <c r="H656" s="4">
        <f t="shared" si="30"/>
        <v>138412</v>
      </c>
    </row>
    <row r="657" spans="1:8" x14ac:dyDescent="0.3">
      <c r="A657" s="1">
        <v>45582</v>
      </c>
      <c r="B657" t="s">
        <v>6</v>
      </c>
      <c r="C657" t="s">
        <v>13</v>
      </c>
      <c r="D657" s="2">
        <f>VLOOKUP(C657,Tabela18[],2,FALSE)</f>
        <v>0.4</v>
      </c>
      <c r="E657">
        <v>10</v>
      </c>
      <c r="F657" s="3">
        <f t="shared" si="31"/>
        <v>0</v>
      </c>
      <c r="G657" s="3">
        <f t="shared" si="32"/>
        <v>264</v>
      </c>
      <c r="H657" s="4">
        <f t="shared" si="30"/>
        <v>138676</v>
      </c>
    </row>
    <row r="658" spans="1:8" x14ac:dyDescent="0.3">
      <c r="A658" s="1">
        <v>45583</v>
      </c>
      <c r="B658" t="s">
        <v>7</v>
      </c>
      <c r="C658" t="s">
        <v>13</v>
      </c>
      <c r="D658" s="2">
        <f>VLOOKUP(C658,Tabela18[],2,FALSE)</f>
        <v>0.4</v>
      </c>
      <c r="E658">
        <v>10</v>
      </c>
      <c r="F658" s="3">
        <f t="shared" si="31"/>
        <v>0</v>
      </c>
      <c r="G658" s="3">
        <f t="shared" si="32"/>
        <v>264</v>
      </c>
      <c r="H658" s="4">
        <f t="shared" si="30"/>
        <v>138940</v>
      </c>
    </row>
    <row r="659" spans="1:8" x14ac:dyDescent="0.3">
      <c r="A659" s="1">
        <v>45584</v>
      </c>
      <c r="B659" t="s">
        <v>8</v>
      </c>
      <c r="C659" t="s">
        <v>13</v>
      </c>
      <c r="D659" s="2">
        <f>VLOOKUP(C659,Tabela18[],2,FALSE)</f>
        <v>0.4</v>
      </c>
      <c r="E659">
        <v>10</v>
      </c>
      <c r="F659" s="3">
        <f t="shared" si="31"/>
        <v>0</v>
      </c>
      <c r="G659" s="3">
        <f t="shared" si="32"/>
        <v>0</v>
      </c>
      <c r="H659" s="4">
        <f t="shared" si="30"/>
        <v>138940</v>
      </c>
    </row>
    <row r="660" spans="1:8" x14ac:dyDescent="0.3">
      <c r="A660" s="1">
        <v>45585</v>
      </c>
      <c r="B660" t="s">
        <v>2</v>
      </c>
      <c r="C660" t="s">
        <v>13</v>
      </c>
      <c r="D660" s="2">
        <f>VLOOKUP(C660,Tabela18[],2,FALSE)</f>
        <v>0.4</v>
      </c>
      <c r="E660">
        <v>10</v>
      </c>
      <c r="F660" s="3">
        <f t="shared" si="31"/>
        <v>150</v>
      </c>
      <c r="G660" s="3">
        <f t="shared" si="32"/>
        <v>0</v>
      </c>
      <c r="H660" s="4">
        <f t="shared" si="30"/>
        <v>138790</v>
      </c>
    </row>
    <row r="661" spans="1:8" x14ac:dyDescent="0.3">
      <c r="A661" s="1">
        <v>45586</v>
      </c>
      <c r="B661" t="s">
        <v>3</v>
      </c>
      <c r="C661" t="s">
        <v>13</v>
      </c>
      <c r="D661" s="2">
        <f>VLOOKUP(C661,Tabela18[],2,FALSE)</f>
        <v>0.4</v>
      </c>
      <c r="E661">
        <v>10</v>
      </c>
      <c r="F661" s="3">
        <f t="shared" si="31"/>
        <v>0</v>
      </c>
      <c r="G661" s="3">
        <f t="shared" si="32"/>
        <v>264</v>
      </c>
      <c r="H661" s="4">
        <f t="shared" si="30"/>
        <v>139054</v>
      </c>
    </row>
    <row r="662" spans="1:8" x14ac:dyDescent="0.3">
      <c r="A662" s="1">
        <v>45587</v>
      </c>
      <c r="B662" t="s">
        <v>4</v>
      </c>
      <c r="C662" t="s">
        <v>13</v>
      </c>
      <c r="D662" s="2">
        <f>VLOOKUP(C662,Tabela18[],2,FALSE)</f>
        <v>0.4</v>
      </c>
      <c r="E662">
        <v>10</v>
      </c>
      <c r="F662" s="3">
        <f t="shared" si="31"/>
        <v>0</v>
      </c>
      <c r="G662" s="3">
        <f t="shared" si="32"/>
        <v>264</v>
      </c>
      <c r="H662" s="4">
        <f t="shared" si="30"/>
        <v>139318</v>
      </c>
    </row>
    <row r="663" spans="1:8" x14ac:dyDescent="0.3">
      <c r="A663" s="1">
        <v>45588</v>
      </c>
      <c r="B663" t="s">
        <v>5</v>
      </c>
      <c r="C663" t="s">
        <v>13</v>
      </c>
      <c r="D663" s="2">
        <f>VLOOKUP(C663,Tabela18[],2,FALSE)</f>
        <v>0.4</v>
      </c>
      <c r="E663">
        <v>10</v>
      </c>
      <c r="F663" s="3">
        <f t="shared" si="31"/>
        <v>0</v>
      </c>
      <c r="G663" s="3">
        <f t="shared" si="32"/>
        <v>264</v>
      </c>
      <c r="H663" s="4">
        <f t="shared" si="30"/>
        <v>139582</v>
      </c>
    </row>
    <row r="664" spans="1:8" x14ac:dyDescent="0.3">
      <c r="A664" s="1">
        <v>45589</v>
      </c>
      <c r="B664" t="s">
        <v>6</v>
      </c>
      <c r="C664" t="s">
        <v>13</v>
      </c>
      <c r="D664" s="2">
        <f>VLOOKUP(C664,Tabela18[],2,FALSE)</f>
        <v>0.4</v>
      </c>
      <c r="E664">
        <v>10</v>
      </c>
      <c r="F664" s="3">
        <f t="shared" si="31"/>
        <v>0</v>
      </c>
      <c r="G664" s="3">
        <f t="shared" si="32"/>
        <v>264</v>
      </c>
      <c r="H664" s="4">
        <f t="shared" si="30"/>
        <v>139846</v>
      </c>
    </row>
    <row r="665" spans="1:8" x14ac:dyDescent="0.3">
      <c r="A665" s="1">
        <v>45590</v>
      </c>
      <c r="B665" t="s">
        <v>7</v>
      </c>
      <c r="C665" t="s">
        <v>13</v>
      </c>
      <c r="D665" s="2">
        <f>VLOOKUP(C665,Tabela18[],2,FALSE)</f>
        <v>0.4</v>
      </c>
      <c r="E665">
        <v>10</v>
      </c>
      <c r="F665" s="3">
        <f t="shared" si="31"/>
        <v>0</v>
      </c>
      <c r="G665" s="3">
        <f t="shared" si="32"/>
        <v>264</v>
      </c>
      <c r="H665" s="4">
        <f t="shared" si="30"/>
        <v>140110</v>
      </c>
    </row>
    <row r="666" spans="1:8" x14ac:dyDescent="0.3">
      <c r="A666" s="1">
        <v>45591</v>
      </c>
      <c r="B666" t="s">
        <v>8</v>
      </c>
      <c r="C666" t="s">
        <v>13</v>
      </c>
      <c r="D666" s="2">
        <f>VLOOKUP(C666,Tabela18[],2,FALSE)</f>
        <v>0.4</v>
      </c>
      <c r="E666">
        <v>10</v>
      </c>
      <c r="F666" s="3">
        <f t="shared" si="31"/>
        <v>0</v>
      </c>
      <c r="G666" s="3">
        <f t="shared" si="32"/>
        <v>0</v>
      </c>
      <c r="H666" s="4">
        <f t="shared" si="30"/>
        <v>140110</v>
      </c>
    </row>
    <row r="667" spans="1:8" x14ac:dyDescent="0.3">
      <c r="A667" s="1">
        <v>45592</v>
      </c>
      <c r="B667" t="s">
        <v>2</v>
      </c>
      <c r="C667" t="s">
        <v>13</v>
      </c>
      <c r="D667" s="2">
        <f>VLOOKUP(C667,Tabela18[],2,FALSE)</f>
        <v>0.4</v>
      </c>
      <c r="E667">
        <v>10</v>
      </c>
      <c r="F667" s="3">
        <f t="shared" si="31"/>
        <v>150</v>
      </c>
      <c r="G667" s="3">
        <f t="shared" si="32"/>
        <v>0</v>
      </c>
      <c r="H667" s="4">
        <f t="shared" si="30"/>
        <v>139960</v>
      </c>
    </row>
    <row r="668" spans="1:8" x14ac:dyDescent="0.3">
      <c r="A668" s="1">
        <v>45593</v>
      </c>
      <c r="B668" t="s">
        <v>3</v>
      </c>
      <c r="C668" t="s">
        <v>13</v>
      </c>
      <c r="D668" s="2">
        <f>VLOOKUP(C668,Tabela18[],2,FALSE)</f>
        <v>0.4</v>
      </c>
      <c r="E668">
        <v>10</v>
      </c>
      <c r="F668" s="3">
        <f t="shared" si="31"/>
        <v>0</v>
      </c>
      <c r="G668" s="3">
        <f t="shared" si="32"/>
        <v>264</v>
      </c>
      <c r="H668" s="4">
        <f t="shared" si="30"/>
        <v>140224</v>
      </c>
    </row>
    <row r="669" spans="1:8" x14ac:dyDescent="0.3">
      <c r="A669" s="1">
        <v>45594</v>
      </c>
      <c r="B669" t="s">
        <v>4</v>
      </c>
      <c r="C669" t="s">
        <v>13</v>
      </c>
      <c r="D669" s="2">
        <f>VLOOKUP(C669,Tabela18[],2,FALSE)</f>
        <v>0.4</v>
      </c>
      <c r="E669">
        <v>10</v>
      </c>
      <c r="F669" s="3">
        <f t="shared" si="31"/>
        <v>0</v>
      </c>
      <c r="G669" s="3">
        <f t="shared" si="32"/>
        <v>264</v>
      </c>
      <c r="H669" s="4">
        <f t="shared" si="30"/>
        <v>140488</v>
      </c>
    </row>
    <row r="670" spans="1:8" x14ac:dyDescent="0.3">
      <c r="A670" s="1">
        <v>45595</v>
      </c>
      <c r="B670" t="s">
        <v>5</v>
      </c>
      <c r="C670" t="s">
        <v>13</v>
      </c>
      <c r="D670" s="2">
        <f>VLOOKUP(C670,Tabela18[],2,FALSE)</f>
        <v>0.4</v>
      </c>
      <c r="E670">
        <v>10</v>
      </c>
      <c r="F670" s="3">
        <f t="shared" si="31"/>
        <v>0</v>
      </c>
      <c r="G670" s="3">
        <f t="shared" si="32"/>
        <v>264</v>
      </c>
      <c r="H670" s="4">
        <f t="shared" si="30"/>
        <v>140752</v>
      </c>
    </row>
    <row r="671" spans="1:8" x14ac:dyDescent="0.3">
      <c r="A671" s="1">
        <v>45596</v>
      </c>
      <c r="B671" t="s">
        <v>6</v>
      </c>
      <c r="C671" t="s">
        <v>13</v>
      </c>
      <c r="D671" s="2">
        <f>VLOOKUP(C671,Tabela18[],2,FALSE)</f>
        <v>0.4</v>
      </c>
      <c r="E671">
        <v>10</v>
      </c>
      <c r="F671" s="3">
        <f t="shared" si="31"/>
        <v>0</v>
      </c>
      <c r="G671" s="3">
        <f t="shared" si="32"/>
        <v>264</v>
      </c>
      <c r="H671" s="4">
        <f t="shared" si="30"/>
        <v>141016</v>
      </c>
    </row>
    <row r="672" spans="1:8" x14ac:dyDescent="0.3">
      <c r="A672" s="1">
        <v>45597</v>
      </c>
      <c r="B672" t="s">
        <v>7</v>
      </c>
      <c r="C672" t="s">
        <v>13</v>
      </c>
      <c r="D672" s="2">
        <f>VLOOKUP(C672,Tabela18[],2,FALSE)</f>
        <v>0.4</v>
      </c>
      <c r="E672">
        <v>10</v>
      </c>
      <c r="F672" s="3">
        <f t="shared" si="31"/>
        <v>0</v>
      </c>
      <c r="G672" s="3">
        <f t="shared" si="32"/>
        <v>264</v>
      </c>
      <c r="H672" s="4">
        <f t="shared" si="30"/>
        <v>141280</v>
      </c>
    </row>
    <row r="673" spans="1:8" x14ac:dyDescent="0.3">
      <c r="A673" s="1">
        <v>45598</v>
      </c>
      <c r="B673" t="s">
        <v>8</v>
      </c>
      <c r="C673" t="s">
        <v>13</v>
      </c>
      <c r="D673" s="2">
        <f>VLOOKUP(C673,Tabela18[],2,FALSE)</f>
        <v>0.4</v>
      </c>
      <c r="E673">
        <v>10</v>
      </c>
      <c r="F673" s="3">
        <f t="shared" si="31"/>
        <v>0</v>
      </c>
      <c r="G673" s="3">
        <f t="shared" si="32"/>
        <v>0</v>
      </c>
      <c r="H673" s="4">
        <f t="shared" si="30"/>
        <v>141280</v>
      </c>
    </row>
    <row r="674" spans="1:8" x14ac:dyDescent="0.3">
      <c r="A674" s="1">
        <v>45599</v>
      </c>
      <c r="B674" t="s">
        <v>2</v>
      </c>
      <c r="C674" t="s">
        <v>13</v>
      </c>
      <c r="D674" s="2">
        <f>VLOOKUP(C674,Tabela18[],2,FALSE)</f>
        <v>0.4</v>
      </c>
      <c r="E674">
        <v>10</v>
      </c>
      <c r="F674" s="3">
        <f t="shared" si="31"/>
        <v>150</v>
      </c>
      <c r="G674" s="3">
        <f t="shared" si="32"/>
        <v>0</v>
      </c>
      <c r="H674" s="4">
        <f t="shared" si="30"/>
        <v>141130</v>
      </c>
    </row>
    <row r="675" spans="1:8" x14ac:dyDescent="0.3">
      <c r="A675" s="1">
        <v>45600</v>
      </c>
      <c r="B675" t="s">
        <v>3</v>
      </c>
      <c r="C675" t="s">
        <v>13</v>
      </c>
      <c r="D675" s="2">
        <f>VLOOKUP(C675,Tabela18[],2,FALSE)</f>
        <v>0.4</v>
      </c>
      <c r="E675">
        <v>10</v>
      </c>
      <c r="F675" s="3">
        <f t="shared" si="31"/>
        <v>0</v>
      </c>
      <c r="G675" s="3">
        <f t="shared" si="32"/>
        <v>264</v>
      </c>
      <c r="H675" s="4">
        <f t="shared" si="30"/>
        <v>141394</v>
      </c>
    </row>
    <row r="676" spans="1:8" x14ac:dyDescent="0.3">
      <c r="A676" s="1">
        <v>45601</v>
      </c>
      <c r="B676" t="s">
        <v>4</v>
      </c>
      <c r="C676" t="s">
        <v>13</v>
      </c>
      <c r="D676" s="2">
        <f>VLOOKUP(C676,Tabela18[],2,FALSE)</f>
        <v>0.4</v>
      </c>
      <c r="E676">
        <v>10</v>
      </c>
      <c r="F676" s="3">
        <f t="shared" si="31"/>
        <v>0</v>
      </c>
      <c r="G676" s="3">
        <f t="shared" si="32"/>
        <v>264</v>
      </c>
      <c r="H676" s="4">
        <f t="shared" si="30"/>
        <v>141658</v>
      </c>
    </row>
    <row r="677" spans="1:8" x14ac:dyDescent="0.3">
      <c r="A677" s="1">
        <v>45602</v>
      </c>
      <c r="B677" t="s">
        <v>5</v>
      </c>
      <c r="C677" t="s">
        <v>13</v>
      </c>
      <c r="D677" s="2">
        <f>VLOOKUP(C677,Tabela18[],2,FALSE)</f>
        <v>0.4</v>
      </c>
      <c r="E677">
        <v>10</v>
      </c>
      <c r="F677" s="3">
        <f t="shared" si="31"/>
        <v>0</v>
      </c>
      <c r="G677" s="3">
        <f t="shared" si="32"/>
        <v>264</v>
      </c>
      <c r="H677" s="4">
        <f t="shared" si="30"/>
        <v>141922</v>
      </c>
    </row>
    <row r="678" spans="1:8" x14ac:dyDescent="0.3">
      <c r="A678" s="1">
        <v>45603</v>
      </c>
      <c r="B678" t="s">
        <v>6</v>
      </c>
      <c r="C678" t="s">
        <v>13</v>
      </c>
      <c r="D678" s="2">
        <f>VLOOKUP(C678,Tabela18[],2,FALSE)</f>
        <v>0.4</v>
      </c>
      <c r="E678">
        <v>10</v>
      </c>
      <c r="F678" s="3">
        <f t="shared" si="31"/>
        <v>0</v>
      </c>
      <c r="G678" s="3">
        <f t="shared" si="32"/>
        <v>264</v>
      </c>
      <c r="H678" s="4">
        <f t="shared" si="30"/>
        <v>142186</v>
      </c>
    </row>
    <row r="679" spans="1:8" x14ac:dyDescent="0.3">
      <c r="A679" s="1">
        <v>45604</v>
      </c>
      <c r="B679" t="s">
        <v>7</v>
      </c>
      <c r="C679" t="s">
        <v>13</v>
      </c>
      <c r="D679" s="2">
        <f>VLOOKUP(C679,Tabela18[],2,FALSE)</f>
        <v>0.4</v>
      </c>
      <c r="E679">
        <v>10</v>
      </c>
      <c r="F679" s="3">
        <f t="shared" si="31"/>
        <v>0</v>
      </c>
      <c r="G679" s="3">
        <f t="shared" si="32"/>
        <v>264</v>
      </c>
      <c r="H679" s="4">
        <f t="shared" si="30"/>
        <v>142450</v>
      </c>
    </row>
    <row r="680" spans="1:8" x14ac:dyDescent="0.3">
      <c r="A680" s="1">
        <v>45605</v>
      </c>
      <c r="B680" t="s">
        <v>8</v>
      </c>
      <c r="C680" t="s">
        <v>13</v>
      </c>
      <c r="D680" s="2">
        <f>VLOOKUP(C680,Tabela18[],2,FALSE)</f>
        <v>0.4</v>
      </c>
      <c r="E680">
        <v>10</v>
      </c>
      <c r="F680" s="3">
        <f t="shared" si="31"/>
        <v>0</v>
      </c>
      <c r="G680" s="3">
        <f t="shared" si="32"/>
        <v>0</v>
      </c>
      <c r="H680" s="4">
        <f t="shared" si="30"/>
        <v>142450</v>
      </c>
    </row>
    <row r="681" spans="1:8" x14ac:dyDescent="0.3">
      <c r="A681" s="1">
        <v>45606</v>
      </c>
      <c r="B681" t="s">
        <v>2</v>
      </c>
      <c r="C681" t="s">
        <v>13</v>
      </c>
      <c r="D681" s="2">
        <f>VLOOKUP(C681,Tabela18[],2,FALSE)</f>
        <v>0.4</v>
      </c>
      <c r="E681">
        <v>10</v>
      </c>
      <c r="F681" s="3">
        <f t="shared" si="31"/>
        <v>150</v>
      </c>
      <c r="G681" s="3">
        <f t="shared" si="32"/>
        <v>0</v>
      </c>
      <c r="H681" s="4">
        <f t="shared" si="30"/>
        <v>142300</v>
      </c>
    </row>
    <row r="682" spans="1:8" x14ac:dyDescent="0.3">
      <c r="A682" s="1">
        <v>45607</v>
      </c>
      <c r="B682" t="s">
        <v>3</v>
      </c>
      <c r="C682" t="s">
        <v>13</v>
      </c>
      <c r="D682" s="2">
        <f>VLOOKUP(C682,Tabela18[],2,FALSE)</f>
        <v>0.4</v>
      </c>
      <c r="E682">
        <v>10</v>
      </c>
      <c r="F682" s="3">
        <f t="shared" si="31"/>
        <v>0</v>
      </c>
      <c r="G682" s="3">
        <f t="shared" si="32"/>
        <v>264</v>
      </c>
      <c r="H682" s="4">
        <f t="shared" si="30"/>
        <v>142564</v>
      </c>
    </row>
    <row r="683" spans="1:8" x14ac:dyDescent="0.3">
      <c r="A683" s="1">
        <v>45608</v>
      </c>
      <c r="B683" t="s">
        <v>4</v>
      </c>
      <c r="C683" t="s">
        <v>13</v>
      </c>
      <c r="D683" s="2">
        <f>VLOOKUP(C683,Tabela18[],2,FALSE)</f>
        <v>0.4</v>
      </c>
      <c r="E683">
        <v>10</v>
      </c>
      <c r="F683" s="3">
        <f t="shared" si="31"/>
        <v>0</v>
      </c>
      <c r="G683" s="3">
        <f t="shared" si="32"/>
        <v>264</v>
      </c>
      <c r="H683" s="4">
        <f t="shared" si="30"/>
        <v>142828</v>
      </c>
    </row>
    <row r="684" spans="1:8" x14ac:dyDescent="0.3">
      <c r="A684" s="1">
        <v>45609</v>
      </c>
      <c r="B684" t="s">
        <v>5</v>
      </c>
      <c r="C684" t="s">
        <v>13</v>
      </c>
      <c r="D684" s="2">
        <f>VLOOKUP(C684,Tabela18[],2,FALSE)</f>
        <v>0.4</v>
      </c>
      <c r="E684">
        <v>10</v>
      </c>
      <c r="F684" s="3">
        <f t="shared" si="31"/>
        <v>0</v>
      </c>
      <c r="G684" s="3">
        <f t="shared" si="32"/>
        <v>264</v>
      </c>
      <c r="H684" s="4">
        <f t="shared" si="30"/>
        <v>143092</v>
      </c>
    </row>
    <row r="685" spans="1:8" x14ac:dyDescent="0.3">
      <c r="A685" s="1">
        <v>45610</v>
      </c>
      <c r="B685" t="s">
        <v>6</v>
      </c>
      <c r="C685" t="s">
        <v>13</v>
      </c>
      <c r="D685" s="2">
        <f>VLOOKUP(C685,Tabela18[],2,FALSE)</f>
        <v>0.4</v>
      </c>
      <c r="E685">
        <v>10</v>
      </c>
      <c r="F685" s="3">
        <f t="shared" si="31"/>
        <v>0</v>
      </c>
      <c r="G685" s="3">
        <f t="shared" si="32"/>
        <v>264</v>
      </c>
      <c r="H685" s="4">
        <f t="shared" si="30"/>
        <v>143356</v>
      </c>
    </row>
    <row r="686" spans="1:8" x14ac:dyDescent="0.3">
      <c r="A686" s="1">
        <v>45611</v>
      </c>
      <c r="B686" t="s">
        <v>7</v>
      </c>
      <c r="C686" t="s">
        <v>13</v>
      </c>
      <c r="D686" s="2">
        <f>VLOOKUP(C686,Tabela18[],2,FALSE)</f>
        <v>0.4</v>
      </c>
      <c r="E686">
        <v>10</v>
      </c>
      <c r="F686" s="3">
        <f t="shared" si="31"/>
        <v>0</v>
      </c>
      <c r="G686" s="3">
        <f t="shared" si="32"/>
        <v>264</v>
      </c>
      <c r="H686" s="4">
        <f t="shared" si="30"/>
        <v>143620</v>
      </c>
    </row>
    <row r="687" spans="1:8" x14ac:dyDescent="0.3">
      <c r="A687" s="1">
        <v>45612</v>
      </c>
      <c r="B687" t="s">
        <v>8</v>
      </c>
      <c r="C687" t="s">
        <v>13</v>
      </c>
      <c r="D687" s="2">
        <f>VLOOKUP(C687,Tabela18[],2,FALSE)</f>
        <v>0.4</v>
      </c>
      <c r="E687">
        <v>10</v>
      </c>
      <c r="F687" s="3">
        <f t="shared" si="31"/>
        <v>0</v>
      </c>
      <c r="G687" s="3">
        <f t="shared" si="32"/>
        <v>0</v>
      </c>
      <c r="H687" s="4">
        <f t="shared" si="30"/>
        <v>143620</v>
      </c>
    </row>
    <row r="688" spans="1:8" x14ac:dyDescent="0.3">
      <c r="A688" s="1">
        <v>45613</v>
      </c>
      <c r="B688" t="s">
        <v>2</v>
      </c>
      <c r="C688" t="s">
        <v>13</v>
      </c>
      <c r="D688" s="2">
        <f>VLOOKUP(C688,Tabela18[],2,FALSE)</f>
        <v>0.4</v>
      </c>
      <c r="E688">
        <v>10</v>
      </c>
      <c r="F688" s="3">
        <f t="shared" si="31"/>
        <v>150</v>
      </c>
      <c r="G688" s="3">
        <f t="shared" si="32"/>
        <v>0</v>
      </c>
      <c r="H688" s="4">
        <f t="shared" si="30"/>
        <v>143470</v>
      </c>
    </row>
    <row r="689" spans="1:8" x14ac:dyDescent="0.3">
      <c r="A689" s="1">
        <v>45614</v>
      </c>
      <c r="B689" t="s">
        <v>3</v>
      </c>
      <c r="C689" t="s">
        <v>13</v>
      </c>
      <c r="D689" s="2">
        <f>VLOOKUP(C689,Tabela18[],2,FALSE)</f>
        <v>0.4</v>
      </c>
      <c r="E689">
        <v>10</v>
      </c>
      <c r="F689" s="3">
        <f t="shared" si="31"/>
        <v>0</v>
      </c>
      <c r="G689" s="3">
        <f t="shared" si="32"/>
        <v>264</v>
      </c>
      <c r="H689" s="4">
        <f t="shared" si="30"/>
        <v>143734</v>
      </c>
    </row>
    <row r="690" spans="1:8" x14ac:dyDescent="0.3">
      <c r="A690" s="1">
        <v>45615</v>
      </c>
      <c r="B690" t="s">
        <v>4</v>
      </c>
      <c r="C690" t="s">
        <v>13</v>
      </c>
      <c r="D690" s="2">
        <f>VLOOKUP(C690,Tabela18[],2,FALSE)</f>
        <v>0.4</v>
      </c>
      <c r="E690">
        <v>10</v>
      </c>
      <c r="F690" s="3">
        <f t="shared" si="31"/>
        <v>0</v>
      </c>
      <c r="G690" s="3">
        <f t="shared" si="32"/>
        <v>264</v>
      </c>
      <c r="H690" s="4">
        <f t="shared" si="30"/>
        <v>143998</v>
      </c>
    </row>
    <row r="691" spans="1:8" x14ac:dyDescent="0.3">
      <c r="A691" s="1">
        <v>45616</v>
      </c>
      <c r="B691" t="s">
        <v>5</v>
      </c>
      <c r="C691" t="s">
        <v>13</v>
      </c>
      <c r="D691" s="2">
        <f>VLOOKUP(C691,Tabela18[],2,FALSE)</f>
        <v>0.4</v>
      </c>
      <c r="E691">
        <v>10</v>
      </c>
      <c r="F691" s="3">
        <f t="shared" si="31"/>
        <v>0</v>
      </c>
      <c r="G691" s="3">
        <f t="shared" si="32"/>
        <v>264</v>
      </c>
      <c r="H691" s="4">
        <f t="shared" si="30"/>
        <v>144262</v>
      </c>
    </row>
    <row r="692" spans="1:8" x14ac:dyDescent="0.3">
      <c r="A692" s="1">
        <v>45617</v>
      </c>
      <c r="B692" t="s">
        <v>6</v>
      </c>
      <c r="C692" t="s">
        <v>13</v>
      </c>
      <c r="D692" s="2">
        <f>VLOOKUP(C692,Tabela18[],2,FALSE)</f>
        <v>0.4</v>
      </c>
      <c r="E692">
        <v>10</v>
      </c>
      <c r="F692" s="3">
        <f t="shared" si="31"/>
        <v>0</v>
      </c>
      <c r="G692" s="3">
        <f t="shared" si="32"/>
        <v>264</v>
      </c>
      <c r="H692" s="4">
        <f t="shared" si="30"/>
        <v>144526</v>
      </c>
    </row>
    <row r="693" spans="1:8" x14ac:dyDescent="0.3">
      <c r="A693" s="1">
        <v>45618</v>
      </c>
      <c r="B693" t="s">
        <v>7</v>
      </c>
      <c r="C693" t="s">
        <v>13</v>
      </c>
      <c r="D693" s="2">
        <f>VLOOKUP(C693,Tabela18[],2,FALSE)</f>
        <v>0.4</v>
      </c>
      <c r="E693">
        <v>10</v>
      </c>
      <c r="F693" s="3">
        <f t="shared" si="31"/>
        <v>0</v>
      </c>
      <c r="G693" s="3">
        <f t="shared" si="32"/>
        <v>264</v>
      </c>
      <c r="H693" s="4">
        <f t="shared" si="30"/>
        <v>144790</v>
      </c>
    </row>
    <row r="694" spans="1:8" x14ac:dyDescent="0.3">
      <c r="A694" s="1">
        <v>45619</v>
      </c>
      <c r="B694" t="s">
        <v>8</v>
      </c>
      <c r="C694" t="s">
        <v>13</v>
      </c>
      <c r="D694" s="2">
        <f>VLOOKUP(C694,Tabela18[],2,FALSE)</f>
        <v>0.4</v>
      </c>
      <c r="E694">
        <v>10</v>
      </c>
      <c r="F694" s="3">
        <f t="shared" si="31"/>
        <v>0</v>
      </c>
      <c r="G694" s="3">
        <f t="shared" si="32"/>
        <v>0</v>
      </c>
      <c r="H694" s="4">
        <f t="shared" si="30"/>
        <v>144790</v>
      </c>
    </row>
    <row r="695" spans="1:8" x14ac:dyDescent="0.3">
      <c r="A695" s="1">
        <v>45620</v>
      </c>
      <c r="B695" t="s">
        <v>2</v>
      </c>
      <c r="C695" t="s">
        <v>13</v>
      </c>
      <c r="D695" s="2">
        <f>VLOOKUP(C695,Tabela18[],2,FALSE)</f>
        <v>0.4</v>
      </c>
      <c r="E695">
        <v>10</v>
      </c>
      <c r="F695" s="3">
        <f t="shared" si="31"/>
        <v>150</v>
      </c>
      <c r="G695" s="3">
        <f t="shared" si="32"/>
        <v>0</v>
      </c>
      <c r="H695" s="4">
        <f t="shared" si="30"/>
        <v>144640</v>
      </c>
    </row>
    <row r="696" spans="1:8" x14ac:dyDescent="0.3">
      <c r="A696" s="1">
        <v>45621</v>
      </c>
      <c r="B696" t="s">
        <v>3</v>
      </c>
      <c r="C696" t="s">
        <v>13</v>
      </c>
      <c r="D696" s="2">
        <f>VLOOKUP(C696,Tabela18[],2,FALSE)</f>
        <v>0.4</v>
      </c>
      <c r="E696">
        <v>10</v>
      </c>
      <c r="F696" s="3">
        <f t="shared" si="31"/>
        <v>0</v>
      </c>
      <c r="G696" s="3">
        <f t="shared" si="32"/>
        <v>264</v>
      </c>
      <c r="H696" s="4">
        <f t="shared" si="30"/>
        <v>144904</v>
      </c>
    </row>
    <row r="697" spans="1:8" x14ac:dyDescent="0.3">
      <c r="A697" s="1">
        <v>45622</v>
      </c>
      <c r="B697" t="s">
        <v>4</v>
      </c>
      <c r="C697" t="s">
        <v>13</v>
      </c>
      <c r="D697" s="2">
        <f>VLOOKUP(C697,Tabela18[],2,FALSE)</f>
        <v>0.4</v>
      </c>
      <c r="E697">
        <v>10</v>
      </c>
      <c r="F697" s="3">
        <f t="shared" si="31"/>
        <v>0</v>
      </c>
      <c r="G697" s="3">
        <f t="shared" si="32"/>
        <v>264</v>
      </c>
      <c r="H697" s="4">
        <f t="shared" si="30"/>
        <v>145168</v>
      </c>
    </row>
    <row r="698" spans="1:8" x14ac:dyDescent="0.3">
      <c r="A698" s="1">
        <v>45623</v>
      </c>
      <c r="B698" t="s">
        <v>5</v>
      </c>
      <c r="C698" t="s">
        <v>13</v>
      </c>
      <c r="D698" s="2">
        <f>VLOOKUP(C698,Tabela18[],2,FALSE)</f>
        <v>0.4</v>
      </c>
      <c r="E698">
        <v>10</v>
      </c>
      <c r="F698" s="3">
        <f t="shared" si="31"/>
        <v>0</v>
      </c>
      <c r="G698" s="3">
        <f t="shared" si="32"/>
        <v>264</v>
      </c>
      <c r="H698" s="4">
        <f t="shared" si="30"/>
        <v>145432</v>
      </c>
    </row>
    <row r="699" spans="1:8" x14ac:dyDescent="0.3">
      <c r="A699" s="1">
        <v>45624</v>
      </c>
      <c r="B699" t="s">
        <v>6</v>
      </c>
      <c r="C699" t="s">
        <v>13</v>
      </c>
      <c r="D699" s="2">
        <f>VLOOKUP(C699,Tabela18[],2,FALSE)</f>
        <v>0.4</v>
      </c>
      <c r="E699">
        <v>10</v>
      </c>
      <c r="F699" s="3">
        <f t="shared" si="31"/>
        <v>0</v>
      </c>
      <c r="G699" s="3">
        <f t="shared" si="32"/>
        <v>264</v>
      </c>
      <c r="H699" s="4">
        <f t="shared" si="30"/>
        <v>145696</v>
      </c>
    </row>
    <row r="700" spans="1:8" x14ac:dyDescent="0.3">
      <c r="A700" s="1">
        <v>45625</v>
      </c>
      <c r="B700" t="s">
        <v>7</v>
      </c>
      <c r="C700" t="s">
        <v>13</v>
      </c>
      <c r="D700" s="2">
        <f>VLOOKUP(C700,Tabela18[],2,FALSE)</f>
        <v>0.4</v>
      </c>
      <c r="E700">
        <v>10</v>
      </c>
      <c r="F700" s="3">
        <f t="shared" si="31"/>
        <v>0</v>
      </c>
      <c r="G700" s="3">
        <f t="shared" si="32"/>
        <v>264</v>
      </c>
      <c r="H700" s="4">
        <f t="shared" si="30"/>
        <v>145960</v>
      </c>
    </row>
    <row r="701" spans="1:8" x14ac:dyDescent="0.3">
      <c r="A701" s="1">
        <v>45626</v>
      </c>
      <c r="B701" t="s">
        <v>8</v>
      </c>
      <c r="C701" t="s">
        <v>13</v>
      </c>
      <c r="D701" s="2">
        <f>VLOOKUP(C701,Tabela18[],2,FALSE)</f>
        <v>0.4</v>
      </c>
      <c r="E701">
        <v>10</v>
      </c>
      <c r="F701" s="3">
        <f t="shared" si="31"/>
        <v>0</v>
      </c>
      <c r="G701" s="3">
        <f t="shared" si="32"/>
        <v>0</v>
      </c>
      <c r="H701" s="4">
        <f t="shared" si="30"/>
        <v>145960</v>
      </c>
    </row>
    <row r="702" spans="1:8" x14ac:dyDescent="0.3">
      <c r="A702" s="1">
        <v>45627</v>
      </c>
      <c r="B702" t="s">
        <v>2</v>
      </c>
      <c r="C702" t="s">
        <v>13</v>
      </c>
      <c r="D702" s="2">
        <f>VLOOKUP(C702,Tabela18[],2,FALSE)</f>
        <v>0.4</v>
      </c>
      <c r="E702">
        <v>10</v>
      </c>
      <c r="F702" s="3">
        <f t="shared" si="31"/>
        <v>150</v>
      </c>
      <c r="G702" s="3">
        <f t="shared" si="32"/>
        <v>0</v>
      </c>
      <c r="H702" s="4">
        <f t="shared" si="30"/>
        <v>145810</v>
      </c>
    </row>
    <row r="703" spans="1:8" x14ac:dyDescent="0.3">
      <c r="A703" s="1">
        <v>45628</v>
      </c>
      <c r="B703" t="s">
        <v>3</v>
      </c>
      <c r="C703" t="s">
        <v>13</v>
      </c>
      <c r="D703" s="2">
        <f>VLOOKUP(C703,Tabela18[],2,FALSE)</f>
        <v>0.4</v>
      </c>
      <c r="E703">
        <v>10</v>
      </c>
      <c r="F703" s="3">
        <f t="shared" si="31"/>
        <v>0</v>
      </c>
      <c r="G703" s="3">
        <f t="shared" si="32"/>
        <v>264</v>
      </c>
      <c r="H703" s="4">
        <f t="shared" si="30"/>
        <v>146074</v>
      </c>
    </row>
    <row r="704" spans="1:8" x14ac:dyDescent="0.3">
      <c r="A704" s="1">
        <v>45629</v>
      </c>
      <c r="B704" t="s">
        <v>4</v>
      </c>
      <c r="C704" t="s">
        <v>13</v>
      </c>
      <c r="D704" s="2">
        <f>VLOOKUP(C704,Tabela18[],2,FALSE)</f>
        <v>0.4</v>
      </c>
      <c r="E704">
        <v>10</v>
      </c>
      <c r="F704" s="3">
        <f t="shared" si="31"/>
        <v>0</v>
      </c>
      <c r="G704" s="3">
        <f t="shared" si="32"/>
        <v>264</v>
      </c>
      <c r="H704" s="4">
        <f t="shared" si="30"/>
        <v>146338</v>
      </c>
    </row>
    <row r="705" spans="1:8" x14ac:dyDescent="0.3">
      <c r="A705" s="1">
        <v>45630</v>
      </c>
      <c r="B705" t="s">
        <v>5</v>
      </c>
      <c r="C705" t="s">
        <v>13</v>
      </c>
      <c r="D705" s="2">
        <f>VLOOKUP(C705,Tabela18[],2,FALSE)</f>
        <v>0.4</v>
      </c>
      <c r="E705">
        <v>10</v>
      </c>
      <c r="F705" s="3">
        <f t="shared" si="31"/>
        <v>0</v>
      </c>
      <c r="G705" s="3">
        <f t="shared" si="32"/>
        <v>264</v>
      </c>
      <c r="H705" s="4">
        <f t="shared" si="30"/>
        <v>146602</v>
      </c>
    </row>
    <row r="706" spans="1:8" x14ac:dyDescent="0.3">
      <c r="A706" s="1">
        <v>45631</v>
      </c>
      <c r="B706" t="s">
        <v>6</v>
      </c>
      <c r="C706" t="s">
        <v>13</v>
      </c>
      <c r="D706" s="2">
        <f>VLOOKUP(C706,Tabela18[],2,FALSE)</f>
        <v>0.4</v>
      </c>
      <c r="E706">
        <v>10</v>
      </c>
      <c r="F706" s="3">
        <f t="shared" si="31"/>
        <v>0</v>
      </c>
      <c r="G706" s="3">
        <f t="shared" si="32"/>
        <v>264</v>
      </c>
      <c r="H706" s="4">
        <f t="shared" si="30"/>
        <v>146866</v>
      </c>
    </row>
    <row r="707" spans="1:8" x14ac:dyDescent="0.3">
      <c r="A707" s="1">
        <v>45632</v>
      </c>
      <c r="B707" t="s">
        <v>7</v>
      </c>
      <c r="C707" t="s">
        <v>13</v>
      </c>
      <c r="D707" s="2">
        <f>VLOOKUP(C707,Tabela18[],2,FALSE)</f>
        <v>0.4</v>
      </c>
      <c r="E707">
        <v>10</v>
      </c>
      <c r="F707" s="3">
        <f t="shared" si="31"/>
        <v>0</v>
      </c>
      <c r="G707" s="3">
        <f t="shared" si="32"/>
        <v>264</v>
      </c>
      <c r="H707" s="4">
        <f t="shared" ref="H707:H732" si="33">G707-F707+H706</f>
        <v>147130</v>
      </c>
    </row>
    <row r="708" spans="1:8" x14ac:dyDescent="0.3">
      <c r="A708" s="1">
        <v>45633</v>
      </c>
      <c r="B708" t="s">
        <v>8</v>
      </c>
      <c r="C708" t="s">
        <v>13</v>
      </c>
      <c r="D708" s="2">
        <f>VLOOKUP(C708,Tabela18[],2,FALSE)</f>
        <v>0.4</v>
      </c>
      <c r="E708">
        <v>10</v>
      </c>
      <c r="F708" s="3">
        <f t="shared" ref="F708:F732" si="34">IF(B708="niedziela",15*E708,0)</f>
        <v>0</v>
      </c>
      <c r="G708" s="3">
        <f t="shared" ref="G708:G732" si="35">IF(AND(NOT(B708="sobota"),NOT(B708="niedziela")),ROUNDDOWN(E708*D708,0)*$M$4,0)</f>
        <v>0</v>
      </c>
      <c r="H708" s="4">
        <f t="shared" si="33"/>
        <v>147130</v>
      </c>
    </row>
    <row r="709" spans="1:8" x14ac:dyDescent="0.3">
      <c r="A709" s="1">
        <v>45634</v>
      </c>
      <c r="B709" t="s">
        <v>2</v>
      </c>
      <c r="C709" t="s">
        <v>13</v>
      </c>
      <c r="D709" s="2">
        <f>VLOOKUP(C709,Tabela18[],2,FALSE)</f>
        <v>0.4</v>
      </c>
      <c r="E709">
        <v>10</v>
      </c>
      <c r="F709" s="3">
        <f t="shared" si="34"/>
        <v>150</v>
      </c>
      <c r="G709" s="3">
        <f t="shared" si="35"/>
        <v>0</v>
      </c>
      <c r="H709" s="4">
        <f t="shared" si="33"/>
        <v>146980</v>
      </c>
    </row>
    <row r="710" spans="1:8" x14ac:dyDescent="0.3">
      <c r="A710" s="1">
        <v>45635</v>
      </c>
      <c r="B710" t="s">
        <v>3</v>
      </c>
      <c r="C710" t="s">
        <v>13</v>
      </c>
      <c r="D710" s="2">
        <f>VLOOKUP(C710,Tabela18[],2,FALSE)</f>
        <v>0.4</v>
      </c>
      <c r="E710">
        <v>10</v>
      </c>
      <c r="F710" s="3">
        <f t="shared" si="34"/>
        <v>0</v>
      </c>
      <c r="G710" s="3">
        <f t="shared" si="35"/>
        <v>264</v>
      </c>
      <c r="H710" s="4">
        <f t="shared" si="33"/>
        <v>147244</v>
      </c>
    </row>
    <row r="711" spans="1:8" x14ac:dyDescent="0.3">
      <c r="A711" s="1">
        <v>45636</v>
      </c>
      <c r="B711" t="s">
        <v>4</v>
      </c>
      <c r="C711" t="s">
        <v>13</v>
      </c>
      <c r="D711" s="2">
        <f>VLOOKUP(C711,Tabela18[],2,FALSE)</f>
        <v>0.4</v>
      </c>
      <c r="E711">
        <v>10</v>
      </c>
      <c r="F711" s="3">
        <f t="shared" si="34"/>
        <v>0</v>
      </c>
      <c r="G711" s="3">
        <f t="shared" si="35"/>
        <v>264</v>
      </c>
      <c r="H711" s="4">
        <f t="shared" si="33"/>
        <v>147508</v>
      </c>
    </row>
    <row r="712" spans="1:8" x14ac:dyDescent="0.3">
      <c r="A712" s="1">
        <v>45637</v>
      </c>
      <c r="B712" t="s">
        <v>5</v>
      </c>
      <c r="C712" t="s">
        <v>13</v>
      </c>
      <c r="D712" s="2">
        <f>VLOOKUP(C712,Tabela18[],2,FALSE)</f>
        <v>0.4</v>
      </c>
      <c r="E712">
        <v>10</v>
      </c>
      <c r="F712" s="3">
        <f t="shared" si="34"/>
        <v>0</v>
      </c>
      <c r="G712" s="3">
        <f t="shared" si="35"/>
        <v>264</v>
      </c>
      <c r="H712" s="4">
        <f t="shared" si="33"/>
        <v>147772</v>
      </c>
    </row>
    <row r="713" spans="1:8" x14ac:dyDescent="0.3">
      <c r="A713" s="1">
        <v>45638</v>
      </c>
      <c r="B713" t="s">
        <v>6</v>
      </c>
      <c r="C713" t="s">
        <v>13</v>
      </c>
      <c r="D713" s="2">
        <f>VLOOKUP(C713,Tabela18[],2,FALSE)</f>
        <v>0.4</v>
      </c>
      <c r="E713">
        <v>10</v>
      </c>
      <c r="F713" s="3">
        <f t="shared" si="34"/>
        <v>0</v>
      </c>
      <c r="G713" s="3">
        <f t="shared" si="35"/>
        <v>264</v>
      </c>
      <c r="H713" s="4">
        <f t="shared" si="33"/>
        <v>148036</v>
      </c>
    </row>
    <row r="714" spans="1:8" x14ac:dyDescent="0.3">
      <c r="A714" s="1">
        <v>45639</v>
      </c>
      <c r="B714" t="s">
        <v>7</v>
      </c>
      <c r="C714" t="s">
        <v>13</v>
      </c>
      <c r="D714" s="2">
        <f>VLOOKUP(C714,Tabela18[],2,FALSE)</f>
        <v>0.4</v>
      </c>
      <c r="E714">
        <v>10</v>
      </c>
      <c r="F714" s="3">
        <f t="shared" si="34"/>
        <v>0</v>
      </c>
      <c r="G714" s="3">
        <f t="shared" si="35"/>
        <v>264</v>
      </c>
      <c r="H714" s="4">
        <f t="shared" si="33"/>
        <v>148300</v>
      </c>
    </row>
    <row r="715" spans="1:8" x14ac:dyDescent="0.3">
      <c r="A715" s="1">
        <v>45640</v>
      </c>
      <c r="B715" t="s">
        <v>8</v>
      </c>
      <c r="C715" t="s">
        <v>13</v>
      </c>
      <c r="D715" s="2">
        <f>VLOOKUP(C715,Tabela18[],2,FALSE)</f>
        <v>0.4</v>
      </c>
      <c r="E715">
        <v>10</v>
      </c>
      <c r="F715" s="3">
        <f t="shared" si="34"/>
        <v>0</v>
      </c>
      <c r="G715" s="3">
        <f t="shared" si="35"/>
        <v>0</v>
      </c>
      <c r="H715" s="4">
        <f t="shared" si="33"/>
        <v>148300</v>
      </c>
    </row>
    <row r="716" spans="1:8" x14ac:dyDescent="0.3">
      <c r="A716" s="1">
        <v>45641</v>
      </c>
      <c r="B716" t="s">
        <v>2</v>
      </c>
      <c r="C716" t="s">
        <v>13</v>
      </c>
      <c r="D716" s="2">
        <f>VLOOKUP(C716,Tabela18[],2,FALSE)</f>
        <v>0.4</v>
      </c>
      <c r="E716">
        <v>10</v>
      </c>
      <c r="F716" s="3">
        <f t="shared" si="34"/>
        <v>150</v>
      </c>
      <c r="G716" s="3">
        <f t="shared" si="35"/>
        <v>0</v>
      </c>
      <c r="H716" s="4">
        <f t="shared" si="33"/>
        <v>148150</v>
      </c>
    </row>
    <row r="717" spans="1:8" x14ac:dyDescent="0.3">
      <c r="A717" s="1">
        <v>45642</v>
      </c>
      <c r="B717" t="s">
        <v>3</v>
      </c>
      <c r="C717" t="s">
        <v>13</v>
      </c>
      <c r="D717" s="2">
        <f>VLOOKUP(C717,Tabela18[],2,FALSE)</f>
        <v>0.4</v>
      </c>
      <c r="E717">
        <v>10</v>
      </c>
      <c r="F717" s="3">
        <f t="shared" si="34"/>
        <v>0</v>
      </c>
      <c r="G717" s="3">
        <f t="shared" si="35"/>
        <v>264</v>
      </c>
      <c r="H717" s="4">
        <f t="shared" si="33"/>
        <v>148414</v>
      </c>
    </row>
    <row r="718" spans="1:8" x14ac:dyDescent="0.3">
      <c r="A718" s="1">
        <v>45643</v>
      </c>
      <c r="B718" t="s">
        <v>4</v>
      </c>
      <c r="C718" t="s">
        <v>13</v>
      </c>
      <c r="D718" s="2">
        <f>VLOOKUP(C718,Tabela18[],2,FALSE)</f>
        <v>0.4</v>
      </c>
      <c r="E718">
        <v>10</v>
      </c>
      <c r="F718" s="3">
        <f t="shared" si="34"/>
        <v>0</v>
      </c>
      <c r="G718" s="3">
        <f t="shared" si="35"/>
        <v>264</v>
      </c>
      <c r="H718" s="4">
        <f t="shared" si="33"/>
        <v>148678</v>
      </c>
    </row>
    <row r="719" spans="1:8" x14ac:dyDescent="0.3">
      <c r="A719" s="1">
        <v>45644</v>
      </c>
      <c r="B719" t="s">
        <v>5</v>
      </c>
      <c r="C719" t="s">
        <v>13</v>
      </c>
      <c r="D719" s="2">
        <f>VLOOKUP(C719,Tabela18[],2,FALSE)</f>
        <v>0.4</v>
      </c>
      <c r="E719">
        <v>10</v>
      </c>
      <c r="F719" s="3">
        <f t="shared" si="34"/>
        <v>0</v>
      </c>
      <c r="G719" s="3">
        <f t="shared" si="35"/>
        <v>264</v>
      </c>
      <c r="H719" s="4">
        <f t="shared" si="33"/>
        <v>148942</v>
      </c>
    </row>
    <row r="720" spans="1:8" x14ac:dyDescent="0.3">
      <c r="A720" s="1">
        <v>45645</v>
      </c>
      <c r="B720" t="s">
        <v>6</v>
      </c>
      <c r="C720" t="s">
        <v>13</v>
      </c>
      <c r="D720" s="2">
        <f>VLOOKUP(C720,Tabela18[],2,FALSE)</f>
        <v>0.4</v>
      </c>
      <c r="E720">
        <v>10</v>
      </c>
      <c r="F720" s="3">
        <f t="shared" si="34"/>
        <v>0</v>
      </c>
      <c r="G720" s="3">
        <f t="shared" si="35"/>
        <v>264</v>
      </c>
      <c r="H720" s="4">
        <f t="shared" si="33"/>
        <v>149206</v>
      </c>
    </row>
    <row r="721" spans="1:8" x14ac:dyDescent="0.3">
      <c r="A721" s="1">
        <v>45646</v>
      </c>
      <c r="B721" t="s">
        <v>7</v>
      </c>
      <c r="C721" t="s">
        <v>13</v>
      </c>
      <c r="D721" s="2">
        <f>VLOOKUP(C721,Tabela18[],2,FALSE)</f>
        <v>0.4</v>
      </c>
      <c r="E721">
        <v>10</v>
      </c>
      <c r="F721" s="3">
        <f t="shared" si="34"/>
        <v>0</v>
      </c>
      <c r="G721" s="3">
        <f t="shared" si="35"/>
        <v>264</v>
      </c>
      <c r="H721" s="4">
        <f t="shared" si="33"/>
        <v>149470</v>
      </c>
    </row>
    <row r="722" spans="1:8" x14ac:dyDescent="0.3">
      <c r="A722" s="1">
        <v>45647</v>
      </c>
      <c r="B722" t="s">
        <v>8</v>
      </c>
      <c r="C722" t="s">
        <v>10</v>
      </c>
      <c r="D722" s="2">
        <f>VLOOKUP(C722,Tabela18[],2,FALSE)</f>
        <v>0.2</v>
      </c>
      <c r="E722">
        <v>10</v>
      </c>
      <c r="F722" s="3">
        <f t="shared" si="34"/>
        <v>0</v>
      </c>
      <c r="G722" s="3">
        <f t="shared" si="35"/>
        <v>0</v>
      </c>
      <c r="H722" s="4">
        <f t="shared" si="33"/>
        <v>149470</v>
      </c>
    </row>
    <row r="723" spans="1:8" x14ac:dyDescent="0.3">
      <c r="A723" s="1">
        <v>45648</v>
      </c>
      <c r="B723" t="s">
        <v>2</v>
      </c>
      <c r="C723" t="s">
        <v>10</v>
      </c>
      <c r="D723" s="2">
        <f>VLOOKUP(C723,Tabela18[],2,FALSE)</f>
        <v>0.2</v>
      </c>
      <c r="E723">
        <v>10</v>
      </c>
      <c r="F723" s="3">
        <f t="shared" si="34"/>
        <v>150</v>
      </c>
      <c r="G723" s="3">
        <f t="shared" si="35"/>
        <v>0</v>
      </c>
      <c r="H723" s="4">
        <f t="shared" si="33"/>
        <v>149320</v>
      </c>
    </row>
    <row r="724" spans="1:8" x14ac:dyDescent="0.3">
      <c r="A724" s="1">
        <v>45649</v>
      </c>
      <c r="B724" t="s">
        <v>3</v>
      </c>
      <c r="C724" t="s">
        <v>10</v>
      </c>
      <c r="D724" s="2">
        <f>VLOOKUP(C724,Tabela18[],2,FALSE)</f>
        <v>0.2</v>
      </c>
      <c r="E724">
        <v>10</v>
      </c>
      <c r="F724" s="3">
        <f t="shared" si="34"/>
        <v>0</v>
      </c>
      <c r="G724" s="3">
        <f t="shared" si="35"/>
        <v>132</v>
      </c>
      <c r="H724" s="4">
        <f t="shared" si="33"/>
        <v>149452</v>
      </c>
    </row>
    <row r="725" spans="1:8" x14ac:dyDescent="0.3">
      <c r="A725" s="1">
        <v>45650</v>
      </c>
      <c r="B725" t="s">
        <v>4</v>
      </c>
      <c r="C725" t="s">
        <v>10</v>
      </c>
      <c r="D725" s="2">
        <f>VLOOKUP(C725,Tabela18[],2,FALSE)</f>
        <v>0.2</v>
      </c>
      <c r="E725">
        <v>10</v>
      </c>
      <c r="F725" s="3">
        <f t="shared" si="34"/>
        <v>0</v>
      </c>
      <c r="G725" s="3">
        <f t="shared" si="35"/>
        <v>132</v>
      </c>
      <c r="H725" s="4">
        <f t="shared" si="33"/>
        <v>149584</v>
      </c>
    </row>
    <row r="726" spans="1:8" x14ac:dyDescent="0.3">
      <c r="A726" s="1">
        <v>45651</v>
      </c>
      <c r="B726" t="s">
        <v>5</v>
      </c>
      <c r="C726" t="s">
        <v>10</v>
      </c>
      <c r="D726" s="2">
        <f>VLOOKUP(C726,Tabela18[],2,FALSE)</f>
        <v>0.2</v>
      </c>
      <c r="E726">
        <v>10</v>
      </c>
      <c r="F726" s="3">
        <f t="shared" si="34"/>
        <v>0</v>
      </c>
      <c r="G726" s="3">
        <f t="shared" si="35"/>
        <v>132</v>
      </c>
      <c r="H726" s="4">
        <f t="shared" si="33"/>
        <v>149716</v>
      </c>
    </row>
    <row r="727" spans="1:8" x14ac:dyDescent="0.3">
      <c r="A727" s="1">
        <v>45652</v>
      </c>
      <c r="B727" t="s">
        <v>6</v>
      </c>
      <c r="C727" t="s">
        <v>10</v>
      </c>
      <c r="D727" s="2">
        <f>VLOOKUP(C727,Tabela18[],2,FALSE)</f>
        <v>0.2</v>
      </c>
      <c r="E727">
        <v>10</v>
      </c>
      <c r="F727" s="3">
        <f t="shared" si="34"/>
        <v>0</v>
      </c>
      <c r="G727" s="3">
        <f t="shared" si="35"/>
        <v>132</v>
      </c>
      <c r="H727" s="4">
        <f t="shared" si="33"/>
        <v>149848</v>
      </c>
    </row>
    <row r="728" spans="1:8" x14ac:dyDescent="0.3">
      <c r="A728" s="1">
        <v>45653</v>
      </c>
      <c r="B728" t="s">
        <v>7</v>
      </c>
      <c r="C728" t="s">
        <v>10</v>
      </c>
      <c r="D728" s="2">
        <f>VLOOKUP(C728,Tabela18[],2,FALSE)</f>
        <v>0.2</v>
      </c>
      <c r="E728">
        <v>10</v>
      </c>
      <c r="F728" s="3">
        <f t="shared" si="34"/>
        <v>0</v>
      </c>
      <c r="G728" s="3">
        <f t="shared" si="35"/>
        <v>132</v>
      </c>
      <c r="H728" s="4">
        <f t="shared" si="33"/>
        <v>149980</v>
      </c>
    </row>
    <row r="729" spans="1:8" x14ac:dyDescent="0.3">
      <c r="A729" s="1">
        <v>45654</v>
      </c>
      <c r="B729" t="s">
        <v>8</v>
      </c>
      <c r="C729" t="s">
        <v>10</v>
      </c>
      <c r="D729" s="2">
        <f>VLOOKUP(C729,Tabela18[],2,FALSE)</f>
        <v>0.2</v>
      </c>
      <c r="E729">
        <v>10</v>
      </c>
      <c r="F729" s="3">
        <f t="shared" si="34"/>
        <v>0</v>
      </c>
      <c r="G729" s="3">
        <f t="shared" si="35"/>
        <v>0</v>
      </c>
      <c r="H729" s="4">
        <f t="shared" si="33"/>
        <v>149980</v>
      </c>
    </row>
    <row r="730" spans="1:8" x14ac:dyDescent="0.3">
      <c r="A730" s="1">
        <v>45655</v>
      </c>
      <c r="B730" t="s">
        <v>2</v>
      </c>
      <c r="C730" t="s">
        <v>10</v>
      </c>
      <c r="D730" s="2">
        <f>VLOOKUP(C730,Tabela18[],2,FALSE)</f>
        <v>0.2</v>
      </c>
      <c r="E730">
        <v>10</v>
      </c>
      <c r="F730" s="3">
        <f t="shared" si="34"/>
        <v>150</v>
      </c>
      <c r="G730" s="3">
        <f t="shared" si="35"/>
        <v>0</v>
      </c>
      <c r="H730" s="4">
        <f t="shared" si="33"/>
        <v>149830</v>
      </c>
    </row>
    <row r="731" spans="1:8" x14ac:dyDescent="0.3">
      <c r="A731" s="1">
        <v>45656</v>
      </c>
      <c r="B731" t="s">
        <v>3</v>
      </c>
      <c r="C731" t="s">
        <v>10</v>
      </c>
      <c r="D731" s="2">
        <f>VLOOKUP(C731,Tabela18[],2,FALSE)</f>
        <v>0.2</v>
      </c>
      <c r="E731">
        <v>10</v>
      </c>
      <c r="F731" s="3">
        <f t="shared" si="34"/>
        <v>0</v>
      </c>
      <c r="G731" s="3">
        <f t="shared" si="35"/>
        <v>132</v>
      </c>
      <c r="H731" s="4">
        <f t="shared" si="33"/>
        <v>149962</v>
      </c>
    </row>
    <row r="732" spans="1:8" x14ac:dyDescent="0.3">
      <c r="A732" s="1">
        <v>45657</v>
      </c>
      <c r="B732" t="s">
        <v>4</v>
      </c>
      <c r="C732" t="s">
        <v>10</v>
      </c>
      <c r="D732" s="2">
        <f>VLOOKUP(C732,Tabela18[],2,FALSE)</f>
        <v>0.2</v>
      </c>
      <c r="E732">
        <v>10</v>
      </c>
      <c r="F732" s="3">
        <f t="shared" si="34"/>
        <v>0</v>
      </c>
      <c r="G732" s="3">
        <f t="shared" si="35"/>
        <v>132</v>
      </c>
      <c r="H732" s="4">
        <f t="shared" si="33"/>
        <v>150094</v>
      </c>
    </row>
  </sheetData>
  <mergeCells count="2">
    <mergeCell ref="M8:N8"/>
    <mergeCell ref="M9:N9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D4A1-B3B8-4DBA-9272-E54BB82B22BD}">
  <dimension ref="A1:P732"/>
  <sheetViews>
    <sheetView workbookViewId="0">
      <selection activeCell="M10" sqref="M10:N13"/>
    </sheetView>
  </sheetViews>
  <sheetFormatPr defaultRowHeight="14.4" x14ac:dyDescent="0.3"/>
  <cols>
    <col min="1" max="1" width="10.109375" bestFit="1" customWidth="1"/>
    <col min="2" max="2" width="14.109375" customWidth="1"/>
    <col min="3" max="3" width="10.44140625" customWidth="1"/>
    <col min="4" max="4" width="27.77734375" customWidth="1"/>
    <col min="5" max="5" width="9.88671875" customWidth="1"/>
    <col min="6" max="6" width="10.77734375" bestFit="1" customWidth="1"/>
    <col min="7" max="7" width="11.5546875" customWidth="1"/>
    <col min="8" max="11" width="15.44140625" customWidth="1"/>
    <col min="13" max="14" width="10.88671875" customWidth="1"/>
  </cols>
  <sheetData>
    <row r="1" spans="1:16" x14ac:dyDescent="0.3">
      <c r="A1" t="s">
        <v>0</v>
      </c>
      <c r="B1" t="s">
        <v>1</v>
      </c>
      <c r="C1" t="s">
        <v>9</v>
      </c>
      <c r="D1" t="s">
        <v>14</v>
      </c>
      <c r="E1" t="s">
        <v>15</v>
      </c>
      <c r="F1" t="s">
        <v>19</v>
      </c>
      <c r="G1" t="s">
        <v>20</v>
      </c>
      <c r="H1" t="s">
        <v>22</v>
      </c>
      <c r="I1" t="s">
        <v>38</v>
      </c>
      <c r="J1" t="s">
        <v>39</v>
      </c>
      <c r="K1" t="s">
        <v>40</v>
      </c>
    </row>
    <row r="2" spans="1:16" x14ac:dyDescent="0.3">
      <c r="A2" s="1">
        <v>44927</v>
      </c>
      <c r="B2" t="s">
        <v>2</v>
      </c>
      <c r="C2" t="s">
        <v>10</v>
      </c>
      <c r="D2" s="2">
        <f>VLOOKUP(C2,Tabela110[],2,FALSE)</f>
        <v>0.2</v>
      </c>
      <c r="E2">
        <v>10</v>
      </c>
      <c r="F2" s="3">
        <f>E2*(800+15)</f>
        <v>8150</v>
      </c>
      <c r="G2" s="3">
        <f>IF(AND(NOT(B2="sobota"),NOT(B2="niedziela")),E2*$P$4,0)</f>
        <v>0</v>
      </c>
      <c r="H2" s="4">
        <v>-8150</v>
      </c>
      <c r="I2">
        <f t="shared" ref="I2:I65" si="0">MONTH(A2)</f>
        <v>1</v>
      </c>
      <c r="J2">
        <f>IF(NOT(I3=Tabela211[[#This Row],[miesiąc]]),1,0)</f>
        <v>0</v>
      </c>
      <c r="K2">
        <v>0</v>
      </c>
    </row>
    <row r="3" spans="1:16" x14ac:dyDescent="0.3">
      <c r="A3" s="1">
        <v>44928</v>
      </c>
      <c r="B3" t="s">
        <v>3</v>
      </c>
      <c r="C3" t="s">
        <v>10</v>
      </c>
      <c r="D3" s="2">
        <f>VLOOKUP(C3,Tabela110[],2,FALSE)</f>
        <v>0.2</v>
      </c>
      <c r="E3">
        <f>E2+K2</f>
        <v>10</v>
      </c>
      <c r="F3" s="3">
        <f>IF(B3="niedziela",15*E3,0)+(Tabela211[[#This Row],[ile]]*800)</f>
        <v>0</v>
      </c>
      <c r="G3" s="3">
        <f>IF(AND(NOT(B3="sobota"),NOT(B3="niedziela")),ROUNDDOWN(E3*D3,0)*$P$4,0)</f>
        <v>60</v>
      </c>
      <c r="H3" s="4">
        <f>G3-F3+H2</f>
        <v>-8090</v>
      </c>
      <c r="I3">
        <f t="shared" si="0"/>
        <v>1</v>
      </c>
      <c r="J3">
        <f>IF(NOT(I4=Tabela211[[#This Row],[miesiąc]]),1,0)</f>
        <v>0</v>
      </c>
      <c r="K3">
        <f>IF(AND(H2&gt;(3*800),Tabela211[[#This Row],[zakup]]=1),3,0)</f>
        <v>0</v>
      </c>
      <c r="M3" t="s">
        <v>16</v>
      </c>
      <c r="N3" s="2" t="s">
        <v>17</v>
      </c>
      <c r="P3" t="s">
        <v>21</v>
      </c>
    </row>
    <row r="4" spans="1:16" x14ac:dyDescent="0.3">
      <c r="A4" s="1">
        <v>44929</v>
      </c>
      <c r="B4" t="s">
        <v>4</v>
      </c>
      <c r="C4" t="s">
        <v>10</v>
      </c>
      <c r="D4" s="2">
        <f>VLOOKUP(C4,Tabela110[],2,FALSE)</f>
        <v>0.2</v>
      </c>
      <c r="E4">
        <f t="shared" ref="E4:E67" si="1">E3+K3</f>
        <v>10</v>
      </c>
      <c r="F4" s="3">
        <f>IF(B4="niedziela",15*E4,0)+(Tabela211[[#This Row],[ile]]*800)</f>
        <v>0</v>
      </c>
      <c r="G4" s="3">
        <f t="shared" ref="G4:G67" si="2">IF(AND(NOT(B4="sobota"),NOT(B4="niedziela")),ROUNDDOWN(E4*D4,0)*$P$4,0)</f>
        <v>60</v>
      </c>
      <c r="H4" s="4">
        <f t="shared" ref="H4:H67" si="3">G4-F4+H3</f>
        <v>-8030</v>
      </c>
      <c r="I4">
        <f t="shared" si="0"/>
        <v>1</v>
      </c>
      <c r="J4">
        <f>IF(NOT(I5=Tabela211[[#This Row],[miesiąc]]),1,0)</f>
        <v>0</v>
      </c>
      <c r="K4">
        <f>IF(AND(H3&gt;(3*800),Tabela211[[#This Row],[zakup]]=1),3,0)</f>
        <v>0</v>
      </c>
      <c r="M4" t="s">
        <v>10</v>
      </c>
      <c r="N4" s="2">
        <v>0.2</v>
      </c>
      <c r="P4" s="3">
        <v>30</v>
      </c>
    </row>
    <row r="5" spans="1:16" x14ac:dyDescent="0.3">
      <c r="A5" s="1">
        <v>44930</v>
      </c>
      <c r="B5" t="s">
        <v>5</v>
      </c>
      <c r="C5" t="s">
        <v>10</v>
      </c>
      <c r="D5" s="2">
        <f>VLOOKUP(C5,Tabela110[],2,FALSE)</f>
        <v>0.2</v>
      </c>
      <c r="E5">
        <f t="shared" si="1"/>
        <v>10</v>
      </c>
      <c r="F5" s="3">
        <f>IF(B5="niedziela",15*E5,0)+(Tabela211[[#This Row],[ile]]*800)</f>
        <v>0</v>
      </c>
      <c r="G5" s="3">
        <f t="shared" si="2"/>
        <v>60</v>
      </c>
      <c r="H5" s="4">
        <f t="shared" si="3"/>
        <v>-7970</v>
      </c>
      <c r="I5">
        <f t="shared" si="0"/>
        <v>1</v>
      </c>
      <c r="J5">
        <f>IF(NOT(I6=Tabela211[[#This Row],[miesiąc]]),1,0)</f>
        <v>0</v>
      </c>
      <c r="K5">
        <f>IF(AND(H4&gt;(3*800),Tabela211[[#This Row],[zakup]]=1),3,0)</f>
        <v>0</v>
      </c>
      <c r="M5" t="s">
        <v>11</v>
      </c>
      <c r="N5" s="2">
        <v>0.5</v>
      </c>
    </row>
    <row r="6" spans="1:16" x14ac:dyDescent="0.3">
      <c r="A6" s="1">
        <v>44931</v>
      </c>
      <c r="B6" t="s">
        <v>6</v>
      </c>
      <c r="C6" t="s">
        <v>10</v>
      </c>
      <c r="D6" s="2">
        <f>VLOOKUP(C6,Tabela110[],2,FALSE)</f>
        <v>0.2</v>
      </c>
      <c r="E6">
        <f t="shared" si="1"/>
        <v>10</v>
      </c>
      <c r="F6" s="3">
        <f>IF(B6="niedziela",15*E6,0)+(Tabela211[[#This Row],[ile]]*800)</f>
        <v>0</v>
      </c>
      <c r="G6" s="3">
        <f t="shared" si="2"/>
        <v>60</v>
      </c>
      <c r="H6" s="4">
        <f t="shared" si="3"/>
        <v>-7910</v>
      </c>
      <c r="I6">
        <f t="shared" si="0"/>
        <v>1</v>
      </c>
      <c r="J6">
        <f>IF(NOT(I7=Tabela211[[#This Row],[miesiąc]]),1,0)</f>
        <v>0</v>
      </c>
      <c r="K6">
        <f>IF(AND(H5&gt;(3*800),Tabela211[[#This Row],[zakup]]=1),3,0)</f>
        <v>0</v>
      </c>
      <c r="M6" t="s">
        <v>12</v>
      </c>
      <c r="N6" s="2">
        <v>0.9</v>
      </c>
    </row>
    <row r="7" spans="1:16" x14ac:dyDescent="0.3">
      <c r="A7" s="1">
        <v>44932</v>
      </c>
      <c r="B7" t="s">
        <v>7</v>
      </c>
      <c r="C7" t="s">
        <v>10</v>
      </c>
      <c r="D7" s="2">
        <f>VLOOKUP(C7,Tabela110[],2,FALSE)</f>
        <v>0.2</v>
      </c>
      <c r="E7">
        <f t="shared" si="1"/>
        <v>10</v>
      </c>
      <c r="F7" s="3">
        <f>IF(B7="niedziela",15*E7,0)+(Tabela211[[#This Row],[ile]]*800)</f>
        <v>0</v>
      </c>
      <c r="G7" s="3">
        <f t="shared" si="2"/>
        <v>60</v>
      </c>
      <c r="H7" s="4">
        <f t="shared" si="3"/>
        <v>-7850</v>
      </c>
      <c r="I7">
        <f t="shared" si="0"/>
        <v>1</v>
      </c>
      <c r="J7">
        <f>IF(NOT(I8=Tabela211[[#This Row],[miesiąc]]),1,0)</f>
        <v>0</v>
      </c>
      <c r="K7">
        <f>IF(AND(H6&gt;(3*800),Tabela211[[#This Row],[zakup]]=1),3,0)</f>
        <v>0</v>
      </c>
      <c r="M7" t="s">
        <v>13</v>
      </c>
      <c r="N7" s="2">
        <v>0.4</v>
      </c>
    </row>
    <row r="8" spans="1:16" x14ac:dyDescent="0.3">
      <c r="A8" s="1">
        <v>44933</v>
      </c>
      <c r="B8" t="s">
        <v>8</v>
      </c>
      <c r="C8" t="s">
        <v>10</v>
      </c>
      <c r="D8" s="2">
        <f>VLOOKUP(C8,Tabela110[],2,FALSE)</f>
        <v>0.2</v>
      </c>
      <c r="E8">
        <f t="shared" si="1"/>
        <v>10</v>
      </c>
      <c r="F8" s="3">
        <f>IF(B8="niedziela",15*E8,0)+(Tabela211[[#This Row],[ile]]*800)</f>
        <v>0</v>
      </c>
      <c r="G8" s="3">
        <f t="shared" si="2"/>
        <v>0</v>
      </c>
      <c r="H8" s="4">
        <f t="shared" si="3"/>
        <v>-7850</v>
      </c>
      <c r="I8">
        <f t="shared" si="0"/>
        <v>1</v>
      </c>
      <c r="J8">
        <f>IF(NOT(I9=Tabela211[[#This Row],[miesiąc]]),1,0)</f>
        <v>0</v>
      </c>
      <c r="K8">
        <f>IF(AND(H7&gt;(3*800),Tabela211[[#This Row],[zakup]]=1),3,0)</f>
        <v>0</v>
      </c>
    </row>
    <row r="9" spans="1:16" x14ac:dyDescent="0.3">
      <c r="A9" s="1">
        <v>44934</v>
      </c>
      <c r="B9" t="s">
        <v>2</v>
      </c>
      <c r="C9" t="s">
        <v>10</v>
      </c>
      <c r="D9" s="2">
        <f>VLOOKUP(C9,Tabela110[],2,FALSE)</f>
        <v>0.2</v>
      </c>
      <c r="E9">
        <f t="shared" si="1"/>
        <v>10</v>
      </c>
      <c r="F9" s="3">
        <f>IF(B9="niedziela",15*E9,0)+(Tabela211[[#This Row],[ile]]*800)</f>
        <v>150</v>
      </c>
      <c r="G9" s="3">
        <f t="shared" si="2"/>
        <v>0</v>
      </c>
      <c r="H9" s="4">
        <f t="shared" si="3"/>
        <v>-8000</v>
      </c>
      <c r="I9">
        <f t="shared" si="0"/>
        <v>1</v>
      </c>
      <c r="J9">
        <f>IF(NOT(I10=Tabela211[[#This Row],[miesiąc]]),1,0)</f>
        <v>0</v>
      </c>
      <c r="K9">
        <f>IF(AND(H8&gt;(3*800),Tabela211[[#This Row],[zakup]]=1),3,0)</f>
        <v>0</v>
      </c>
    </row>
    <row r="10" spans="1:16" x14ac:dyDescent="0.3">
      <c r="A10" s="1">
        <v>44935</v>
      </c>
      <c r="B10" t="s">
        <v>3</v>
      </c>
      <c r="C10" t="s">
        <v>10</v>
      </c>
      <c r="D10" s="2">
        <f>VLOOKUP(C10,Tabela110[],2,FALSE)</f>
        <v>0.2</v>
      </c>
      <c r="E10">
        <f t="shared" si="1"/>
        <v>10</v>
      </c>
      <c r="F10" s="3">
        <f>IF(B10="niedziela",15*E10,0)+(Tabela211[[#This Row],[ile]]*800)</f>
        <v>0</v>
      </c>
      <c r="G10" s="3">
        <f t="shared" si="2"/>
        <v>60</v>
      </c>
      <c r="H10" s="4">
        <f t="shared" si="3"/>
        <v>-7940</v>
      </c>
      <c r="I10">
        <f t="shared" si="0"/>
        <v>1</v>
      </c>
      <c r="J10">
        <f>IF(NOT(I11=Tabela211[[#This Row],[miesiąc]]),1,0)</f>
        <v>0</v>
      </c>
      <c r="K10">
        <f>IF(AND(H9&gt;(3*800),Tabela211[[#This Row],[zakup]]=1),3,0)</f>
        <v>0</v>
      </c>
      <c r="M10" s="16" t="s">
        <v>24</v>
      </c>
      <c r="N10" s="16"/>
    </row>
    <row r="11" spans="1:16" x14ac:dyDescent="0.3">
      <c r="A11" s="1">
        <v>44936</v>
      </c>
      <c r="B11" t="s">
        <v>4</v>
      </c>
      <c r="C11" t="s">
        <v>10</v>
      </c>
      <c r="D11" s="2">
        <f>VLOOKUP(C11,Tabela110[],2,FALSE)</f>
        <v>0.2</v>
      </c>
      <c r="E11">
        <f t="shared" si="1"/>
        <v>10</v>
      </c>
      <c r="F11" s="3">
        <f>IF(B11="niedziela",15*E11,0)+(Tabela211[[#This Row],[ile]]*800)</f>
        <v>0</v>
      </c>
      <c r="G11" s="3">
        <f t="shared" si="2"/>
        <v>60</v>
      </c>
      <c r="H11" s="4">
        <f t="shared" si="3"/>
        <v>-7880</v>
      </c>
      <c r="I11">
        <f t="shared" si="0"/>
        <v>1</v>
      </c>
      <c r="J11">
        <f>IF(NOT(I12=Tabela211[[#This Row],[miesiąc]]),1,0)</f>
        <v>0</v>
      </c>
      <c r="K11">
        <f>IF(AND(H10&gt;(3*800),Tabela211[[#This Row],[zakup]]=1),3,0)</f>
        <v>0</v>
      </c>
      <c r="M11" s="18">
        <f>SUM(G:G)</f>
        <v>249630</v>
      </c>
      <c r="N11" s="18"/>
    </row>
    <row r="12" spans="1:16" x14ac:dyDescent="0.3">
      <c r="A12" s="1">
        <v>44937</v>
      </c>
      <c r="B12" t="s">
        <v>5</v>
      </c>
      <c r="C12" t="s">
        <v>10</v>
      </c>
      <c r="D12" s="2">
        <f>VLOOKUP(C12,Tabela110[],2,FALSE)</f>
        <v>0.2</v>
      </c>
      <c r="E12">
        <f t="shared" si="1"/>
        <v>10</v>
      </c>
      <c r="F12" s="3">
        <f>IF(B12="niedziela",15*E12,0)+(Tabela211[[#This Row],[ile]]*800)</f>
        <v>0</v>
      </c>
      <c r="G12" s="3">
        <f t="shared" si="2"/>
        <v>60</v>
      </c>
      <c r="H12" s="4">
        <f t="shared" si="3"/>
        <v>-7820</v>
      </c>
      <c r="I12">
        <f t="shared" si="0"/>
        <v>1</v>
      </c>
      <c r="J12">
        <f>IF(NOT(I13=Tabela211[[#This Row],[miesiąc]]),1,0)</f>
        <v>0</v>
      </c>
      <c r="K12">
        <f>IF(AND(H11&gt;(3*800),Tabela211[[#This Row],[zakup]]=1),3,0)</f>
        <v>0</v>
      </c>
      <c r="M12" s="16" t="s">
        <v>18</v>
      </c>
      <c r="N12" s="16"/>
    </row>
    <row r="13" spans="1:16" x14ac:dyDescent="0.3">
      <c r="A13" s="1">
        <v>44938</v>
      </c>
      <c r="B13" t="s">
        <v>6</v>
      </c>
      <c r="C13" t="s">
        <v>10</v>
      </c>
      <c r="D13" s="2">
        <f>VLOOKUP(C13,Tabela110[],2,FALSE)</f>
        <v>0.2</v>
      </c>
      <c r="E13">
        <f t="shared" si="1"/>
        <v>10</v>
      </c>
      <c r="F13" s="3">
        <f>IF(B13="niedziela",15*E13,0)+(Tabela211[[#This Row],[ile]]*800)</f>
        <v>0</v>
      </c>
      <c r="G13" s="3">
        <f t="shared" si="2"/>
        <v>60</v>
      </c>
      <c r="H13" s="4">
        <f t="shared" si="3"/>
        <v>-7760</v>
      </c>
      <c r="I13">
        <f t="shared" si="0"/>
        <v>1</v>
      </c>
      <c r="J13">
        <f>IF(NOT(I14=Tabela211[[#This Row],[miesiąc]]),1,0)</f>
        <v>0</v>
      </c>
      <c r="K13">
        <f>IF(AND(H12&gt;(3*800),Tabela211[[#This Row],[zakup]]=1),3,0)</f>
        <v>0</v>
      </c>
      <c r="M13" s="18">
        <f>SUM(F:F)</f>
        <v>100655</v>
      </c>
      <c r="N13" s="18"/>
    </row>
    <row r="14" spans="1:16" x14ac:dyDescent="0.3">
      <c r="A14" s="1">
        <v>44939</v>
      </c>
      <c r="B14" t="s">
        <v>7</v>
      </c>
      <c r="C14" t="s">
        <v>10</v>
      </c>
      <c r="D14" s="2">
        <f>VLOOKUP(C14,Tabela110[],2,FALSE)</f>
        <v>0.2</v>
      </c>
      <c r="E14">
        <f t="shared" si="1"/>
        <v>10</v>
      </c>
      <c r="F14" s="3">
        <f>IF(B14="niedziela",15*E14,0)+(Tabela211[[#This Row],[ile]]*800)</f>
        <v>0</v>
      </c>
      <c r="G14" s="3">
        <f t="shared" si="2"/>
        <v>60</v>
      </c>
      <c r="H14" s="4">
        <f t="shared" si="3"/>
        <v>-7700</v>
      </c>
      <c r="I14">
        <f t="shared" si="0"/>
        <v>1</v>
      </c>
      <c r="J14">
        <f>IF(NOT(I15=Tabela211[[#This Row],[miesiąc]]),1,0)</f>
        <v>0</v>
      </c>
      <c r="K14">
        <f>IF(AND(H13&gt;(3*800),Tabela211[[#This Row],[zakup]]=1),3,0)</f>
        <v>0</v>
      </c>
    </row>
    <row r="15" spans="1:16" x14ac:dyDescent="0.3">
      <c r="A15" s="1">
        <v>44940</v>
      </c>
      <c r="B15" t="s">
        <v>8</v>
      </c>
      <c r="C15" t="s">
        <v>10</v>
      </c>
      <c r="D15" s="2">
        <f>VLOOKUP(C15,Tabela110[],2,FALSE)</f>
        <v>0.2</v>
      </c>
      <c r="E15">
        <f t="shared" si="1"/>
        <v>10</v>
      </c>
      <c r="F15" s="3">
        <f>IF(B15="niedziela",15*E15,0)+(Tabela211[[#This Row],[ile]]*800)</f>
        <v>0</v>
      </c>
      <c r="G15" s="3">
        <f t="shared" si="2"/>
        <v>0</v>
      </c>
      <c r="H15" s="4">
        <f t="shared" si="3"/>
        <v>-7700</v>
      </c>
      <c r="I15">
        <f t="shared" si="0"/>
        <v>1</v>
      </c>
      <c r="J15">
        <f>IF(NOT(I16=Tabela211[[#This Row],[miesiąc]]),1,0)</f>
        <v>0</v>
      </c>
      <c r="K15">
        <f>IF(AND(H14&gt;(3*800),Tabela211[[#This Row],[zakup]]=1),3,0)</f>
        <v>0</v>
      </c>
    </row>
    <row r="16" spans="1:16" x14ac:dyDescent="0.3">
      <c r="A16" s="1">
        <v>44941</v>
      </c>
      <c r="B16" t="s">
        <v>2</v>
      </c>
      <c r="C16" t="s">
        <v>10</v>
      </c>
      <c r="D16" s="2">
        <f>VLOOKUP(C16,Tabela110[],2,FALSE)</f>
        <v>0.2</v>
      </c>
      <c r="E16">
        <f t="shared" si="1"/>
        <v>10</v>
      </c>
      <c r="F16" s="3">
        <f>IF(B16="niedziela",15*E16,0)+(Tabela211[[#This Row],[ile]]*800)</f>
        <v>150</v>
      </c>
      <c r="G16" s="3">
        <f t="shared" si="2"/>
        <v>0</v>
      </c>
      <c r="H16" s="4">
        <f t="shared" si="3"/>
        <v>-7850</v>
      </c>
      <c r="I16">
        <f t="shared" si="0"/>
        <v>1</v>
      </c>
      <c r="J16">
        <f>IF(NOT(I17=Tabela211[[#This Row],[miesiąc]]),1,0)</f>
        <v>0</v>
      </c>
      <c r="K16">
        <f>IF(AND(H15&gt;(3*800),Tabela211[[#This Row],[zakup]]=1),3,0)</f>
        <v>0</v>
      </c>
    </row>
    <row r="17" spans="1:11" x14ac:dyDescent="0.3">
      <c r="A17" s="1">
        <v>44942</v>
      </c>
      <c r="B17" t="s">
        <v>3</v>
      </c>
      <c r="C17" t="s">
        <v>10</v>
      </c>
      <c r="D17" s="2">
        <f>VLOOKUP(C17,Tabela110[],2,FALSE)</f>
        <v>0.2</v>
      </c>
      <c r="E17">
        <f t="shared" si="1"/>
        <v>10</v>
      </c>
      <c r="F17" s="3">
        <f>IF(B17="niedziela",15*E17,0)+(Tabela211[[#This Row],[ile]]*800)</f>
        <v>0</v>
      </c>
      <c r="G17" s="3">
        <f t="shared" si="2"/>
        <v>60</v>
      </c>
      <c r="H17" s="4">
        <f t="shared" si="3"/>
        <v>-7790</v>
      </c>
      <c r="I17">
        <f t="shared" si="0"/>
        <v>1</v>
      </c>
      <c r="J17">
        <f>IF(NOT(I18=Tabela211[[#This Row],[miesiąc]]),1,0)</f>
        <v>0</v>
      </c>
      <c r="K17">
        <f>IF(AND(H16&gt;(3*800),Tabela211[[#This Row],[zakup]]=1),3,0)</f>
        <v>0</v>
      </c>
    </row>
    <row r="18" spans="1:11" x14ac:dyDescent="0.3">
      <c r="A18" s="1">
        <v>44943</v>
      </c>
      <c r="B18" t="s">
        <v>4</v>
      </c>
      <c r="C18" t="s">
        <v>10</v>
      </c>
      <c r="D18" s="2">
        <f>VLOOKUP(C18,Tabela110[],2,FALSE)</f>
        <v>0.2</v>
      </c>
      <c r="E18">
        <f t="shared" si="1"/>
        <v>10</v>
      </c>
      <c r="F18" s="3">
        <f>IF(B18="niedziela",15*E18,0)+(Tabela211[[#This Row],[ile]]*800)</f>
        <v>0</v>
      </c>
      <c r="G18" s="3">
        <f t="shared" si="2"/>
        <v>60</v>
      </c>
      <c r="H18" s="4">
        <f t="shared" si="3"/>
        <v>-7730</v>
      </c>
      <c r="I18">
        <f t="shared" si="0"/>
        <v>1</v>
      </c>
      <c r="J18">
        <f>IF(NOT(I19=Tabela211[[#This Row],[miesiąc]]),1,0)</f>
        <v>0</v>
      </c>
      <c r="K18">
        <f>IF(AND(H17&gt;(3*800),Tabela211[[#This Row],[zakup]]=1),3,0)</f>
        <v>0</v>
      </c>
    </row>
    <row r="19" spans="1:11" x14ac:dyDescent="0.3">
      <c r="A19" s="1">
        <v>44944</v>
      </c>
      <c r="B19" t="s">
        <v>5</v>
      </c>
      <c r="C19" t="s">
        <v>10</v>
      </c>
      <c r="D19" s="2">
        <f>VLOOKUP(C19,Tabela110[],2,FALSE)</f>
        <v>0.2</v>
      </c>
      <c r="E19">
        <f t="shared" si="1"/>
        <v>10</v>
      </c>
      <c r="F19" s="3">
        <f>IF(B19="niedziela",15*E19,0)+(Tabela211[[#This Row],[ile]]*800)</f>
        <v>0</v>
      </c>
      <c r="G19" s="3">
        <f t="shared" si="2"/>
        <v>60</v>
      </c>
      <c r="H19" s="4">
        <f t="shared" si="3"/>
        <v>-7670</v>
      </c>
      <c r="I19">
        <f t="shared" si="0"/>
        <v>1</v>
      </c>
      <c r="J19">
        <f>IF(NOT(I20=Tabela211[[#This Row],[miesiąc]]),1,0)</f>
        <v>0</v>
      </c>
      <c r="K19">
        <f>IF(AND(H18&gt;(3*800),Tabela211[[#This Row],[zakup]]=1),3,0)</f>
        <v>0</v>
      </c>
    </row>
    <row r="20" spans="1:11" x14ac:dyDescent="0.3">
      <c r="A20" s="1">
        <v>44945</v>
      </c>
      <c r="B20" t="s">
        <v>6</v>
      </c>
      <c r="C20" t="s">
        <v>10</v>
      </c>
      <c r="D20" s="2">
        <f>VLOOKUP(C20,Tabela110[],2,FALSE)</f>
        <v>0.2</v>
      </c>
      <c r="E20">
        <f t="shared" si="1"/>
        <v>10</v>
      </c>
      <c r="F20" s="3">
        <f>IF(B20="niedziela",15*E20,0)+(Tabela211[[#This Row],[ile]]*800)</f>
        <v>0</v>
      </c>
      <c r="G20" s="3">
        <f t="shared" si="2"/>
        <v>60</v>
      </c>
      <c r="H20" s="4">
        <f t="shared" si="3"/>
        <v>-7610</v>
      </c>
      <c r="I20">
        <f t="shared" si="0"/>
        <v>1</v>
      </c>
      <c r="J20">
        <f>IF(NOT(I21=Tabela211[[#This Row],[miesiąc]]),1,0)</f>
        <v>0</v>
      </c>
      <c r="K20">
        <f>IF(AND(H19&gt;(3*800),Tabela211[[#This Row],[zakup]]=1),3,0)</f>
        <v>0</v>
      </c>
    </row>
    <row r="21" spans="1:11" x14ac:dyDescent="0.3">
      <c r="A21" s="1">
        <v>44946</v>
      </c>
      <c r="B21" t="s">
        <v>7</v>
      </c>
      <c r="C21" t="s">
        <v>10</v>
      </c>
      <c r="D21" s="2">
        <f>VLOOKUP(C21,Tabela110[],2,FALSE)</f>
        <v>0.2</v>
      </c>
      <c r="E21">
        <f t="shared" si="1"/>
        <v>10</v>
      </c>
      <c r="F21" s="3">
        <f>IF(B21="niedziela",15*E21,0)+(Tabela211[[#This Row],[ile]]*800)</f>
        <v>0</v>
      </c>
      <c r="G21" s="3">
        <f t="shared" si="2"/>
        <v>60</v>
      </c>
      <c r="H21" s="4">
        <f t="shared" si="3"/>
        <v>-7550</v>
      </c>
      <c r="I21">
        <f t="shared" si="0"/>
        <v>1</v>
      </c>
      <c r="J21">
        <f>IF(NOT(I22=Tabela211[[#This Row],[miesiąc]]),1,0)</f>
        <v>0</v>
      </c>
      <c r="K21">
        <f>IF(AND(H20&gt;(3*800),Tabela211[[#This Row],[zakup]]=1),3,0)</f>
        <v>0</v>
      </c>
    </row>
    <row r="22" spans="1:11" x14ac:dyDescent="0.3">
      <c r="A22" s="1">
        <v>44947</v>
      </c>
      <c r="B22" t="s">
        <v>8</v>
      </c>
      <c r="C22" t="s">
        <v>10</v>
      </c>
      <c r="D22" s="2">
        <f>VLOOKUP(C22,Tabela110[],2,FALSE)</f>
        <v>0.2</v>
      </c>
      <c r="E22">
        <f t="shared" si="1"/>
        <v>10</v>
      </c>
      <c r="F22" s="3">
        <f>IF(B22="niedziela",15*E22,0)+(Tabela211[[#This Row],[ile]]*800)</f>
        <v>0</v>
      </c>
      <c r="G22" s="3">
        <f t="shared" si="2"/>
        <v>0</v>
      </c>
      <c r="H22" s="4">
        <f t="shared" si="3"/>
        <v>-7550</v>
      </c>
      <c r="I22">
        <f t="shared" si="0"/>
        <v>1</v>
      </c>
      <c r="J22">
        <f>IF(NOT(I23=Tabela211[[#This Row],[miesiąc]]),1,0)</f>
        <v>0</v>
      </c>
      <c r="K22">
        <f>IF(AND(H21&gt;(3*800),Tabela211[[#This Row],[zakup]]=1),3,0)</f>
        <v>0</v>
      </c>
    </row>
    <row r="23" spans="1:11" x14ac:dyDescent="0.3">
      <c r="A23" s="1">
        <v>44948</v>
      </c>
      <c r="B23" t="s">
        <v>2</v>
      </c>
      <c r="C23" t="s">
        <v>10</v>
      </c>
      <c r="D23" s="2">
        <f>VLOOKUP(C23,Tabela110[],2,FALSE)</f>
        <v>0.2</v>
      </c>
      <c r="E23">
        <f t="shared" si="1"/>
        <v>10</v>
      </c>
      <c r="F23" s="3">
        <f>IF(B23="niedziela",15*E23,0)+(Tabela211[[#This Row],[ile]]*800)</f>
        <v>150</v>
      </c>
      <c r="G23" s="3">
        <f t="shared" si="2"/>
        <v>0</v>
      </c>
      <c r="H23" s="4">
        <f t="shared" si="3"/>
        <v>-7700</v>
      </c>
      <c r="I23">
        <f t="shared" si="0"/>
        <v>1</v>
      </c>
      <c r="J23">
        <f>IF(NOT(I24=Tabela211[[#This Row],[miesiąc]]),1,0)</f>
        <v>0</v>
      </c>
      <c r="K23">
        <f>IF(AND(H22&gt;(3*800),Tabela211[[#This Row],[zakup]]=1),3,0)</f>
        <v>0</v>
      </c>
    </row>
    <row r="24" spans="1:11" x14ac:dyDescent="0.3">
      <c r="A24" s="1">
        <v>44949</v>
      </c>
      <c r="B24" t="s">
        <v>3</v>
      </c>
      <c r="C24" t="s">
        <v>10</v>
      </c>
      <c r="D24" s="2">
        <f>VLOOKUP(C24,Tabela110[],2,FALSE)</f>
        <v>0.2</v>
      </c>
      <c r="E24">
        <f t="shared" si="1"/>
        <v>10</v>
      </c>
      <c r="F24" s="3">
        <f>IF(B24="niedziela",15*E24,0)+(Tabela211[[#This Row],[ile]]*800)</f>
        <v>0</v>
      </c>
      <c r="G24" s="3">
        <f t="shared" si="2"/>
        <v>60</v>
      </c>
      <c r="H24" s="4">
        <f t="shared" si="3"/>
        <v>-7640</v>
      </c>
      <c r="I24">
        <f t="shared" si="0"/>
        <v>1</v>
      </c>
      <c r="J24">
        <f>IF(NOT(I25=Tabela211[[#This Row],[miesiąc]]),1,0)</f>
        <v>0</v>
      </c>
      <c r="K24">
        <f>IF(AND(H23&gt;(3*800),Tabela211[[#This Row],[zakup]]=1),3,0)</f>
        <v>0</v>
      </c>
    </row>
    <row r="25" spans="1:11" x14ac:dyDescent="0.3">
      <c r="A25" s="1">
        <v>44950</v>
      </c>
      <c r="B25" t="s">
        <v>4</v>
      </c>
      <c r="C25" t="s">
        <v>10</v>
      </c>
      <c r="D25" s="2">
        <f>VLOOKUP(C25,Tabela110[],2,FALSE)</f>
        <v>0.2</v>
      </c>
      <c r="E25">
        <f t="shared" si="1"/>
        <v>10</v>
      </c>
      <c r="F25" s="3">
        <f>IF(B25="niedziela",15*E25,0)+(Tabela211[[#This Row],[ile]]*800)</f>
        <v>0</v>
      </c>
      <c r="G25" s="3">
        <f t="shared" si="2"/>
        <v>60</v>
      </c>
      <c r="H25" s="4">
        <f t="shared" si="3"/>
        <v>-7580</v>
      </c>
      <c r="I25">
        <f t="shared" si="0"/>
        <v>1</v>
      </c>
      <c r="J25">
        <f>IF(NOT(I26=Tabela211[[#This Row],[miesiąc]]),1,0)</f>
        <v>0</v>
      </c>
      <c r="K25">
        <f>IF(AND(H24&gt;(3*800),Tabela211[[#This Row],[zakup]]=1),3,0)</f>
        <v>0</v>
      </c>
    </row>
    <row r="26" spans="1:11" x14ac:dyDescent="0.3">
      <c r="A26" s="1">
        <v>44951</v>
      </c>
      <c r="B26" t="s">
        <v>5</v>
      </c>
      <c r="C26" t="s">
        <v>10</v>
      </c>
      <c r="D26" s="2">
        <f>VLOOKUP(C26,Tabela110[],2,FALSE)</f>
        <v>0.2</v>
      </c>
      <c r="E26">
        <f t="shared" si="1"/>
        <v>10</v>
      </c>
      <c r="F26" s="3">
        <f>IF(B26="niedziela",15*E26,0)+(Tabela211[[#This Row],[ile]]*800)</f>
        <v>0</v>
      </c>
      <c r="G26" s="3">
        <f t="shared" si="2"/>
        <v>60</v>
      </c>
      <c r="H26" s="4">
        <f t="shared" si="3"/>
        <v>-7520</v>
      </c>
      <c r="I26">
        <f t="shared" si="0"/>
        <v>1</v>
      </c>
      <c r="J26">
        <f>IF(NOT(I27=Tabela211[[#This Row],[miesiąc]]),1,0)</f>
        <v>0</v>
      </c>
      <c r="K26">
        <f>IF(AND(H25&gt;(3*800),Tabela211[[#This Row],[zakup]]=1),3,0)</f>
        <v>0</v>
      </c>
    </row>
    <row r="27" spans="1:11" x14ac:dyDescent="0.3">
      <c r="A27" s="1">
        <v>44952</v>
      </c>
      <c r="B27" t="s">
        <v>6</v>
      </c>
      <c r="C27" t="s">
        <v>10</v>
      </c>
      <c r="D27" s="2">
        <f>VLOOKUP(C27,Tabela110[],2,FALSE)</f>
        <v>0.2</v>
      </c>
      <c r="E27">
        <f t="shared" si="1"/>
        <v>10</v>
      </c>
      <c r="F27" s="3">
        <f>IF(B27="niedziela",15*E27,0)+(Tabela211[[#This Row],[ile]]*800)</f>
        <v>0</v>
      </c>
      <c r="G27" s="3">
        <f t="shared" si="2"/>
        <v>60</v>
      </c>
      <c r="H27" s="4">
        <f t="shared" si="3"/>
        <v>-7460</v>
      </c>
      <c r="I27">
        <f t="shared" si="0"/>
        <v>1</v>
      </c>
      <c r="J27">
        <f>IF(NOT(I28=Tabela211[[#This Row],[miesiąc]]),1,0)</f>
        <v>0</v>
      </c>
      <c r="K27">
        <f>IF(AND(H26&gt;(3*800),Tabela211[[#This Row],[zakup]]=1),3,0)</f>
        <v>0</v>
      </c>
    </row>
    <row r="28" spans="1:11" x14ac:dyDescent="0.3">
      <c r="A28" s="1">
        <v>44953</v>
      </c>
      <c r="B28" t="s">
        <v>7</v>
      </c>
      <c r="C28" t="s">
        <v>10</v>
      </c>
      <c r="D28" s="2">
        <f>VLOOKUP(C28,Tabela110[],2,FALSE)</f>
        <v>0.2</v>
      </c>
      <c r="E28">
        <f t="shared" si="1"/>
        <v>10</v>
      </c>
      <c r="F28" s="3">
        <f>IF(B28="niedziela",15*E28,0)+(Tabela211[[#This Row],[ile]]*800)</f>
        <v>0</v>
      </c>
      <c r="G28" s="3">
        <f t="shared" si="2"/>
        <v>60</v>
      </c>
      <c r="H28" s="4">
        <f t="shared" si="3"/>
        <v>-7400</v>
      </c>
      <c r="I28">
        <f t="shared" si="0"/>
        <v>1</v>
      </c>
      <c r="J28">
        <f>IF(NOT(I29=Tabela211[[#This Row],[miesiąc]]),1,0)</f>
        <v>0</v>
      </c>
      <c r="K28">
        <f>IF(AND(H27&gt;(3*800),Tabela211[[#This Row],[zakup]]=1),3,0)</f>
        <v>0</v>
      </c>
    </row>
    <row r="29" spans="1:11" x14ac:dyDescent="0.3">
      <c r="A29" s="1">
        <v>44954</v>
      </c>
      <c r="B29" t="s">
        <v>8</v>
      </c>
      <c r="C29" t="s">
        <v>10</v>
      </c>
      <c r="D29" s="2">
        <f>VLOOKUP(C29,Tabela110[],2,FALSE)</f>
        <v>0.2</v>
      </c>
      <c r="E29">
        <f t="shared" si="1"/>
        <v>10</v>
      </c>
      <c r="F29" s="3">
        <f>IF(B29="niedziela",15*E29,0)+(Tabela211[[#This Row],[ile]]*800)</f>
        <v>0</v>
      </c>
      <c r="G29" s="3">
        <f t="shared" si="2"/>
        <v>0</v>
      </c>
      <c r="H29" s="4">
        <f t="shared" si="3"/>
        <v>-7400</v>
      </c>
      <c r="I29">
        <f t="shared" si="0"/>
        <v>1</v>
      </c>
      <c r="J29">
        <f>IF(NOT(I30=Tabela211[[#This Row],[miesiąc]]),1,0)</f>
        <v>0</v>
      </c>
      <c r="K29">
        <f>IF(AND(H28&gt;(3*800),Tabela211[[#This Row],[zakup]]=1),3,0)</f>
        <v>0</v>
      </c>
    </row>
    <row r="30" spans="1:11" x14ac:dyDescent="0.3">
      <c r="A30" s="1">
        <v>44955</v>
      </c>
      <c r="B30" t="s">
        <v>2</v>
      </c>
      <c r="C30" t="s">
        <v>10</v>
      </c>
      <c r="D30" s="2">
        <f>VLOOKUP(C30,Tabela110[],2,FALSE)</f>
        <v>0.2</v>
      </c>
      <c r="E30">
        <f t="shared" si="1"/>
        <v>10</v>
      </c>
      <c r="F30" s="3">
        <f>IF(B30="niedziela",15*E30,0)+(Tabela211[[#This Row],[ile]]*800)</f>
        <v>150</v>
      </c>
      <c r="G30" s="3">
        <f t="shared" si="2"/>
        <v>0</v>
      </c>
      <c r="H30" s="4">
        <f t="shared" si="3"/>
        <v>-7550</v>
      </c>
      <c r="I30">
        <f t="shared" si="0"/>
        <v>1</v>
      </c>
      <c r="J30">
        <f>IF(NOT(I31=Tabela211[[#This Row],[miesiąc]]),1,0)</f>
        <v>0</v>
      </c>
      <c r="K30">
        <f>IF(AND(H29&gt;(3*800),Tabela211[[#This Row],[zakup]]=1),3,0)</f>
        <v>0</v>
      </c>
    </row>
    <row r="31" spans="1:11" x14ac:dyDescent="0.3">
      <c r="A31" s="1">
        <v>44956</v>
      </c>
      <c r="B31" t="s">
        <v>3</v>
      </c>
      <c r="C31" t="s">
        <v>10</v>
      </c>
      <c r="D31" s="2">
        <f>VLOOKUP(C31,Tabela110[],2,FALSE)</f>
        <v>0.2</v>
      </c>
      <c r="E31">
        <f t="shared" si="1"/>
        <v>10</v>
      </c>
      <c r="F31" s="3">
        <f>IF(B31="niedziela",15*E31,0)+(Tabela211[[#This Row],[ile]]*800)</f>
        <v>0</v>
      </c>
      <c r="G31" s="3">
        <f t="shared" si="2"/>
        <v>60</v>
      </c>
      <c r="H31" s="4">
        <f t="shared" si="3"/>
        <v>-7490</v>
      </c>
      <c r="I31">
        <f t="shared" si="0"/>
        <v>1</v>
      </c>
      <c r="J31">
        <f>IF(NOT(I32=Tabela211[[#This Row],[miesiąc]]),1,0)</f>
        <v>0</v>
      </c>
      <c r="K31">
        <f>IF(AND(H30&gt;(3*800),Tabela211[[#This Row],[zakup]]=1),3,0)</f>
        <v>0</v>
      </c>
    </row>
    <row r="32" spans="1:11" x14ac:dyDescent="0.3">
      <c r="A32" s="1">
        <v>44957</v>
      </c>
      <c r="B32" t="s">
        <v>4</v>
      </c>
      <c r="C32" t="s">
        <v>10</v>
      </c>
      <c r="D32" s="2">
        <f>VLOOKUP(C32,Tabela110[],2,FALSE)</f>
        <v>0.2</v>
      </c>
      <c r="E32">
        <f t="shared" si="1"/>
        <v>10</v>
      </c>
      <c r="F32" s="3">
        <f>IF(B32="niedziela",15*E32,0)+(Tabela211[[#This Row],[ile]]*800)</f>
        <v>0</v>
      </c>
      <c r="G32" s="3">
        <f t="shared" si="2"/>
        <v>60</v>
      </c>
      <c r="H32" s="4">
        <f t="shared" si="3"/>
        <v>-7430</v>
      </c>
      <c r="I32">
        <f t="shared" si="0"/>
        <v>1</v>
      </c>
      <c r="J32">
        <f>IF(NOT(I33=Tabela211[[#This Row],[miesiąc]]),1,0)</f>
        <v>1</v>
      </c>
      <c r="K32">
        <f>IF(AND(H31&gt;(3*800),Tabela211[[#This Row],[zakup]]=1),3,0)</f>
        <v>0</v>
      </c>
    </row>
    <row r="33" spans="1:11" x14ac:dyDescent="0.3">
      <c r="A33" s="1">
        <v>44958</v>
      </c>
      <c r="B33" t="s">
        <v>5</v>
      </c>
      <c r="C33" t="s">
        <v>10</v>
      </c>
      <c r="D33" s="2">
        <f>VLOOKUP(C33,Tabela110[],2,FALSE)</f>
        <v>0.2</v>
      </c>
      <c r="E33">
        <f t="shared" si="1"/>
        <v>10</v>
      </c>
      <c r="F33" s="3">
        <f>IF(B33="niedziela",15*E33,0)+(Tabela211[[#This Row],[ile]]*800)</f>
        <v>0</v>
      </c>
      <c r="G33" s="3">
        <f t="shared" si="2"/>
        <v>60</v>
      </c>
      <c r="H33" s="4">
        <f t="shared" si="3"/>
        <v>-7370</v>
      </c>
      <c r="I33">
        <f t="shared" si="0"/>
        <v>2</v>
      </c>
      <c r="J33">
        <f>IF(NOT(I34=Tabela211[[#This Row],[miesiąc]]),1,0)</f>
        <v>0</v>
      </c>
      <c r="K33">
        <f>IF(AND(H32&gt;(3*800),Tabela211[[#This Row],[zakup]]=1),3,0)</f>
        <v>0</v>
      </c>
    </row>
    <row r="34" spans="1:11" x14ac:dyDescent="0.3">
      <c r="A34" s="1">
        <v>44959</v>
      </c>
      <c r="B34" t="s">
        <v>6</v>
      </c>
      <c r="C34" t="s">
        <v>10</v>
      </c>
      <c r="D34" s="2">
        <f>VLOOKUP(C34,Tabela110[],2,FALSE)</f>
        <v>0.2</v>
      </c>
      <c r="E34">
        <f t="shared" si="1"/>
        <v>10</v>
      </c>
      <c r="F34" s="3">
        <f>IF(B34="niedziela",15*E34,0)+(Tabela211[[#This Row],[ile]]*800)</f>
        <v>0</v>
      </c>
      <c r="G34" s="3">
        <f t="shared" si="2"/>
        <v>60</v>
      </c>
      <c r="H34" s="4">
        <f t="shared" si="3"/>
        <v>-7310</v>
      </c>
      <c r="I34">
        <f t="shared" si="0"/>
        <v>2</v>
      </c>
      <c r="J34">
        <f>IF(NOT(I35=Tabela211[[#This Row],[miesiąc]]),1,0)</f>
        <v>0</v>
      </c>
      <c r="K34">
        <f>IF(AND(H33&gt;(3*800),Tabela211[[#This Row],[zakup]]=1),3,0)</f>
        <v>0</v>
      </c>
    </row>
    <row r="35" spans="1:11" x14ac:dyDescent="0.3">
      <c r="A35" s="1">
        <v>44960</v>
      </c>
      <c r="B35" t="s">
        <v>7</v>
      </c>
      <c r="C35" t="s">
        <v>10</v>
      </c>
      <c r="D35" s="2">
        <f>VLOOKUP(C35,Tabela110[],2,FALSE)</f>
        <v>0.2</v>
      </c>
      <c r="E35">
        <f t="shared" si="1"/>
        <v>10</v>
      </c>
      <c r="F35" s="3">
        <f>IF(B35="niedziela",15*E35,0)+(Tabela211[[#This Row],[ile]]*800)</f>
        <v>0</v>
      </c>
      <c r="G35" s="3">
        <f t="shared" si="2"/>
        <v>60</v>
      </c>
      <c r="H35" s="4">
        <f t="shared" si="3"/>
        <v>-7250</v>
      </c>
      <c r="I35">
        <f t="shared" si="0"/>
        <v>2</v>
      </c>
      <c r="J35">
        <f>IF(NOT(I36=Tabela211[[#This Row],[miesiąc]]),1,0)</f>
        <v>0</v>
      </c>
      <c r="K35">
        <f>IF(AND(H34&gt;(3*800),Tabela211[[#This Row],[zakup]]=1),3,0)</f>
        <v>0</v>
      </c>
    </row>
    <row r="36" spans="1:11" x14ac:dyDescent="0.3">
      <c r="A36" s="1">
        <v>44961</v>
      </c>
      <c r="B36" t="s">
        <v>8</v>
      </c>
      <c r="C36" t="s">
        <v>10</v>
      </c>
      <c r="D36" s="2">
        <f>VLOOKUP(C36,Tabela110[],2,FALSE)</f>
        <v>0.2</v>
      </c>
      <c r="E36">
        <f t="shared" si="1"/>
        <v>10</v>
      </c>
      <c r="F36" s="3">
        <f>IF(B36="niedziela",15*E36,0)+(Tabela211[[#This Row],[ile]]*800)</f>
        <v>0</v>
      </c>
      <c r="G36" s="3">
        <f t="shared" si="2"/>
        <v>0</v>
      </c>
      <c r="H36" s="4">
        <f t="shared" si="3"/>
        <v>-7250</v>
      </c>
      <c r="I36">
        <f t="shared" si="0"/>
        <v>2</v>
      </c>
      <c r="J36">
        <f>IF(NOT(I37=Tabela211[[#This Row],[miesiąc]]),1,0)</f>
        <v>0</v>
      </c>
      <c r="K36">
        <f>IF(AND(H35&gt;(3*800),Tabela211[[#This Row],[zakup]]=1),3,0)</f>
        <v>0</v>
      </c>
    </row>
    <row r="37" spans="1:11" x14ac:dyDescent="0.3">
      <c r="A37" s="1">
        <v>44962</v>
      </c>
      <c r="B37" t="s">
        <v>2</v>
      </c>
      <c r="C37" t="s">
        <v>10</v>
      </c>
      <c r="D37" s="2">
        <f>VLOOKUP(C37,Tabela110[],2,FALSE)</f>
        <v>0.2</v>
      </c>
      <c r="E37">
        <f t="shared" si="1"/>
        <v>10</v>
      </c>
      <c r="F37" s="3">
        <f>IF(B37="niedziela",15*E37,0)+(Tabela211[[#This Row],[ile]]*800)</f>
        <v>150</v>
      </c>
      <c r="G37" s="3">
        <f t="shared" si="2"/>
        <v>0</v>
      </c>
      <c r="H37" s="4">
        <f t="shared" si="3"/>
        <v>-7400</v>
      </c>
      <c r="I37">
        <f t="shared" si="0"/>
        <v>2</v>
      </c>
      <c r="J37">
        <f>IF(NOT(I38=Tabela211[[#This Row],[miesiąc]]),1,0)</f>
        <v>0</v>
      </c>
      <c r="K37">
        <f>IF(AND(H36&gt;(3*800),Tabela211[[#This Row],[zakup]]=1),3,0)</f>
        <v>0</v>
      </c>
    </row>
    <row r="38" spans="1:11" x14ac:dyDescent="0.3">
      <c r="A38" s="1">
        <v>44963</v>
      </c>
      <c r="B38" t="s">
        <v>3</v>
      </c>
      <c r="C38" t="s">
        <v>10</v>
      </c>
      <c r="D38" s="2">
        <f>VLOOKUP(C38,Tabela110[],2,FALSE)</f>
        <v>0.2</v>
      </c>
      <c r="E38">
        <f t="shared" si="1"/>
        <v>10</v>
      </c>
      <c r="F38" s="3">
        <f>IF(B38="niedziela",15*E38,0)+(Tabela211[[#This Row],[ile]]*800)</f>
        <v>0</v>
      </c>
      <c r="G38" s="3">
        <f t="shared" si="2"/>
        <v>60</v>
      </c>
      <c r="H38" s="4">
        <f t="shared" si="3"/>
        <v>-7340</v>
      </c>
      <c r="I38">
        <f t="shared" si="0"/>
        <v>2</v>
      </c>
      <c r="J38">
        <f>IF(NOT(I39=Tabela211[[#This Row],[miesiąc]]),1,0)</f>
        <v>0</v>
      </c>
      <c r="K38">
        <f>IF(AND(H37&gt;(3*800),Tabela211[[#This Row],[zakup]]=1),3,0)</f>
        <v>0</v>
      </c>
    </row>
    <row r="39" spans="1:11" x14ac:dyDescent="0.3">
      <c r="A39" s="1">
        <v>44964</v>
      </c>
      <c r="B39" t="s">
        <v>4</v>
      </c>
      <c r="C39" t="s">
        <v>10</v>
      </c>
      <c r="D39" s="2">
        <f>VLOOKUP(C39,Tabela110[],2,FALSE)</f>
        <v>0.2</v>
      </c>
      <c r="E39">
        <f t="shared" si="1"/>
        <v>10</v>
      </c>
      <c r="F39" s="3">
        <f>IF(B39="niedziela",15*E39,0)+(Tabela211[[#This Row],[ile]]*800)</f>
        <v>0</v>
      </c>
      <c r="G39" s="3">
        <f t="shared" si="2"/>
        <v>60</v>
      </c>
      <c r="H39" s="4">
        <f t="shared" si="3"/>
        <v>-7280</v>
      </c>
      <c r="I39">
        <f t="shared" si="0"/>
        <v>2</v>
      </c>
      <c r="J39">
        <f>IF(NOT(I40=Tabela211[[#This Row],[miesiąc]]),1,0)</f>
        <v>0</v>
      </c>
      <c r="K39">
        <f>IF(AND(H38&gt;(3*800),Tabela211[[#This Row],[zakup]]=1),3,0)</f>
        <v>0</v>
      </c>
    </row>
    <row r="40" spans="1:11" x14ac:dyDescent="0.3">
      <c r="A40" s="1">
        <v>44965</v>
      </c>
      <c r="B40" t="s">
        <v>5</v>
      </c>
      <c r="C40" t="s">
        <v>10</v>
      </c>
      <c r="D40" s="2">
        <f>VLOOKUP(C40,Tabela110[],2,FALSE)</f>
        <v>0.2</v>
      </c>
      <c r="E40">
        <f t="shared" si="1"/>
        <v>10</v>
      </c>
      <c r="F40" s="3">
        <f>IF(B40="niedziela",15*E40,0)+(Tabela211[[#This Row],[ile]]*800)</f>
        <v>0</v>
      </c>
      <c r="G40" s="3">
        <f t="shared" si="2"/>
        <v>60</v>
      </c>
      <c r="H40" s="4">
        <f t="shared" si="3"/>
        <v>-7220</v>
      </c>
      <c r="I40">
        <f t="shared" si="0"/>
        <v>2</v>
      </c>
      <c r="J40">
        <f>IF(NOT(I41=Tabela211[[#This Row],[miesiąc]]),1,0)</f>
        <v>0</v>
      </c>
      <c r="K40">
        <f>IF(AND(H39&gt;(3*800),Tabela211[[#This Row],[zakup]]=1),3,0)</f>
        <v>0</v>
      </c>
    </row>
    <row r="41" spans="1:11" x14ac:dyDescent="0.3">
      <c r="A41" s="1">
        <v>44966</v>
      </c>
      <c r="B41" t="s">
        <v>6</v>
      </c>
      <c r="C41" t="s">
        <v>10</v>
      </c>
      <c r="D41" s="2">
        <f>VLOOKUP(C41,Tabela110[],2,FALSE)</f>
        <v>0.2</v>
      </c>
      <c r="E41">
        <f t="shared" si="1"/>
        <v>10</v>
      </c>
      <c r="F41" s="3">
        <f>IF(B41="niedziela",15*E41,0)+(Tabela211[[#This Row],[ile]]*800)</f>
        <v>0</v>
      </c>
      <c r="G41" s="3">
        <f t="shared" si="2"/>
        <v>60</v>
      </c>
      <c r="H41" s="4">
        <f t="shared" si="3"/>
        <v>-7160</v>
      </c>
      <c r="I41">
        <f t="shared" si="0"/>
        <v>2</v>
      </c>
      <c r="J41">
        <f>IF(NOT(I42=Tabela211[[#This Row],[miesiąc]]),1,0)</f>
        <v>0</v>
      </c>
      <c r="K41">
        <f>IF(AND(H40&gt;(3*800),Tabela211[[#This Row],[zakup]]=1),3,0)</f>
        <v>0</v>
      </c>
    </row>
    <row r="42" spans="1:11" x14ac:dyDescent="0.3">
      <c r="A42" s="1">
        <v>44967</v>
      </c>
      <c r="B42" t="s">
        <v>7</v>
      </c>
      <c r="C42" t="s">
        <v>10</v>
      </c>
      <c r="D42" s="2">
        <f>VLOOKUP(C42,Tabela110[],2,FALSE)</f>
        <v>0.2</v>
      </c>
      <c r="E42">
        <f t="shared" si="1"/>
        <v>10</v>
      </c>
      <c r="F42" s="3">
        <f>IF(B42="niedziela",15*E42,0)+(Tabela211[[#This Row],[ile]]*800)</f>
        <v>0</v>
      </c>
      <c r="G42" s="3">
        <f t="shared" si="2"/>
        <v>60</v>
      </c>
      <c r="H42" s="4">
        <f t="shared" si="3"/>
        <v>-7100</v>
      </c>
      <c r="I42">
        <f t="shared" si="0"/>
        <v>2</v>
      </c>
      <c r="J42">
        <f>IF(NOT(I43=Tabela211[[#This Row],[miesiąc]]),1,0)</f>
        <v>0</v>
      </c>
      <c r="K42">
        <f>IF(AND(H41&gt;(3*800),Tabela211[[#This Row],[zakup]]=1),3,0)</f>
        <v>0</v>
      </c>
    </row>
    <row r="43" spans="1:11" x14ac:dyDescent="0.3">
      <c r="A43" s="1">
        <v>44968</v>
      </c>
      <c r="B43" t="s">
        <v>8</v>
      </c>
      <c r="C43" t="s">
        <v>10</v>
      </c>
      <c r="D43" s="2">
        <f>VLOOKUP(C43,Tabela110[],2,FALSE)</f>
        <v>0.2</v>
      </c>
      <c r="E43">
        <f t="shared" si="1"/>
        <v>10</v>
      </c>
      <c r="F43" s="3">
        <f>IF(B43="niedziela",15*E43,0)+(Tabela211[[#This Row],[ile]]*800)</f>
        <v>0</v>
      </c>
      <c r="G43" s="3">
        <f t="shared" si="2"/>
        <v>0</v>
      </c>
      <c r="H43" s="4">
        <f t="shared" si="3"/>
        <v>-7100</v>
      </c>
      <c r="I43">
        <f t="shared" si="0"/>
        <v>2</v>
      </c>
      <c r="J43">
        <f>IF(NOT(I44=Tabela211[[#This Row],[miesiąc]]),1,0)</f>
        <v>0</v>
      </c>
      <c r="K43">
        <f>IF(AND(H42&gt;(3*800),Tabela211[[#This Row],[zakup]]=1),3,0)</f>
        <v>0</v>
      </c>
    </row>
    <row r="44" spans="1:11" x14ac:dyDescent="0.3">
      <c r="A44" s="1">
        <v>44969</v>
      </c>
      <c r="B44" t="s">
        <v>2</v>
      </c>
      <c r="C44" t="s">
        <v>10</v>
      </c>
      <c r="D44" s="2">
        <f>VLOOKUP(C44,Tabela110[],2,FALSE)</f>
        <v>0.2</v>
      </c>
      <c r="E44">
        <f t="shared" si="1"/>
        <v>10</v>
      </c>
      <c r="F44" s="3">
        <f>IF(B44="niedziela",15*E44,0)+(Tabela211[[#This Row],[ile]]*800)</f>
        <v>150</v>
      </c>
      <c r="G44" s="3">
        <f t="shared" si="2"/>
        <v>0</v>
      </c>
      <c r="H44" s="4">
        <f t="shared" si="3"/>
        <v>-7250</v>
      </c>
      <c r="I44">
        <f t="shared" si="0"/>
        <v>2</v>
      </c>
      <c r="J44">
        <f>IF(NOT(I45=Tabela211[[#This Row],[miesiąc]]),1,0)</f>
        <v>0</v>
      </c>
      <c r="K44">
        <f>IF(AND(H43&gt;(3*800),Tabela211[[#This Row],[zakup]]=1),3,0)</f>
        <v>0</v>
      </c>
    </row>
    <row r="45" spans="1:11" x14ac:dyDescent="0.3">
      <c r="A45" s="1">
        <v>44970</v>
      </c>
      <c r="B45" t="s">
        <v>3</v>
      </c>
      <c r="C45" t="s">
        <v>10</v>
      </c>
      <c r="D45" s="2">
        <f>VLOOKUP(C45,Tabela110[],2,FALSE)</f>
        <v>0.2</v>
      </c>
      <c r="E45">
        <f t="shared" si="1"/>
        <v>10</v>
      </c>
      <c r="F45" s="3">
        <f>IF(B45="niedziela",15*E45,0)+(Tabela211[[#This Row],[ile]]*800)</f>
        <v>0</v>
      </c>
      <c r="G45" s="3">
        <f t="shared" si="2"/>
        <v>60</v>
      </c>
      <c r="H45" s="4">
        <f t="shared" si="3"/>
        <v>-7190</v>
      </c>
      <c r="I45">
        <f t="shared" si="0"/>
        <v>2</v>
      </c>
      <c r="J45">
        <f>IF(NOT(I46=Tabela211[[#This Row],[miesiąc]]),1,0)</f>
        <v>0</v>
      </c>
      <c r="K45">
        <f>IF(AND(H44&gt;(3*800),Tabela211[[#This Row],[zakup]]=1),3,0)</f>
        <v>0</v>
      </c>
    </row>
    <row r="46" spans="1:11" x14ac:dyDescent="0.3">
      <c r="A46" s="1">
        <v>44971</v>
      </c>
      <c r="B46" t="s">
        <v>4</v>
      </c>
      <c r="C46" t="s">
        <v>10</v>
      </c>
      <c r="D46" s="2">
        <f>VLOOKUP(C46,Tabela110[],2,FALSE)</f>
        <v>0.2</v>
      </c>
      <c r="E46">
        <f t="shared" si="1"/>
        <v>10</v>
      </c>
      <c r="F46" s="3">
        <f>IF(B46="niedziela",15*E46,0)+(Tabela211[[#This Row],[ile]]*800)</f>
        <v>0</v>
      </c>
      <c r="G46" s="3">
        <f t="shared" si="2"/>
        <v>60</v>
      </c>
      <c r="H46" s="4">
        <f t="shared" si="3"/>
        <v>-7130</v>
      </c>
      <c r="I46">
        <f t="shared" si="0"/>
        <v>2</v>
      </c>
      <c r="J46">
        <f>IF(NOT(I47=Tabela211[[#This Row],[miesiąc]]),1,0)</f>
        <v>0</v>
      </c>
      <c r="K46">
        <f>IF(AND(H45&gt;(3*800),Tabela211[[#This Row],[zakup]]=1),3,0)</f>
        <v>0</v>
      </c>
    </row>
    <row r="47" spans="1:11" x14ac:dyDescent="0.3">
      <c r="A47" s="1">
        <v>44972</v>
      </c>
      <c r="B47" t="s">
        <v>5</v>
      </c>
      <c r="C47" t="s">
        <v>10</v>
      </c>
      <c r="D47" s="2">
        <f>VLOOKUP(C47,Tabela110[],2,FALSE)</f>
        <v>0.2</v>
      </c>
      <c r="E47">
        <f t="shared" si="1"/>
        <v>10</v>
      </c>
      <c r="F47" s="3">
        <f>IF(B47="niedziela",15*E47,0)+(Tabela211[[#This Row],[ile]]*800)</f>
        <v>0</v>
      </c>
      <c r="G47" s="3">
        <f t="shared" si="2"/>
        <v>60</v>
      </c>
      <c r="H47" s="4">
        <f t="shared" si="3"/>
        <v>-7070</v>
      </c>
      <c r="I47">
        <f t="shared" si="0"/>
        <v>2</v>
      </c>
      <c r="J47">
        <f>IF(NOT(I48=Tabela211[[#This Row],[miesiąc]]),1,0)</f>
        <v>0</v>
      </c>
      <c r="K47">
        <f>IF(AND(H46&gt;(3*800),Tabela211[[#This Row],[zakup]]=1),3,0)</f>
        <v>0</v>
      </c>
    </row>
    <row r="48" spans="1:11" x14ac:dyDescent="0.3">
      <c r="A48" s="1">
        <v>44973</v>
      </c>
      <c r="B48" t="s">
        <v>6</v>
      </c>
      <c r="C48" t="s">
        <v>10</v>
      </c>
      <c r="D48" s="2">
        <f>VLOOKUP(C48,Tabela110[],2,FALSE)</f>
        <v>0.2</v>
      </c>
      <c r="E48">
        <f t="shared" si="1"/>
        <v>10</v>
      </c>
      <c r="F48" s="3">
        <f>IF(B48="niedziela",15*E48,0)+(Tabela211[[#This Row],[ile]]*800)</f>
        <v>0</v>
      </c>
      <c r="G48" s="3">
        <f t="shared" si="2"/>
        <v>60</v>
      </c>
      <c r="H48" s="4">
        <f t="shared" si="3"/>
        <v>-7010</v>
      </c>
      <c r="I48">
        <f t="shared" si="0"/>
        <v>2</v>
      </c>
      <c r="J48">
        <f>IF(NOT(I49=Tabela211[[#This Row],[miesiąc]]),1,0)</f>
        <v>0</v>
      </c>
      <c r="K48">
        <f>IF(AND(H47&gt;(3*800),Tabela211[[#This Row],[zakup]]=1),3,0)</f>
        <v>0</v>
      </c>
    </row>
    <row r="49" spans="1:11" x14ac:dyDescent="0.3">
      <c r="A49" s="1">
        <v>44974</v>
      </c>
      <c r="B49" t="s">
        <v>7</v>
      </c>
      <c r="C49" t="s">
        <v>10</v>
      </c>
      <c r="D49" s="2">
        <f>VLOOKUP(C49,Tabela110[],2,FALSE)</f>
        <v>0.2</v>
      </c>
      <c r="E49">
        <f t="shared" si="1"/>
        <v>10</v>
      </c>
      <c r="F49" s="3">
        <f>IF(B49="niedziela",15*E49,0)+(Tabela211[[#This Row],[ile]]*800)</f>
        <v>0</v>
      </c>
      <c r="G49" s="3">
        <f t="shared" si="2"/>
        <v>60</v>
      </c>
      <c r="H49" s="4">
        <f t="shared" si="3"/>
        <v>-6950</v>
      </c>
      <c r="I49">
        <f t="shared" si="0"/>
        <v>2</v>
      </c>
      <c r="J49">
        <f>IF(NOT(I50=Tabela211[[#This Row],[miesiąc]]),1,0)</f>
        <v>0</v>
      </c>
      <c r="K49">
        <f>IF(AND(H48&gt;(3*800),Tabela211[[#This Row],[zakup]]=1),3,0)</f>
        <v>0</v>
      </c>
    </row>
    <row r="50" spans="1:11" x14ac:dyDescent="0.3">
      <c r="A50" s="1">
        <v>44975</v>
      </c>
      <c r="B50" t="s">
        <v>8</v>
      </c>
      <c r="C50" t="s">
        <v>10</v>
      </c>
      <c r="D50" s="2">
        <f>VLOOKUP(C50,Tabela110[],2,FALSE)</f>
        <v>0.2</v>
      </c>
      <c r="E50">
        <f t="shared" si="1"/>
        <v>10</v>
      </c>
      <c r="F50" s="3">
        <f>IF(B50="niedziela",15*E50,0)+(Tabela211[[#This Row],[ile]]*800)</f>
        <v>0</v>
      </c>
      <c r="G50" s="3">
        <f t="shared" si="2"/>
        <v>0</v>
      </c>
      <c r="H50" s="4">
        <f t="shared" si="3"/>
        <v>-6950</v>
      </c>
      <c r="I50">
        <f t="shared" si="0"/>
        <v>2</v>
      </c>
      <c r="J50">
        <f>IF(NOT(I51=Tabela211[[#This Row],[miesiąc]]),1,0)</f>
        <v>0</v>
      </c>
      <c r="K50">
        <f>IF(AND(H49&gt;(3*800),Tabela211[[#This Row],[zakup]]=1),3,0)</f>
        <v>0</v>
      </c>
    </row>
    <row r="51" spans="1:11" x14ac:dyDescent="0.3">
      <c r="A51" s="1">
        <v>44976</v>
      </c>
      <c r="B51" t="s">
        <v>2</v>
      </c>
      <c r="C51" t="s">
        <v>10</v>
      </c>
      <c r="D51" s="2">
        <f>VLOOKUP(C51,Tabela110[],2,FALSE)</f>
        <v>0.2</v>
      </c>
      <c r="E51">
        <f t="shared" si="1"/>
        <v>10</v>
      </c>
      <c r="F51" s="3">
        <f>IF(B51="niedziela",15*E51,0)+(Tabela211[[#This Row],[ile]]*800)</f>
        <v>150</v>
      </c>
      <c r="G51" s="3">
        <f t="shared" si="2"/>
        <v>0</v>
      </c>
      <c r="H51" s="4">
        <f t="shared" si="3"/>
        <v>-7100</v>
      </c>
      <c r="I51">
        <f t="shared" si="0"/>
        <v>2</v>
      </c>
      <c r="J51">
        <f>IF(NOT(I52=Tabela211[[#This Row],[miesiąc]]),1,0)</f>
        <v>0</v>
      </c>
      <c r="K51">
        <f>IF(AND(H50&gt;(3*800),Tabela211[[#This Row],[zakup]]=1),3,0)</f>
        <v>0</v>
      </c>
    </row>
    <row r="52" spans="1:11" x14ac:dyDescent="0.3">
      <c r="A52" s="1">
        <v>44977</v>
      </c>
      <c r="B52" t="s">
        <v>3</v>
      </c>
      <c r="C52" t="s">
        <v>10</v>
      </c>
      <c r="D52" s="2">
        <f>VLOOKUP(C52,Tabela110[],2,FALSE)</f>
        <v>0.2</v>
      </c>
      <c r="E52">
        <f t="shared" si="1"/>
        <v>10</v>
      </c>
      <c r="F52" s="3">
        <f>IF(B52="niedziela",15*E52,0)+(Tabela211[[#This Row],[ile]]*800)</f>
        <v>0</v>
      </c>
      <c r="G52" s="3">
        <f t="shared" si="2"/>
        <v>60</v>
      </c>
      <c r="H52" s="4">
        <f t="shared" si="3"/>
        <v>-7040</v>
      </c>
      <c r="I52">
        <f t="shared" si="0"/>
        <v>2</v>
      </c>
      <c r="J52">
        <f>IF(NOT(I53=Tabela211[[#This Row],[miesiąc]]),1,0)</f>
        <v>0</v>
      </c>
      <c r="K52">
        <f>IF(AND(H51&gt;(3*800),Tabela211[[#This Row],[zakup]]=1),3,0)</f>
        <v>0</v>
      </c>
    </row>
    <row r="53" spans="1:11" x14ac:dyDescent="0.3">
      <c r="A53" s="1">
        <v>44978</v>
      </c>
      <c r="B53" t="s">
        <v>4</v>
      </c>
      <c r="C53" t="s">
        <v>10</v>
      </c>
      <c r="D53" s="2">
        <f>VLOOKUP(C53,Tabela110[],2,FALSE)</f>
        <v>0.2</v>
      </c>
      <c r="E53">
        <f t="shared" si="1"/>
        <v>10</v>
      </c>
      <c r="F53" s="3">
        <f>IF(B53="niedziela",15*E53,0)+(Tabela211[[#This Row],[ile]]*800)</f>
        <v>0</v>
      </c>
      <c r="G53" s="3">
        <f t="shared" si="2"/>
        <v>60</v>
      </c>
      <c r="H53" s="4">
        <f t="shared" si="3"/>
        <v>-6980</v>
      </c>
      <c r="I53">
        <f t="shared" si="0"/>
        <v>2</v>
      </c>
      <c r="J53">
        <f>IF(NOT(I54=Tabela211[[#This Row],[miesiąc]]),1,0)</f>
        <v>0</v>
      </c>
      <c r="K53">
        <f>IF(AND(H52&gt;(3*800),Tabela211[[#This Row],[zakup]]=1),3,0)</f>
        <v>0</v>
      </c>
    </row>
    <row r="54" spans="1:11" x14ac:dyDescent="0.3">
      <c r="A54" s="1">
        <v>44979</v>
      </c>
      <c r="B54" t="s">
        <v>5</v>
      </c>
      <c r="C54" t="s">
        <v>10</v>
      </c>
      <c r="D54" s="2">
        <f>VLOOKUP(C54,Tabela110[],2,FALSE)</f>
        <v>0.2</v>
      </c>
      <c r="E54">
        <f t="shared" si="1"/>
        <v>10</v>
      </c>
      <c r="F54" s="3">
        <f>IF(B54="niedziela",15*E54,0)+(Tabela211[[#This Row],[ile]]*800)</f>
        <v>0</v>
      </c>
      <c r="G54" s="3">
        <f t="shared" si="2"/>
        <v>60</v>
      </c>
      <c r="H54" s="4">
        <f t="shared" si="3"/>
        <v>-6920</v>
      </c>
      <c r="I54">
        <f t="shared" si="0"/>
        <v>2</v>
      </c>
      <c r="J54">
        <f>IF(NOT(I55=Tabela211[[#This Row],[miesiąc]]),1,0)</f>
        <v>0</v>
      </c>
      <c r="K54">
        <f>IF(AND(H53&gt;(3*800),Tabela211[[#This Row],[zakup]]=1),3,0)</f>
        <v>0</v>
      </c>
    </row>
    <row r="55" spans="1:11" x14ac:dyDescent="0.3">
      <c r="A55" s="1">
        <v>44980</v>
      </c>
      <c r="B55" t="s">
        <v>6</v>
      </c>
      <c r="C55" t="s">
        <v>10</v>
      </c>
      <c r="D55" s="2">
        <f>VLOOKUP(C55,Tabela110[],2,FALSE)</f>
        <v>0.2</v>
      </c>
      <c r="E55">
        <f t="shared" si="1"/>
        <v>10</v>
      </c>
      <c r="F55" s="3">
        <f>IF(B55="niedziela",15*E55,0)+(Tabela211[[#This Row],[ile]]*800)</f>
        <v>0</v>
      </c>
      <c r="G55" s="3">
        <f t="shared" si="2"/>
        <v>60</v>
      </c>
      <c r="H55" s="4">
        <f t="shared" si="3"/>
        <v>-6860</v>
      </c>
      <c r="I55">
        <f t="shared" si="0"/>
        <v>2</v>
      </c>
      <c r="J55">
        <f>IF(NOT(I56=Tabela211[[#This Row],[miesiąc]]),1,0)</f>
        <v>0</v>
      </c>
      <c r="K55">
        <f>IF(AND(H54&gt;(3*800),Tabela211[[#This Row],[zakup]]=1),3,0)</f>
        <v>0</v>
      </c>
    </row>
    <row r="56" spans="1:11" x14ac:dyDescent="0.3">
      <c r="A56" s="1">
        <v>44981</v>
      </c>
      <c r="B56" t="s">
        <v>7</v>
      </c>
      <c r="C56" t="s">
        <v>10</v>
      </c>
      <c r="D56" s="2">
        <f>VLOOKUP(C56,Tabela110[],2,FALSE)</f>
        <v>0.2</v>
      </c>
      <c r="E56">
        <f t="shared" si="1"/>
        <v>10</v>
      </c>
      <c r="F56" s="3">
        <f>IF(B56="niedziela",15*E56,0)+(Tabela211[[#This Row],[ile]]*800)</f>
        <v>0</v>
      </c>
      <c r="G56" s="3">
        <f t="shared" si="2"/>
        <v>60</v>
      </c>
      <c r="H56" s="4">
        <f t="shared" si="3"/>
        <v>-6800</v>
      </c>
      <c r="I56">
        <f t="shared" si="0"/>
        <v>2</v>
      </c>
      <c r="J56">
        <f>IF(NOT(I57=Tabela211[[#This Row],[miesiąc]]),1,0)</f>
        <v>0</v>
      </c>
      <c r="K56">
        <f>IF(AND(H55&gt;(3*800),Tabela211[[#This Row],[zakup]]=1),3,0)</f>
        <v>0</v>
      </c>
    </row>
    <row r="57" spans="1:11" x14ac:dyDescent="0.3">
      <c r="A57" s="1">
        <v>44982</v>
      </c>
      <c r="B57" t="s">
        <v>8</v>
      </c>
      <c r="C57" t="s">
        <v>10</v>
      </c>
      <c r="D57" s="2">
        <f>VLOOKUP(C57,Tabela110[],2,FALSE)</f>
        <v>0.2</v>
      </c>
      <c r="E57">
        <f t="shared" si="1"/>
        <v>10</v>
      </c>
      <c r="F57" s="3">
        <f>IF(B57="niedziela",15*E57,0)+(Tabela211[[#This Row],[ile]]*800)</f>
        <v>0</v>
      </c>
      <c r="G57" s="3">
        <f t="shared" si="2"/>
        <v>0</v>
      </c>
      <c r="H57" s="4">
        <f t="shared" si="3"/>
        <v>-6800</v>
      </c>
      <c r="I57">
        <f t="shared" si="0"/>
        <v>2</v>
      </c>
      <c r="J57">
        <f>IF(NOT(I58=Tabela211[[#This Row],[miesiąc]]),1,0)</f>
        <v>0</v>
      </c>
      <c r="K57">
        <f>IF(AND(H56&gt;(3*800),Tabela211[[#This Row],[zakup]]=1),3,0)</f>
        <v>0</v>
      </c>
    </row>
    <row r="58" spans="1:11" x14ac:dyDescent="0.3">
      <c r="A58" s="1">
        <v>44983</v>
      </c>
      <c r="B58" t="s">
        <v>2</v>
      </c>
      <c r="C58" t="s">
        <v>10</v>
      </c>
      <c r="D58" s="2">
        <f>VLOOKUP(C58,Tabela110[],2,FALSE)</f>
        <v>0.2</v>
      </c>
      <c r="E58">
        <f t="shared" si="1"/>
        <v>10</v>
      </c>
      <c r="F58" s="3">
        <f>IF(B58="niedziela",15*E58,0)+(Tabela211[[#This Row],[ile]]*800)</f>
        <v>150</v>
      </c>
      <c r="G58" s="3">
        <f t="shared" si="2"/>
        <v>0</v>
      </c>
      <c r="H58" s="4">
        <f t="shared" si="3"/>
        <v>-6950</v>
      </c>
      <c r="I58">
        <f t="shared" si="0"/>
        <v>2</v>
      </c>
      <c r="J58">
        <f>IF(NOT(I59=Tabela211[[#This Row],[miesiąc]]),1,0)</f>
        <v>0</v>
      </c>
      <c r="K58">
        <f>IF(AND(H57&gt;(3*800),Tabela211[[#This Row],[zakup]]=1),3,0)</f>
        <v>0</v>
      </c>
    </row>
    <row r="59" spans="1:11" x14ac:dyDescent="0.3">
      <c r="A59" s="1">
        <v>44984</v>
      </c>
      <c r="B59" t="s">
        <v>3</v>
      </c>
      <c r="C59" t="s">
        <v>10</v>
      </c>
      <c r="D59" s="2">
        <f>VLOOKUP(C59,Tabela110[],2,FALSE)</f>
        <v>0.2</v>
      </c>
      <c r="E59">
        <f t="shared" si="1"/>
        <v>10</v>
      </c>
      <c r="F59" s="3">
        <f>IF(B59="niedziela",15*E59,0)+(Tabela211[[#This Row],[ile]]*800)</f>
        <v>0</v>
      </c>
      <c r="G59" s="3">
        <f t="shared" si="2"/>
        <v>60</v>
      </c>
      <c r="H59" s="4">
        <f t="shared" si="3"/>
        <v>-6890</v>
      </c>
      <c r="I59">
        <f t="shared" si="0"/>
        <v>2</v>
      </c>
      <c r="J59">
        <f>IF(NOT(I60=Tabela211[[#This Row],[miesiąc]]),1,0)</f>
        <v>0</v>
      </c>
      <c r="K59">
        <f>IF(AND(H58&gt;(3*800),Tabela211[[#This Row],[zakup]]=1),3,0)</f>
        <v>0</v>
      </c>
    </row>
    <row r="60" spans="1:11" x14ac:dyDescent="0.3">
      <c r="A60" s="1">
        <v>44985</v>
      </c>
      <c r="B60" t="s">
        <v>4</v>
      </c>
      <c r="C60" t="s">
        <v>10</v>
      </c>
      <c r="D60" s="2">
        <f>VLOOKUP(C60,Tabela110[],2,FALSE)</f>
        <v>0.2</v>
      </c>
      <c r="E60">
        <f t="shared" si="1"/>
        <v>10</v>
      </c>
      <c r="F60" s="3">
        <f>IF(B60="niedziela",15*E60,0)+(Tabela211[[#This Row],[ile]]*800)</f>
        <v>0</v>
      </c>
      <c r="G60" s="3">
        <f t="shared" si="2"/>
        <v>60</v>
      </c>
      <c r="H60" s="4">
        <f t="shared" si="3"/>
        <v>-6830</v>
      </c>
      <c r="I60">
        <f t="shared" si="0"/>
        <v>2</v>
      </c>
      <c r="J60">
        <f>IF(NOT(I61=Tabela211[[#This Row],[miesiąc]]),1,0)</f>
        <v>1</v>
      </c>
      <c r="K60">
        <f>IF(AND(H59&gt;(3*800),Tabela211[[#This Row],[zakup]]=1),3,0)</f>
        <v>0</v>
      </c>
    </row>
    <row r="61" spans="1:11" x14ac:dyDescent="0.3">
      <c r="A61" s="1">
        <v>44986</v>
      </c>
      <c r="B61" t="s">
        <v>5</v>
      </c>
      <c r="C61" t="s">
        <v>10</v>
      </c>
      <c r="D61" s="2">
        <f>VLOOKUP(C61,Tabela110[],2,FALSE)</f>
        <v>0.2</v>
      </c>
      <c r="E61">
        <f t="shared" si="1"/>
        <v>10</v>
      </c>
      <c r="F61" s="3">
        <f>IF(B61="niedziela",15*E61,0)+(Tabela211[[#This Row],[ile]]*800)</f>
        <v>0</v>
      </c>
      <c r="G61" s="3">
        <f t="shared" si="2"/>
        <v>60</v>
      </c>
      <c r="H61" s="4">
        <f t="shared" si="3"/>
        <v>-6770</v>
      </c>
      <c r="I61">
        <f t="shared" si="0"/>
        <v>3</v>
      </c>
      <c r="J61">
        <f>IF(NOT(I62=Tabela211[[#This Row],[miesiąc]]),1,0)</f>
        <v>0</v>
      </c>
      <c r="K61">
        <f>IF(AND(H60&gt;(3*800),Tabela211[[#This Row],[zakup]]=1),3,0)</f>
        <v>0</v>
      </c>
    </row>
    <row r="62" spans="1:11" x14ac:dyDescent="0.3">
      <c r="A62" s="1">
        <v>44987</v>
      </c>
      <c r="B62" t="s">
        <v>6</v>
      </c>
      <c r="C62" t="s">
        <v>10</v>
      </c>
      <c r="D62" s="2">
        <f>VLOOKUP(C62,Tabela110[],2,FALSE)</f>
        <v>0.2</v>
      </c>
      <c r="E62">
        <f t="shared" si="1"/>
        <v>10</v>
      </c>
      <c r="F62" s="3">
        <f>IF(B62="niedziela",15*E62,0)+(Tabela211[[#This Row],[ile]]*800)</f>
        <v>0</v>
      </c>
      <c r="G62" s="3">
        <f t="shared" si="2"/>
        <v>60</v>
      </c>
      <c r="H62" s="4">
        <f t="shared" si="3"/>
        <v>-6710</v>
      </c>
      <c r="I62">
        <f t="shared" si="0"/>
        <v>3</v>
      </c>
      <c r="J62">
        <f>IF(NOT(I63=Tabela211[[#This Row],[miesiąc]]),1,0)</f>
        <v>0</v>
      </c>
      <c r="K62">
        <f>IF(AND(H61&gt;(3*800),Tabela211[[#This Row],[zakup]]=1),3,0)</f>
        <v>0</v>
      </c>
    </row>
    <row r="63" spans="1:11" x14ac:dyDescent="0.3">
      <c r="A63" s="1">
        <v>44988</v>
      </c>
      <c r="B63" t="s">
        <v>7</v>
      </c>
      <c r="C63" t="s">
        <v>10</v>
      </c>
      <c r="D63" s="2">
        <f>VLOOKUP(C63,Tabela110[],2,FALSE)</f>
        <v>0.2</v>
      </c>
      <c r="E63">
        <f t="shared" si="1"/>
        <v>10</v>
      </c>
      <c r="F63" s="3">
        <f>IF(B63="niedziela",15*E63,0)+(Tabela211[[#This Row],[ile]]*800)</f>
        <v>0</v>
      </c>
      <c r="G63" s="3">
        <f t="shared" si="2"/>
        <v>60</v>
      </c>
      <c r="H63" s="4">
        <f t="shared" si="3"/>
        <v>-6650</v>
      </c>
      <c r="I63">
        <f t="shared" si="0"/>
        <v>3</v>
      </c>
      <c r="J63">
        <f>IF(NOT(I64=Tabela211[[#This Row],[miesiąc]]),1,0)</f>
        <v>0</v>
      </c>
      <c r="K63">
        <f>IF(AND(H62&gt;(3*800),Tabela211[[#This Row],[zakup]]=1),3,0)</f>
        <v>0</v>
      </c>
    </row>
    <row r="64" spans="1:11" x14ac:dyDescent="0.3">
      <c r="A64" s="1">
        <v>44989</v>
      </c>
      <c r="B64" t="s">
        <v>8</v>
      </c>
      <c r="C64" t="s">
        <v>10</v>
      </c>
      <c r="D64" s="2">
        <f>VLOOKUP(C64,Tabela110[],2,FALSE)</f>
        <v>0.2</v>
      </c>
      <c r="E64">
        <f t="shared" si="1"/>
        <v>10</v>
      </c>
      <c r="F64" s="3">
        <f>IF(B64="niedziela",15*E64,0)+(Tabela211[[#This Row],[ile]]*800)</f>
        <v>0</v>
      </c>
      <c r="G64" s="3">
        <f t="shared" si="2"/>
        <v>0</v>
      </c>
      <c r="H64" s="4">
        <f t="shared" si="3"/>
        <v>-6650</v>
      </c>
      <c r="I64">
        <f t="shared" si="0"/>
        <v>3</v>
      </c>
      <c r="J64">
        <f>IF(NOT(I65=Tabela211[[#This Row],[miesiąc]]),1,0)</f>
        <v>0</v>
      </c>
      <c r="K64">
        <f>IF(AND(H63&gt;(3*800),Tabela211[[#This Row],[zakup]]=1),3,0)</f>
        <v>0</v>
      </c>
    </row>
    <row r="65" spans="1:11" x14ac:dyDescent="0.3">
      <c r="A65" s="1">
        <v>44990</v>
      </c>
      <c r="B65" t="s">
        <v>2</v>
      </c>
      <c r="C65" t="s">
        <v>10</v>
      </c>
      <c r="D65" s="2">
        <f>VLOOKUP(C65,Tabela110[],2,FALSE)</f>
        <v>0.2</v>
      </c>
      <c r="E65">
        <f t="shared" si="1"/>
        <v>10</v>
      </c>
      <c r="F65" s="3">
        <f>IF(B65="niedziela",15*E65,0)+(Tabela211[[#This Row],[ile]]*800)</f>
        <v>150</v>
      </c>
      <c r="G65" s="3">
        <f t="shared" si="2"/>
        <v>0</v>
      </c>
      <c r="H65" s="4">
        <f t="shared" si="3"/>
        <v>-6800</v>
      </c>
      <c r="I65">
        <f t="shared" si="0"/>
        <v>3</v>
      </c>
      <c r="J65">
        <f>IF(NOT(I66=Tabela211[[#This Row],[miesiąc]]),1,0)</f>
        <v>0</v>
      </c>
      <c r="K65">
        <f>IF(AND(H64&gt;(3*800),Tabela211[[#This Row],[zakup]]=1),3,0)</f>
        <v>0</v>
      </c>
    </row>
    <row r="66" spans="1:11" x14ac:dyDescent="0.3">
      <c r="A66" s="1">
        <v>44991</v>
      </c>
      <c r="B66" t="s">
        <v>3</v>
      </c>
      <c r="C66" t="s">
        <v>10</v>
      </c>
      <c r="D66" s="2">
        <f>VLOOKUP(C66,Tabela110[],2,FALSE)</f>
        <v>0.2</v>
      </c>
      <c r="E66">
        <f t="shared" si="1"/>
        <v>10</v>
      </c>
      <c r="F66" s="3">
        <f>IF(B66="niedziela",15*E66,0)+(Tabela211[[#This Row],[ile]]*800)</f>
        <v>0</v>
      </c>
      <c r="G66" s="3">
        <f t="shared" si="2"/>
        <v>60</v>
      </c>
      <c r="H66" s="4">
        <f t="shared" si="3"/>
        <v>-6740</v>
      </c>
      <c r="I66">
        <f t="shared" ref="I66:I129" si="4">MONTH(A66)</f>
        <v>3</v>
      </c>
      <c r="J66">
        <f>IF(NOT(I67=Tabela211[[#This Row],[miesiąc]]),1,0)</f>
        <v>0</v>
      </c>
      <c r="K66">
        <f>IF(AND(H65&gt;(3*800),Tabela211[[#This Row],[zakup]]=1),3,0)</f>
        <v>0</v>
      </c>
    </row>
    <row r="67" spans="1:11" x14ac:dyDescent="0.3">
      <c r="A67" s="1">
        <v>44992</v>
      </c>
      <c r="B67" t="s">
        <v>4</v>
      </c>
      <c r="C67" t="s">
        <v>10</v>
      </c>
      <c r="D67" s="2">
        <f>VLOOKUP(C67,Tabela110[],2,FALSE)</f>
        <v>0.2</v>
      </c>
      <c r="E67">
        <f t="shared" si="1"/>
        <v>10</v>
      </c>
      <c r="F67" s="3">
        <f>IF(B67="niedziela",15*E67,0)+(Tabela211[[#This Row],[ile]]*800)</f>
        <v>0</v>
      </c>
      <c r="G67" s="3">
        <f t="shared" si="2"/>
        <v>60</v>
      </c>
      <c r="H67" s="4">
        <f t="shared" si="3"/>
        <v>-6680</v>
      </c>
      <c r="I67">
        <f t="shared" si="4"/>
        <v>3</v>
      </c>
      <c r="J67">
        <f>IF(NOT(I68=Tabela211[[#This Row],[miesiąc]]),1,0)</f>
        <v>0</v>
      </c>
      <c r="K67">
        <f>IF(AND(H66&gt;(3*800),Tabela211[[#This Row],[zakup]]=1),3,0)</f>
        <v>0</v>
      </c>
    </row>
    <row r="68" spans="1:11" x14ac:dyDescent="0.3">
      <c r="A68" s="1">
        <v>44993</v>
      </c>
      <c r="B68" t="s">
        <v>5</v>
      </c>
      <c r="C68" t="s">
        <v>10</v>
      </c>
      <c r="D68" s="2">
        <f>VLOOKUP(C68,Tabela110[],2,FALSE)</f>
        <v>0.2</v>
      </c>
      <c r="E68">
        <f t="shared" ref="E68:E131" si="5">E67+K67</f>
        <v>10</v>
      </c>
      <c r="F68" s="3">
        <f>IF(B68="niedziela",15*E68,0)+(Tabela211[[#This Row],[ile]]*800)</f>
        <v>0</v>
      </c>
      <c r="G68" s="3">
        <f t="shared" ref="G68:G131" si="6">IF(AND(NOT(B68="sobota"),NOT(B68="niedziela")),ROUNDDOWN(E68*D68,0)*$P$4,0)</f>
        <v>60</v>
      </c>
      <c r="H68" s="4">
        <f t="shared" ref="H68:H131" si="7">G68-F68+H67</f>
        <v>-6620</v>
      </c>
      <c r="I68">
        <f t="shared" si="4"/>
        <v>3</v>
      </c>
      <c r="J68">
        <f>IF(NOT(I69=Tabela211[[#This Row],[miesiąc]]),1,0)</f>
        <v>0</v>
      </c>
      <c r="K68">
        <f>IF(AND(H67&gt;(3*800),Tabela211[[#This Row],[zakup]]=1),3,0)</f>
        <v>0</v>
      </c>
    </row>
    <row r="69" spans="1:11" x14ac:dyDescent="0.3">
      <c r="A69" s="1">
        <v>44994</v>
      </c>
      <c r="B69" t="s">
        <v>6</v>
      </c>
      <c r="C69" t="s">
        <v>10</v>
      </c>
      <c r="D69" s="2">
        <f>VLOOKUP(C69,Tabela110[],2,FALSE)</f>
        <v>0.2</v>
      </c>
      <c r="E69">
        <f t="shared" si="5"/>
        <v>10</v>
      </c>
      <c r="F69" s="3">
        <f>IF(B69="niedziela",15*E69,0)+(Tabela211[[#This Row],[ile]]*800)</f>
        <v>0</v>
      </c>
      <c r="G69" s="3">
        <f t="shared" si="6"/>
        <v>60</v>
      </c>
      <c r="H69" s="4">
        <f t="shared" si="7"/>
        <v>-6560</v>
      </c>
      <c r="I69">
        <f t="shared" si="4"/>
        <v>3</v>
      </c>
      <c r="J69">
        <f>IF(NOT(I70=Tabela211[[#This Row],[miesiąc]]),1,0)</f>
        <v>0</v>
      </c>
      <c r="K69">
        <f>IF(AND(H68&gt;(3*800),Tabela211[[#This Row],[zakup]]=1),3,0)</f>
        <v>0</v>
      </c>
    </row>
    <row r="70" spans="1:11" x14ac:dyDescent="0.3">
      <c r="A70" s="1">
        <v>44995</v>
      </c>
      <c r="B70" t="s">
        <v>7</v>
      </c>
      <c r="C70" t="s">
        <v>10</v>
      </c>
      <c r="D70" s="2">
        <f>VLOOKUP(C70,Tabela110[],2,FALSE)</f>
        <v>0.2</v>
      </c>
      <c r="E70">
        <f t="shared" si="5"/>
        <v>10</v>
      </c>
      <c r="F70" s="3">
        <f>IF(B70="niedziela",15*E70,0)+(Tabela211[[#This Row],[ile]]*800)</f>
        <v>0</v>
      </c>
      <c r="G70" s="3">
        <f t="shared" si="6"/>
        <v>60</v>
      </c>
      <c r="H70" s="4">
        <f t="shared" si="7"/>
        <v>-6500</v>
      </c>
      <c r="I70">
        <f t="shared" si="4"/>
        <v>3</v>
      </c>
      <c r="J70">
        <f>IF(NOT(I71=Tabela211[[#This Row],[miesiąc]]),1,0)</f>
        <v>0</v>
      </c>
      <c r="K70">
        <f>IF(AND(H69&gt;(3*800),Tabela211[[#This Row],[zakup]]=1),3,0)</f>
        <v>0</v>
      </c>
    </row>
    <row r="71" spans="1:11" x14ac:dyDescent="0.3">
      <c r="A71" s="1">
        <v>44996</v>
      </c>
      <c r="B71" t="s">
        <v>8</v>
      </c>
      <c r="C71" t="s">
        <v>10</v>
      </c>
      <c r="D71" s="2">
        <f>VLOOKUP(C71,Tabela110[],2,FALSE)</f>
        <v>0.2</v>
      </c>
      <c r="E71">
        <f t="shared" si="5"/>
        <v>10</v>
      </c>
      <c r="F71" s="3">
        <f>IF(B71="niedziela",15*E71,0)+(Tabela211[[#This Row],[ile]]*800)</f>
        <v>0</v>
      </c>
      <c r="G71" s="3">
        <f t="shared" si="6"/>
        <v>0</v>
      </c>
      <c r="H71" s="4">
        <f t="shared" si="7"/>
        <v>-6500</v>
      </c>
      <c r="I71">
        <f t="shared" si="4"/>
        <v>3</v>
      </c>
      <c r="J71">
        <f>IF(NOT(I72=Tabela211[[#This Row],[miesiąc]]),1,0)</f>
        <v>0</v>
      </c>
      <c r="K71">
        <f>IF(AND(H70&gt;(3*800),Tabela211[[#This Row],[zakup]]=1),3,0)</f>
        <v>0</v>
      </c>
    </row>
    <row r="72" spans="1:11" x14ac:dyDescent="0.3">
      <c r="A72" s="1">
        <v>44997</v>
      </c>
      <c r="B72" t="s">
        <v>2</v>
      </c>
      <c r="C72" t="s">
        <v>10</v>
      </c>
      <c r="D72" s="2">
        <f>VLOOKUP(C72,Tabela110[],2,FALSE)</f>
        <v>0.2</v>
      </c>
      <c r="E72">
        <f t="shared" si="5"/>
        <v>10</v>
      </c>
      <c r="F72" s="3">
        <f>IF(B72="niedziela",15*E72,0)+(Tabela211[[#This Row],[ile]]*800)</f>
        <v>150</v>
      </c>
      <c r="G72" s="3">
        <f t="shared" si="6"/>
        <v>0</v>
      </c>
      <c r="H72" s="4">
        <f t="shared" si="7"/>
        <v>-6650</v>
      </c>
      <c r="I72">
        <f t="shared" si="4"/>
        <v>3</v>
      </c>
      <c r="J72">
        <f>IF(NOT(I73=Tabela211[[#This Row],[miesiąc]]),1,0)</f>
        <v>0</v>
      </c>
      <c r="K72">
        <f>IF(AND(H71&gt;(3*800),Tabela211[[#This Row],[zakup]]=1),3,0)</f>
        <v>0</v>
      </c>
    </row>
    <row r="73" spans="1:11" x14ac:dyDescent="0.3">
      <c r="A73" s="1">
        <v>44998</v>
      </c>
      <c r="B73" t="s">
        <v>3</v>
      </c>
      <c r="C73" t="s">
        <v>10</v>
      </c>
      <c r="D73" s="2">
        <f>VLOOKUP(C73,Tabela110[],2,FALSE)</f>
        <v>0.2</v>
      </c>
      <c r="E73">
        <f t="shared" si="5"/>
        <v>10</v>
      </c>
      <c r="F73" s="3">
        <f>IF(B73="niedziela",15*E73,0)+(Tabela211[[#This Row],[ile]]*800)</f>
        <v>0</v>
      </c>
      <c r="G73" s="3">
        <f t="shared" si="6"/>
        <v>60</v>
      </c>
      <c r="H73" s="4">
        <f t="shared" si="7"/>
        <v>-6590</v>
      </c>
      <c r="I73">
        <f t="shared" si="4"/>
        <v>3</v>
      </c>
      <c r="J73">
        <f>IF(NOT(I74=Tabela211[[#This Row],[miesiąc]]),1,0)</f>
        <v>0</v>
      </c>
      <c r="K73">
        <f>IF(AND(H72&gt;(3*800),Tabela211[[#This Row],[zakup]]=1),3,0)</f>
        <v>0</v>
      </c>
    </row>
    <row r="74" spans="1:11" x14ac:dyDescent="0.3">
      <c r="A74" s="1">
        <v>44999</v>
      </c>
      <c r="B74" t="s">
        <v>4</v>
      </c>
      <c r="C74" t="s">
        <v>10</v>
      </c>
      <c r="D74" s="2">
        <f>VLOOKUP(C74,Tabela110[],2,FALSE)</f>
        <v>0.2</v>
      </c>
      <c r="E74">
        <f t="shared" si="5"/>
        <v>10</v>
      </c>
      <c r="F74" s="3">
        <f>IF(B74="niedziela",15*E74,0)+(Tabela211[[#This Row],[ile]]*800)</f>
        <v>0</v>
      </c>
      <c r="G74" s="3">
        <f t="shared" si="6"/>
        <v>60</v>
      </c>
      <c r="H74" s="4">
        <f t="shared" si="7"/>
        <v>-6530</v>
      </c>
      <c r="I74">
        <f t="shared" si="4"/>
        <v>3</v>
      </c>
      <c r="J74">
        <f>IF(NOT(I75=Tabela211[[#This Row],[miesiąc]]),1,0)</f>
        <v>0</v>
      </c>
      <c r="K74">
        <f>IF(AND(H73&gt;(3*800),Tabela211[[#This Row],[zakup]]=1),3,0)</f>
        <v>0</v>
      </c>
    </row>
    <row r="75" spans="1:11" x14ac:dyDescent="0.3">
      <c r="A75" s="1">
        <v>45000</v>
      </c>
      <c r="B75" t="s">
        <v>5</v>
      </c>
      <c r="C75" t="s">
        <v>10</v>
      </c>
      <c r="D75" s="2">
        <f>VLOOKUP(C75,Tabela110[],2,FALSE)</f>
        <v>0.2</v>
      </c>
      <c r="E75">
        <f t="shared" si="5"/>
        <v>10</v>
      </c>
      <c r="F75" s="3">
        <f>IF(B75="niedziela",15*E75,0)+(Tabela211[[#This Row],[ile]]*800)</f>
        <v>0</v>
      </c>
      <c r="G75" s="3">
        <f t="shared" si="6"/>
        <v>60</v>
      </c>
      <c r="H75" s="4">
        <f t="shared" si="7"/>
        <v>-6470</v>
      </c>
      <c r="I75">
        <f t="shared" si="4"/>
        <v>3</v>
      </c>
      <c r="J75">
        <f>IF(NOT(I76=Tabela211[[#This Row],[miesiąc]]),1,0)</f>
        <v>0</v>
      </c>
      <c r="K75">
        <f>IF(AND(H74&gt;(3*800),Tabela211[[#This Row],[zakup]]=1),3,0)</f>
        <v>0</v>
      </c>
    </row>
    <row r="76" spans="1:11" x14ac:dyDescent="0.3">
      <c r="A76" s="1">
        <v>45001</v>
      </c>
      <c r="B76" t="s">
        <v>6</v>
      </c>
      <c r="C76" t="s">
        <v>10</v>
      </c>
      <c r="D76" s="2">
        <f>VLOOKUP(C76,Tabela110[],2,FALSE)</f>
        <v>0.2</v>
      </c>
      <c r="E76">
        <f t="shared" si="5"/>
        <v>10</v>
      </c>
      <c r="F76" s="3">
        <f>IF(B76="niedziela",15*E76,0)+(Tabela211[[#This Row],[ile]]*800)</f>
        <v>0</v>
      </c>
      <c r="G76" s="3">
        <f t="shared" si="6"/>
        <v>60</v>
      </c>
      <c r="H76" s="4">
        <f t="shared" si="7"/>
        <v>-6410</v>
      </c>
      <c r="I76">
        <f t="shared" si="4"/>
        <v>3</v>
      </c>
      <c r="J76">
        <f>IF(NOT(I77=Tabela211[[#This Row],[miesiąc]]),1,0)</f>
        <v>0</v>
      </c>
      <c r="K76">
        <f>IF(AND(H75&gt;(3*800),Tabela211[[#This Row],[zakup]]=1),3,0)</f>
        <v>0</v>
      </c>
    </row>
    <row r="77" spans="1:11" x14ac:dyDescent="0.3">
      <c r="A77" s="1">
        <v>45002</v>
      </c>
      <c r="B77" t="s">
        <v>7</v>
      </c>
      <c r="C77" t="s">
        <v>10</v>
      </c>
      <c r="D77" s="2">
        <f>VLOOKUP(C77,Tabela110[],2,FALSE)</f>
        <v>0.2</v>
      </c>
      <c r="E77">
        <f t="shared" si="5"/>
        <v>10</v>
      </c>
      <c r="F77" s="3">
        <f>IF(B77="niedziela",15*E77,0)+(Tabela211[[#This Row],[ile]]*800)</f>
        <v>0</v>
      </c>
      <c r="G77" s="3">
        <f t="shared" si="6"/>
        <v>60</v>
      </c>
      <c r="H77" s="4">
        <f t="shared" si="7"/>
        <v>-6350</v>
      </c>
      <c r="I77">
        <f t="shared" si="4"/>
        <v>3</v>
      </c>
      <c r="J77">
        <f>IF(NOT(I78=Tabela211[[#This Row],[miesiąc]]),1,0)</f>
        <v>0</v>
      </c>
      <c r="K77">
        <f>IF(AND(H76&gt;(3*800),Tabela211[[#This Row],[zakup]]=1),3,0)</f>
        <v>0</v>
      </c>
    </row>
    <row r="78" spans="1:11" x14ac:dyDescent="0.3">
      <c r="A78" s="1">
        <v>45003</v>
      </c>
      <c r="B78" t="s">
        <v>8</v>
      </c>
      <c r="C78" t="s">
        <v>10</v>
      </c>
      <c r="D78" s="2">
        <f>VLOOKUP(C78,Tabela110[],2,FALSE)</f>
        <v>0.2</v>
      </c>
      <c r="E78">
        <f t="shared" si="5"/>
        <v>10</v>
      </c>
      <c r="F78" s="3">
        <f>IF(B78="niedziela",15*E78,0)+(Tabela211[[#This Row],[ile]]*800)</f>
        <v>0</v>
      </c>
      <c r="G78" s="3">
        <f t="shared" si="6"/>
        <v>0</v>
      </c>
      <c r="H78" s="4">
        <f t="shared" si="7"/>
        <v>-6350</v>
      </c>
      <c r="I78">
        <f t="shared" si="4"/>
        <v>3</v>
      </c>
      <c r="J78">
        <f>IF(NOT(I79=Tabela211[[#This Row],[miesiąc]]),1,0)</f>
        <v>0</v>
      </c>
      <c r="K78">
        <f>IF(AND(H77&gt;(3*800),Tabela211[[#This Row],[zakup]]=1),3,0)</f>
        <v>0</v>
      </c>
    </row>
    <row r="79" spans="1:11" x14ac:dyDescent="0.3">
      <c r="A79" s="1">
        <v>45004</v>
      </c>
      <c r="B79" t="s">
        <v>2</v>
      </c>
      <c r="C79" t="s">
        <v>10</v>
      </c>
      <c r="D79" s="2">
        <f>VLOOKUP(C79,Tabela110[],2,FALSE)</f>
        <v>0.2</v>
      </c>
      <c r="E79">
        <f t="shared" si="5"/>
        <v>10</v>
      </c>
      <c r="F79" s="3">
        <f>IF(B79="niedziela",15*E79,0)+(Tabela211[[#This Row],[ile]]*800)</f>
        <v>150</v>
      </c>
      <c r="G79" s="3">
        <f t="shared" si="6"/>
        <v>0</v>
      </c>
      <c r="H79" s="4">
        <f t="shared" si="7"/>
        <v>-6500</v>
      </c>
      <c r="I79">
        <f t="shared" si="4"/>
        <v>3</v>
      </c>
      <c r="J79">
        <f>IF(NOT(I80=Tabela211[[#This Row],[miesiąc]]),1,0)</f>
        <v>0</v>
      </c>
      <c r="K79">
        <f>IF(AND(H78&gt;(3*800),Tabela211[[#This Row],[zakup]]=1),3,0)</f>
        <v>0</v>
      </c>
    </row>
    <row r="80" spans="1:11" x14ac:dyDescent="0.3">
      <c r="A80" s="1">
        <v>45005</v>
      </c>
      <c r="B80" t="s">
        <v>3</v>
      </c>
      <c r="C80" t="s">
        <v>10</v>
      </c>
      <c r="D80" s="2">
        <f>VLOOKUP(C80,Tabela110[],2,FALSE)</f>
        <v>0.2</v>
      </c>
      <c r="E80">
        <f t="shared" si="5"/>
        <v>10</v>
      </c>
      <c r="F80" s="3">
        <f>IF(B80="niedziela",15*E80,0)+(Tabela211[[#This Row],[ile]]*800)</f>
        <v>0</v>
      </c>
      <c r="G80" s="3">
        <f t="shared" si="6"/>
        <v>60</v>
      </c>
      <c r="H80" s="4">
        <f t="shared" si="7"/>
        <v>-6440</v>
      </c>
      <c r="I80">
        <f t="shared" si="4"/>
        <v>3</v>
      </c>
      <c r="J80">
        <f>IF(NOT(I81=Tabela211[[#This Row],[miesiąc]]),1,0)</f>
        <v>0</v>
      </c>
      <c r="K80">
        <f>IF(AND(H79&gt;(3*800),Tabela211[[#This Row],[zakup]]=1),3,0)</f>
        <v>0</v>
      </c>
    </row>
    <row r="81" spans="1:11" x14ac:dyDescent="0.3">
      <c r="A81" s="1">
        <v>45006</v>
      </c>
      <c r="B81" t="s">
        <v>4</v>
      </c>
      <c r="C81" t="s">
        <v>11</v>
      </c>
      <c r="D81" s="2">
        <f>VLOOKUP(C81,Tabela110[],2,FALSE)</f>
        <v>0.5</v>
      </c>
      <c r="E81">
        <f t="shared" si="5"/>
        <v>10</v>
      </c>
      <c r="F81" s="3">
        <f>IF(B81="niedziela",15*E81,0)+(Tabela211[[#This Row],[ile]]*800)</f>
        <v>0</v>
      </c>
      <c r="G81" s="3">
        <f t="shared" si="6"/>
        <v>150</v>
      </c>
      <c r="H81" s="4">
        <f t="shared" si="7"/>
        <v>-6290</v>
      </c>
      <c r="I81">
        <f t="shared" si="4"/>
        <v>3</v>
      </c>
      <c r="J81">
        <f>IF(NOT(I82=Tabela211[[#This Row],[miesiąc]]),1,0)</f>
        <v>0</v>
      </c>
      <c r="K81">
        <f>IF(AND(H80&gt;(3*800),Tabela211[[#This Row],[zakup]]=1),3,0)</f>
        <v>0</v>
      </c>
    </row>
    <row r="82" spans="1:11" x14ac:dyDescent="0.3">
      <c r="A82" s="1">
        <v>45007</v>
      </c>
      <c r="B82" t="s">
        <v>5</v>
      </c>
      <c r="C82" t="s">
        <v>11</v>
      </c>
      <c r="D82" s="2">
        <f>VLOOKUP(C82,Tabela110[],2,FALSE)</f>
        <v>0.5</v>
      </c>
      <c r="E82">
        <f t="shared" si="5"/>
        <v>10</v>
      </c>
      <c r="F82" s="3">
        <f>IF(B82="niedziela",15*E82,0)+(Tabela211[[#This Row],[ile]]*800)</f>
        <v>0</v>
      </c>
      <c r="G82" s="3">
        <f t="shared" si="6"/>
        <v>150</v>
      </c>
      <c r="H82" s="4">
        <f t="shared" si="7"/>
        <v>-6140</v>
      </c>
      <c r="I82">
        <f t="shared" si="4"/>
        <v>3</v>
      </c>
      <c r="J82">
        <f>IF(NOT(I83=Tabela211[[#This Row],[miesiąc]]),1,0)</f>
        <v>0</v>
      </c>
      <c r="K82">
        <f>IF(AND(H81&gt;(3*800),Tabela211[[#This Row],[zakup]]=1),3,0)</f>
        <v>0</v>
      </c>
    </row>
    <row r="83" spans="1:11" x14ac:dyDescent="0.3">
      <c r="A83" s="1">
        <v>45008</v>
      </c>
      <c r="B83" t="s">
        <v>6</v>
      </c>
      <c r="C83" t="s">
        <v>11</v>
      </c>
      <c r="D83" s="2">
        <f>VLOOKUP(C83,Tabela110[],2,FALSE)</f>
        <v>0.5</v>
      </c>
      <c r="E83">
        <f t="shared" si="5"/>
        <v>10</v>
      </c>
      <c r="F83" s="3">
        <f>IF(B83="niedziela",15*E83,0)+(Tabela211[[#This Row],[ile]]*800)</f>
        <v>0</v>
      </c>
      <c r="G83" s="3">
        <f t="shared" si="6"/>
        <v>150</v>
      </c>
      <c r="H83" s="4">
        <f t="shared" si="7"/>
        <v>-5990</v>
      </c>
      <c r="I83">
        <f t="shared" si="4"/>
        <v>3</v>
      </c>
      <c r="J83">
        <f>IF(NOT(I84=Tabela211[[#This Row],[miesiąc]]),1,0)</f>
        <v>0</v>
      </c>
      <c r="K83">
        <f>IF(AND(H82&gt;(3*800),Tabela211[[#This Row],[zakup]]=1),3,0)</f>
        <v>0</v>
      </c>
    </row>
    <row r="84" spans="1:11" x14ac:dyDescent="0.3">
      <c r="A84" s="1">
        <v>45009</v>
      </c>
      <c r="B84" t="s">
        <v>7</v>
      </c>
      <c r="C84" t="s">
        <v>11</v>
      </c>
      <c r="D84" s="2">
        <f>VLOOKUP(C84,Tabela110[],2,FALSE)</f>
        <v>0.5</v>
      </c>
      <c r="E84">
        <f t="shared" si="5"/>
        <v>10</v>
      </c>
      <c r="F84" s="3">
        <f>IF(B84="niedziela",15*E84,0)+(Tabela211[[#This Row],[ile]]*800)</f>
        <v>0</v>
      </c>
      <c r="G84" s="3">
        <f t="shared" si="6"/>
        <v>150</v>
      </c>
      <c r="H84" s="4">
        <f t="shared" si="7"/>
        <v>-5840</v>
      </c>
      <c r="I84">
        <f t="shared" si="4"/>
        <v>3</v>
      </c>
      <c r="J84">
        <f>IF(NOT(I85=Tabela211[[#This Row],[miesiąc]]),1,0)</f>
        <v>0</v>
      </c>
      <c r="K84">
        <f>IF(AND(H83&gt;(3*800),Tabela211[[#This Row],[zakup]]=1),3,0)</f>
        <v>0</v>
      </c>
    </row>
    <row r="85" spans="1:11" x14ac:dyDescent="0.3">
      <c r="A85" s="1">
        <v>45010</v>
      </c>
      <c r="B85" t="s">
        <v>8</v>
      </c>
      <c r="C85" t="s">
        <v>11</v>
      </c>
      <c r="D85" s="2">
        <f>VLOOKUP(C85,Tabela110[],2,FALSE)</f>
        <v>0.5</v>
      </c>
      <c r="E85">
        <f t="shared" si="5"/>
        <v>10</v>
      </c>
      <c r="F85" s="3">
        <f>IF(B85="niedziela",15*E85,0)+(Tabela211[[#This Row],[ile]]*800)</f>
        <v>0</v>
      </c>
      <c r="G85" s="3">
        <f t="shared" si="6"/>
        <v>0</v>
      </c>
      <c r="H85" s="4">
        <f t="shared" si="7"/>
        <v>-5840</v>
      </c>
      <c r="I85">
        <f t="shared" si="4"/>
        <v>3</v>
      </c>
      <c r="J85">
        <f>IF(NOT(I86=Tabela211[[#This Row],[miesiąc]]),1,0)</f>
        <v>0</v>
      </c>
      <c r="K85">
        <f>IF(AND(H84&gt;(3*800),Tabela211[[#This Row],[zakup]]=1),3,0)</f>
        <v>0</v>
      </c>
    </row>
    <row r="86" spans="1:11" x14ac:dyDescent="0.3">
      <c r="A86" s="1">
        <v>45011</v>
      </c>
      <c r="B86" t="s">
        <v>2</v>
      </c>
      <c r="C86" t="s">
        <v>11</v>
      </c>
      <c r="D86" s="2">
        <f>VLOOKUP(C86,Tabela110[],2,FALSE)</f>
        <v>0.5</v>
      </c>
      <c r="E86">
        <f t="shared" si="5"/>
        <v>10</v>
      </c>
      <c r="F86" s="3">
        <f>IF(B86="niedziela",15*E86,0)+(Tabela211[[#This Row],[ile]]*800)</f>
        <v>150</v>
      </c>
      <c r="G86" s="3">
        <f t="shared" si="6"/>
        <v>0</v>
      </c>
      <c r="H86" s="4">
        <f t="shared" si="7"/>
        <v>-5990</v>
      </c>
      <c r="I86">
        <f t="shared" si="4"/>
        <v>3</v>
      </c>
      <c r="J86">
        <f>IF(NOT(I87=Tabela211[[#This Row],[miesiąc]]),1,0)</f>
        <v>0</v>
      </c>
      <c r="K86">
        <f>IF(AND(H85&gt;(3*800),Tabela211[[#This Row],[zakup]]=1),3,0)</f>
        <v>0</v>
      </c>
    </row>
    <row r="87" spans="1:11" x14ac:dyDescent="0.3">
      <c r="A87" s="1">
        <v>45012</v>
      </c>
      <c r="B87" t="s">
        <v>3</v>
      </c>
      <c r="C87" t="s">
        <v>11</v>
      </c>
      <c r="D87" s="2">
        <f>VLOOKUP(C87,Tabela110[],2,FALSE)</f>
        <v>0.5</v>
      </c>
      <c r="E87">
        <f t="shared" si="5"/>
        <v>10</v>
      </c>
      <c r="F87" s="3">
        <f>IF(B87="niedziela",15*E87,0)+(Tabela211[[#This Row],[ile]]*800)</f>
        <v>0</v>
      </c>
      <c r="G87" s="3">
        <f t="shared" si="6"/>
        <v>150</v>
      </c>
      <c r="H87" s="4">
        <f t="shared" si="7"/>
        <v>-5840</v>
      </c>
      <c r="I87">
        <f t="shared" si="4"/>
        <v>3</v>
      </c>
      <c r="J87">
        <f>IF(NOT(I88=Tabela211[[#This Row],[miesiąc]]),1,0)</f>
        <v>0</v>
      </c>
      <c r="K87">
        <f>IF(AND(H86&gt;(3*800),Tabela211[[#This Row],[zakup]]=1),3,0)</f>
        <v>0</v>
      </c>
    </row>
    <row r="88" spans="1:11" x14ac:dyDescent="0.3">
      <c r="A88" s="1">
        <v>45013</v>
      </c>
      <c r="B88" t="s">
        <v>4</v>
      </c>
      <c r="C88" t="s">
        <v>11</v>
      </c>
      <c r="D88" s="2">
        <f>VLOOKUP(C88,Tabela110[],2,FALSE)</f>
        <v>0.5</v>
      </c>
      <c r="E88">
        <f t="shared" si="5"/>
        <v>10</v>
      </c>
      <c r="F88" s="3">
        <f>IF(B88="niedziela",15*E88,0)+(Tabela211[[#This Row],[ile]]*800)</f>
        <v>0</v>
      </c>
      <c r="G88" s="3">
        <f t="shared" si="6"/>
        <v>150</v>
      </c>
      <c r="H88" s="4">
        <f t="shared" si="7"/>
        <v>-5690</v>
      </c>
      <c r="I88">
        <f t="shared" si="4"/>
        <v>3</v>
      </c>
      <c r="J88">
        <f>IF(NOT(I89=Tabela211[[#This Row],[miesiąc]]),1,0)</f>
        <v>0</v>
      </c>
      <c r="K88">
        <f>IF(AND(H87&gt;(3*800),Tabela211[[#This Row],[zakup]]=1),3,0)</f>
        <v>0</v>
      </c>
    </row>
    <row r="89" spans="1:11" x14ac:dyDescent="0.3">
      <c r="A89" s="1">
        <v>45014</v>
      </c>
      <c r="B89" t="s">
        <v>5</v>
      </c>
      <c r="C89" t="s">
        <v>11</v>
      </c>
      <c r="D89" s="2">
        <f>VLOOKUP(C89,Tabela110[],2,FALSE)</f>
        <v>0.5</v>
      </c>
      <c r="E89">
        <f t="shared" si="5"/>
        <v>10</v>
      </c>
      <c r="F89" s="3">
        <f>IF(B89="niedziela",15*E89,0)+(Tabela211[[#This Row],[ile]]*800)</f>
        <v>0</v>
      </c>
      <c r="G89" s="3">
        <f t="shared" si="6"/>
        <v>150</v>
      </c>
      <c r="H89" s="4">
        <f t="shared" si="7"/>
        <v>-5540</v>
      </c>
      <c r="I89">
        <f t="shared" si="4"/>
        <v>3</v>
      </c>
      <c r="J89">
        <f>IF(NOT(I90=Tabela211[[#This Row],[miesiąc]]),1,0)</f>
        <v>0</v>
      </c>
      <c r="K89">
        <f>IF(AND(H88&gt;(3*800),Tabela211[[#This Row],[zakup]]=1),3,0)</f>
        <v>0</v>
      </c>
    </row>
    <row r="90" spans="1:11" x14ac:dyDescent="0.3">
      <c r="A90" s="1">
        <v>45015</v>
      </c>
      <c r="B90" t="s">
        <v>6</v>
      </c>
      <c r="C90" t="s">
        <v>11</v>
      </c>
      <c r="D90" s="2">
        <f>VLOOKUP(C90,Tabela110[],2,FALSE)</f>
        <v>0.5</v>
      </c>
      <c r="E90">
        <f t="shared" si="5"/>
        <v>10</v>
      </c>
      <c r="F90" s="3">
        <f>IF(B90="niedziela",15*E90,0)+(Tabela211[[#This Row],[ile]]*800)</f>
        <v>0</v>
      </c>
      <c r="G90" s="3">
        <f t="shared" si="6"/>
        <v>150</v>
      </c>
      <c r="H90" s="4">
        <f t="shared" si="7"/>
        <v>-5390</v>
      </c>
      <c r="I90">
        <f t="shared" si="4"/>
        <v>3</v>
      </c>
      <c r="J90">
        <f>IF(NOT(I91=Tabela211[[#This Row],[miesiąc]]),1,0)</f>
        <v>0</v>
      </c>
      <c r="K90">
        <f>IF(AND(H89&gt;(3*800),Tabela211[[#This Row],[zakup]]=1),3,0)</f>
        <v>0</v>
      </c>
    </row>
    <row r="91" spans="1:11" x14ac:dyDescent="0.3">
      <c r="A91" s="5">
        <v>45016</v>
      </c>
      <c r="B91" s="6" t="s">
        <v>7</v>
      </c>
      <c r="C91" s="6" t="s">
        <v>11</v>
      </c>
      <c r="D91" s="7">
        <f>VLOOKUP(C91,Tabela110[],2,FALSE)</f>
        <v>0.5</v>
      </c>
      <c r="E91">
        <f t="shared" si="5"/>
        <v>10</v>
      </c>
      <c r="F91" s="3">
        <f>IF(B91="niedziela",15*E91,0)+(Tabela211[[#This Row],[ile]]*800)</f>
        <v>0</v>
      </c>
      <c r="G91" s="8">
        <f t="shared" si="6"/>
        <v>150</v>
      </c>
      <c r="H91" s="4">
        <f t="shared" si="7"/>
        <v>-5240</v>
      </c>
      <c r="I91">
        <f t="shared" si="4"/>
        <v>3</v>
      </c>
      <c r="J91">
        <f>IF(NOT(I92=Tabela211[[#This Row],[miesiąc]]),1,0)</f>
        <v>1</v>
      </c>
      <c r="K91">
        <f>IF(AND(H90&gt;(3*800),Tabela211[[#This Row],[zakup]]=1),3,0)</f>
        <v>0</v>
      </c>
    </row>
    <row r="92" spans="1:11" x14ac:dyDescent="0.3">
      <c r="A92" s="1">
        <v>45017</v>
      </c>
      <c r="B92" t="s">
        <v>8</v>
      </c>
      <c r="C92" t="s">
        <v>11</v>
      </c>
      <c r="D92" s="2">
        <f>VLOOKUP(C92,Tabela110[],2,FALSE)</f>
        <v>0.5</v>
      </c>
      <c r="E92">
        <f t="shared" si="5"/>
        <v>10</v>
      </c>
      <c r="F92" s="3">
        <f>IF(B92="niedziela",15*E92,0)+(Tabela211[[#This Row],[ile]]*800)</f>
        <v>0</v>
      </c>
      <c r="G92" s="3">
        <f t="shared" si="6"/>
        <v>0</v>
      </c>
      <c r="H92" s="4">
        <f t="shared" si="7"/>
        <v>-5240</v>
      </c>
      <c r="I92">
        <f t="shared" si="4"/>
        <v>4</v>
      </c>
      <c r="J92">
        <f>IF(NOT(I93=Tabela211[[#This Row],[miesiąc]]),1,0)</f>
        <v>0</v>
      </c>
      <c r="K92">
        <f>IF(AND(H91&gt;(3*800),Tabela211[[#This Row],[zakup]]=1),3,0)</f>
        <v>0</v>
      </c>
    </row>
    <row r="93" spans="1:11" x14ac:dyDescent="0.3">
      <c r="A93" s="1">
        <v>45018</v>
      </c>
      <c r="B93" t="s">
        <v>2</v>
      </c>
      <c r="C93" t="s">
        <v>11</v>
      </c>
      <c r="D93" s="2">
        <f>VLOOKUP(C93,Tabela110[],2,FALSE)</f>
        <v>0.5</v>
      </c>
      <c r="E93">
        <f t="shared" si="5"/>
        <v>10</v>
      </c>
      <c r="F93" s="3">
        <f>IF(B93="niedziela",15*E93,0)+(Tabela211[[#This Row],[ile]]*800)</f>
        <v>150</v>
      </c>
      <c r="G93" s="3">
        <f t="shared" si="6"/>
        <v>0</v>
      </c>
      <c r="H93" s="4">
        <f t="shared" si="7"/>
        <v>-5390</v>
      </c>
      <c r="I93">
        <f t="shared" si="4"/>
        <v>4</v>
      </c>
      <c r="J93">
        <f>IF(NOT(I94=Tabela211[[#This Row],[miesiąc]]),1,0)</f>
        <v>0</v>
      </c>
      <c r="K93">
        <f>IF(AND(H92&gt;(3*800),Tabela211[[#This Row],[zakup]]=1),3,0)</f>
        <v>0</v>
      </c>
    </row>
    <row r="94" spans="1:11" x14ac:dyDescent="0.3">
      <c r="A94" s="1">
        <v>45019</v>
      </c>
      <c r="B94" t="s">
        <v>3</v>
      </c>
      <c r="C94" t="s">
        <v>11</v>
      </c>
      <c r="D94" s="2">
        <f>VLOOKUP(C94,Tabela110[],2,FALSE)</f>
        <v>0.5</v>
      </c>
      <c r="E94">
        <f t="shared" si="5"/>
        <v>10</v>
      </c>
      <c r="F94" s="3">
        <f>IF(B94="niedziela",15*E94,0)+(Tabela211[[#This Row],[ile]]*800)</f>
        <v>0</v>
      </c>
      <c r="G94" s="3">
        <f t="shared" si="6"/>
        <v>150</v>
      </c>
      <c r="H94" s="4">
        <f t="shared" si="7"/>
        <v>-5240</v>
      </c>
      <c r="I94">
        <f t="shared" si="4"/>
        <v>4</v>
      </c>
      <c r="J94">
        <f>IF(NOT(I95=Tabela211[[#This Row],[miesiąc]]),1,0)</f>
        <v>0</v>
      </c>
      <c r="K94">
        <f>IF(AND(H93&gt;(3*800),Tabela211[[#This Row],[zakup]]=1),3,0)</f>
        <v>0</v>
      </c>
    </row>
    <row r="95" spans="1:11" x14ac:dyDescent="0.3">
      <c r="A95" s="1">
        <v>45020</v>
      </c>
      <c r="B95" t="s">
        <v>4</v>
      </c>
      <c r="C95" t="s">
        <v>11</v>
      </c>
      <c r="D95" s="2">
        <f>VLOOKUP(C95,Tabela110[],2,FALSE)</f>
        <v>0.5</v>
      </c>
      <c r="E95">
        <f t="shared" si="5"/>
        <v>10</v>
      </c>
      <c r="F95" s="3">
        <f>IF(B95="niedziela",15*E95,0)+(Tabela211[[#This Row],[ile]]*800)</f>
        <v>0</v>
      </c>
      <c r="G95" s="3">
        <f t="shared" si="6"/>
        <v>150</v>
      </c>
      <c r="H95" s="4">
        <f t="shared" si="7"/>
        <v>-5090</v>
      </c>
      <c r="I95">
        <f t="shared" si="4"/>
        <v>4</v>
      </c>
      <c r="J95">
        <f>IF(NOT(I96=Tabela211[[#This Row],[miesiąc]]),1,0)</f>
        <v>0</v>
      </c>
      <c r="K95">
        <f>IF(AND(H94&gt;(3*800),Tabela211[[#This Row],[zakup]]=1),3,0)</f>
        <v>0</v>
      </c>
    </row>
    <row r="96" spans="1:11" x14ac:dyDescent="0.3">
      <c r="A96" s="1">
        <v>45021</v>
      </c>
      <c r="B96" t="s">
        <v>5</v>
      </c>
      <c r="C96" t="s">
        <v>11</v>
      </c>
      <c r="D96" s="2">
        <f>VLOOKUP(C96,Tabela110[],2,FALSE)</f>
        <v>0.5</v>
      </c>
      <c r="E96">
        <f t="shared" si="5"/>
        <v>10</v>
      </c>
      <c r="F96" s="3">
        <f>IF(B96="niedziela",15*E96,0)+(Tabela211[[#This Row],[ile]]*800)</f>
        <v>0</v>
      </c>
      <c r="G96" s="3">
        <f t="shared" si="6"/>
        <v>150</v>
      </c>
      <c r="H96" s="4">
        <f t="shared" si="7"/>
        <v>-4940</v>
      </c>
      <c r="I96">
        <f t="shared" si="4"/>
        <v>4</v>
      </c>
      <c r="J96">
        <f>IF(NOT(I97=Tabela211[[#This Row],[miesiąc]]),1,0)</f>
        <v>0</v>
      </c>
      <c r="K96">
        <f>IF(AND(H95&gt;(3*800),Tabela211[[#This Row],[zakup]]=1),3,0)</f>
        <v>0</v>
      </c>
    </row>
    <row r="97" spans="1:11" x14ac:dyDescent="0.3">
      <c r="A97" s="1">
        <v>45022</v>
      </c>
      <c r="B97" t="s">
        <v>6</v>
      </c>
      <c r="C97" t="s">
        <v>11</v>
      </c>
      <c r="D97" s="2">
        <f>VLOOKUP(C97,Tabela110[],2,FALSE)</f>
        <v>0.5</v>
      </c>
      <c r="E97">
        <f t="shared" si="5"/>
        <v>10</v>
      </c>
      <c r="F97" s="3">
        <f>IF(B97="niedziela",15*E97,0)+(Tabela211[[#This Row],[ile]]*800)</f>
        <v>0</v>
      </c>
      <c r="G97" s="3">
        <f t="shared" si="6"/>
        <v>150</v>
      </c>
      <c r="H97" s="4">
        <f t="shared" si="7"/>
        <v>-4790</v>
      </c>
      <c r="I97">
        <f t="shared" si="4"/>
        <v>4</v>
      </c>
      <c r="J97">
        <f>IF(NOT(I98=Tabela211[[#This Row],[miesiąc]]),1,0)</f>
        <v>0</v>
      </c>
      <c r="K97">
        <f>IF(AND(H96&gt;(3*800),Tabela211[[#This Row],[zakup]]=1),3,0)</f>
        <v>0</v>
      </c>
    </row>
    <row r="98" spans="1:11" x14ac:dyDescent="0.3">
      <c r="A98" s="1">
        <v>45023</v>
      </c>
      <c r="B98" t="s">
        <v>7</v>
      </c>
      <c r="C98" t="s">
        <v>11</v>
      </c>
      <c r="D98" s="2">
        <f>VLOOKUP(C98,Tabela110[],2,FALSE)</f>
        <v>0.5</v>
      </c>
      <c r="E98">
        <f t="shared" si="5"/>
        <v>10</v>
      </c>
      <c r="F98" s="3">
        <f>IF(B98="niedziela",15*E98,0)+(Tabela211[[#This Row],[ile]]*800)</f>
        <v>0</v>
      </c>
      <c r="G98" s="3">
        <f t="shared" si="6"/>
        <v>150</v>
      </c>
      <c r="H98" s="4">
        <f t="shared" si="7"/>
        <v>-4640</v>
      </c>
      <c r="I98">
        <f t="shared" si="4"/>
        <v>4</v>
      </c>
      <c r="J98">
        <f>IF(NOT(I99=Tabela211[[#This Row],[miesiąc]]),1,0)</f>
        <v>0</v>
      </c>
      <c r="K98">
        <f>IF(AND(H97&gt;(3*800),Tabela211[[#This Row],[zakup]]=1),3,0)</f>
        <v>0</v>
      </c>
    </row>
    <row r="99" spans="1:11" x14ac:dyDescent="0.3">
      <c r="A99" s="1">
        <v>45024</v>
      </c>
      <c r="B99" t="s">
        <v>8</v>
      </c>
      <c r="C99" t="s">
        <v>11</v>
      </c>
      <c r="D99" s="2">
        <f>VLOOKUP(C99,Tabela110[],2,FALSE)</f>
        <v>0.5</v>
      </c>
      <c r="E99">
        <f t="shared" si="5"/>
        <v>10</v>
      </c>
      <c r="F99" s="3">
        <f>IF(B99="niedziela",15*E99,0)+(Tabela211[[#This Row],[ile]]*800)</f>
        <v>0</v>
      </c>
      <c r="G99" s="3">
        <f t="shared" si="6"/>
        <v>0</v>
      </c>
      <c r="H99" s="4">
        <f t="shared" si="7"/>
        <v>-4640</v>
      </c>
      <c r="I99">
        <f t="shared" si="4"/>
        <v>4</v>
      </c>
      <c r="J99">
        <f>IF(NOT(I100=Tabela211[[#This Row],[miesiąc]]),1,0)</f>
        <v>0</v>
      </c>
      <c r="K99">
        <f>IF(AND(H98&gt;(3*800),Tabela211[[#This Row],[zakup]]=1),3,0)</f>
        <v>0</v>
      </c>
    </row>
    <row r="100" spans="1:11" x14ac:dyDescent="0.3">
      <c r="A100" s="1">
        <v>45025</v>
      </c>
      <c r="B100" t="s">
        <v>2</v>
      </c>
      <c r="C100" t="s">
        <v>11</v>
      </c>
      <c r="D100" s="2">
        <f>VLOOKUP(C100,Tabela110[],2,FALSE)</f>
        <v>0.5</v>
      </c>
      <c r="E100">
        <f t="shared" si="5"/>
        <v>10</v>
      </c>
      <c r="F100" s="3">
        <f>IF(B100="niedziela",15*E100,0)+(Tabela211[[#This Row],[ile]]*800)</f>
        <v>150</v>
      </c>
      <c r="G100" s="3">
        <f t="shared" si="6"/>
        <v>0</v>
      </c>
      <c r="H100" s="4">
        <f t="shared" si="7"/>
        <v>-4790</v>
      </c>
      <c r="I100">
        <f t="shared" si="4"/>
        <v>4</v>
      </c>
      <c r="J100">
        <f>IF(NOT(I101=Tabela211[[#This Row],[miesiąc]]),1,0)</f>
        <v>0</v>
      </c>
      <c r="K100">
        <f>IF(AND(H99&gt;(3*800),Tabela211[[#This Row],[zakup]]=1),3,0)</f>
        <v>0</v>
      </c>
    </row>
    <row r="101" spans="1:11" x14ac:dyDescent="0.3">
      <c r="A101" s="1">
        <v>45026</v>
      </c>
      <c r="B101" t="s">
        <v>3</v>
      </c>
      <c r="C101" t="s">
        <v>11</v>
      </c>
      <c r="D101" s="2">
        <f>VLOOKUP(C101,Tabela110[],2,FALSE)</f>
        <v>0.5</v>
      </c>
      <c r="E101">
        <f t="shared" si="5"/>
        <v>10</v>
      </c>
      <c r="F101" s="3">
        <f>IF(B101="niedziela",15*E101,0)+(Tabela211[[#This Row],[ile]]*800)</f>
        <v>0</v>
      </c>
      <c r="G101" s="3">
        <f t="shared" si="6"/>
        <v>150</v>
      </c>
      <c r="H101" s="4">
        <f t="shared" si="7"/>
        <v>-4640</v>
      </c>
      <c r="I101">
        <f t="shared" si="4"/>
        <v>4</v>
      </c>
      <c r="J101">
        <f>IF(NOT(I102=Tabela211[[#This Row],[miesiąc]]),1,0)</f>
        <v>0</v>
      </c>
      <c r="K101">
        <f>IF(AND(H100&gt;(3*800),Tabela211[[#This Row],[zakup]]=1),3,0)</f>
        <v>0</v>
      </c>
    </row>
    <row r="102" spans="1:11" x14ac:dyDescent="0.3">
      <c r="A102" s="1">
        <v>45027</v>
      </c>
      <c r="B102" t="s">
        <v>4</v>
      </c>
      <c r="C102" t="s">
        <v>11</v>
      </c>
      <c r="D102" s="2">
        <f>VLOOKUP(C102,Tabela110[],2,FALSE)</f>
        <v>0.5</v>
      </c>
      <c r="E102">
        <f t="shared" si="5"/>
        <v>10</v>
      </c>
      <c r="F102" s="3">
        <f>IF(B102="niedziela",15*E102,0)+(Tabela211[[#This Row],[ile]]*800)</f>
        <v>0</v>
      </c>
      <c r="G102" s="3">
        <f t="shared" si="6"/>
        <v>150</v>
      </c>
      <c r="H102" s="4">
        <f t="shared" si="7"/>
        <v>-4490</v>
      </c>
      <c r="I102">
        <f t="shared" si="4"/>
        <v>4</v>
      </c>
      <c r="J102">
        <f>IF(NOT(I103=Tabela211[[#This Row],[miesiąc]]),1,0)</f>
        <v>0</v>
      </c>
      <c r="K102">
        <f>IF(AND(H101&gt;(3*800),Tabela211[[#This Row],[zakup]]=1),3,0)</f>
        <v>0</v>
      </c>
    </row>
    <row r="103" spans="1:11" x14ac:dyDescent="0.3">
      <c r="A103" s="1">
        <v>45028</v>
      </c>
      <c r="B103" t="s">
        <v>5</v>
      </c>
      <c r="C103" t="s">
        <v>11</v>
      </c>
      <c r="D103" s="2">
        <f>VLOOKUP(C103,Tabela110[],2,FALSE)</f>
        <v>0.5</v>
      </c>
      <c r="E103">
        <f t="shared" si="5"/>
        <v>10</v>
      </c>
      <c r="F103" s="3">
        <f>IF(B103="niedziela",15*E103,0)+(Tabela211[[#This Row],[ile]]*800)</f>
        <v>0</v>
      </c>
      <c r="G103" s="3">
        <f t="shared" si="6"/>
        <v>150</v>
      </c>
      <c r="H103" s="4">
        <f t="shared" si="7"/>
        <v>-4340</v>
      </c>
      <c r="I103">
        <f t="shared" si="4"/>
        <v>4</v>
      </c>
      <c r="J103">
        <f>IF(NOT(I104=Tabela211[[#This Row],[miesiąc]]),1,0)</f>
        <v>0</v>
      </c>
      <c r="K103">
        <f>IF(AND(H102&gt;(3*800),Tabela211[[#This Row],[zakup]]=1),3,0)</f>
        <v>0</v>
      </c>
    </row>
    <row r="104" spans="1:11" x14ac:dyDescent="0.3">
      <c r="A104" s="1">
        <v>45029</v>
      </c>
      <c r="B104" t="s">
        <v>6</v>
      </c>
      <c r="C104" t="s">
        <v>11</v>
      </c>
      <c r="D104" s="2">
        <f>VLOOKUP(C104,Tabela110[],2,FALSE)</f>
        <v>0.5</v>
      </c>
      <c r="E104">
        <f t="shared" si="5"/>
        <v>10</v>
      </c>
      <c r="F104" s="3">
        <f>IF(B104="niedziela",15*E104,0)+(Tabela211[[#This Row],[ile]]*800)</f>
        <v>0</v>
      </c>
      <c r="G104" s="3">
        <f t="shared" si="6"/>
        <v>150</v>
      </c>
      <c r="H104" s="4">
        <f t="shared" si="7"/>
        <v>-4190</v>
      </c>
      <c r="I104">
        <f t="shared" si="4"/>
        <v>4</v>
      </c>
      <c r="J104">
        <f>IF(NOT(I105=Tabela211[[#This Row],[miesiąc]]),1,0)</f>
        <v>0</v>
      </c>
      <c r="K104">
        <f>IF(AND(H103&gt;(3*800),Tabela211[[#This Row],[zakup]]=1),3,0)</f>
        <v>0</v>
      </c>
    </row>
    <row r="105" spans="1:11" x14ac:dyDescent="0.3">
      <c r="A105" s="1">
        <v>45030</v>
      </c>
      <c r="B105" t="s">
        <v>7</v>
      </c>
      <c r="C105" t="s">
        <v>11</v>
      </c>
      <c r="D105" s="2">
        <f>VLOOKUP(C105,Tabela110[],2,FALSE)</f>
        <v>0.5</v>
      </c>
      <c r="E105">
        <f t="shared" si="5"/>
        <v>10</v>
      </c>
      <c r="F105" s="3">
        <f>IF(B105="niedziela",15*E105,0)+(Tabela211[[#This Row],[ile]]*800)</f>
        <v>0</v>
      </c>
      <c r="G105" s="3">
        <f t="shared" si="6"/>
        <v>150</v>
      </c>
      <c r="H105" s="4">
        <f t="shared" si="7"/>
        <v>-4040</v>
      </c>
      <c r="I105">
        <f t="shared" si="4"/>
        <v>4</v>
      </c>
      <c r="J105">
        <f>IF(NOT(I106=Tabela211[[#This Row],[miesiąc]]),1,0)</f>
        <v>0</v>
      </c>
      <c r="K105">
        <f>IF(AND(H104&gt;(3*800),Tabela211[[#This Row],[zakup]]=1),3,0)</f>
        <v>0</v>
      </c>
    </row>
    <row r="106" spans="1:11" x14ac:dyDescent="0.3">
      <c r="A106" s="1">
        <v>45031</v>
      </c>
      <c r="B106" t="s">
        <v>8</v>
      </c>
      <c r="C106" t="s">
        <v>11</v>
      </c>
      <c r="D106" s="2">
        <f>VLOOKUP(C106,Tabela110[],2,FALSE)</f>
        <v>0.5</v>
      </c>
      <c r="E106">
        <f t="shared" si="5"/>
        <v>10</v>
      </c>
      <c r="F106" s="3">
        <f>IF(B106="niedziela",15*E106,0)+(Tabela211[[#This Row],[ile]]*800)</f>
        <v>0</v>
      </c>
      <c r="G106" s="3">
        <f t="shared" si="6"/>
        <v>0</v>
      </c>
      <c r="H106" s="4">
        <f t="shared" si="7"/>
        <v>-4040</v>
      </c>
      <c r="I106">
        <f t="shared" si="4"/>
        <v>4</v>
      </c>
      <c r="J106">
        <f>IF(NOT(I107=Tabela211[[#This Row],[miesiąc]]),1,0)</f>
        <v>0</v>
      </c>
      <c r="K106">
        <f>IF(AND(H105&gt;(3*800),Tabela211[[#This Row],[zakup]]=1),3,0)</f>
        <v>0</v>
      </c>
    </row>
    <row r="107" spans="1:11" x14ac:dyDescent="0.3">
      <c r="A107" s="1">
        <v>45032</v>
      </c>
      <c r="B107" t="s">
        <v>2</v>
      </c>
      <c r="C107" t="s">
        <v>11</v>
      </c>
      <c r="D107" s="2">
        <f>VLOOKUP(C107,Tabela110[],2,FALSE)</f>
        <v>0.5</v>
      </c>
      <c r="E107">
        <f t="shared" si="5"/>
        <v>10</v>
      </c>
      <c r="F107" s="3">
        <f>IF(B107="niedziela",15*E107,0)+(Tabela211[[#This Row],[ile]]*800)</f>
        <v>150</v>
      </c>
      <c r="G107" s="3">
        <f t="shared" si="6"/>
        <v>0</v>
      </c>
      <c r="H107" s="4">
        <f t="shared" si="7"/>
        <v>-4190</v>
      </c>
      <c r="I107">
        <f t="shared" si="4"/>
        <v>4</v>
      </c>
      <c r="J107">
        <f>IF(NOT(I108=Tabela211[[#This Row],[miesiąc]]),1,0)</f>
        <v>0</v>
      </c>
      <c r="K107">
        <f>IF(AND(H106&gt;(3*800),Tabela211[[#This Row],[zakup]]=1),3,0)</f>
        <v>0</v>
      </c>
    </row>
    <row r="108" spans="1:11" x14ac:dyDescent="0.3">
      <c r="A108" s="1">
        <v>45033</v>
      </c>
      <c r="B108" t="s">
        <v>3</v>
      </c>
      <c r="C108" t="s">
        <v>11</v>
      </c>
      <c r="D108" s="2">
        <f>VLOOKUP(C108,Tabela110[],2,FALSE)</f>
        <v>0.5</v>
      </c>
      <c r="E108">
        <f t="shared" si="5"/>
        <v>10</v>
      </c>
      <c r="F108" s="3">
        <f>IF(B108="niedziela",15*E108,0)+(Tabela211[[#This Row],[ile]]*800)</f>
        <v>0</v>
      </c>
      <c r="G108" s="3">
        <f t="shared" si="6"/>
        <v>150</v>
      </c>
      <c r="H108" s="4">
        <f t="shared" si="7"/>
        <v>-4040</v>
      </c>
      <c r="I108">
        <f t="shared" si="4"/>
        <v>4</v>
      </c>
      <c r="J108">
        <f>IF(NOT(I109=Tabela211[[#This Row],[miesiąc]]),1,0)</f>
        <v>0</v>
      </c>
      <c r="K108">
        <f>IF(AND(H107&gt;(3*800),Tabela211[[#This Row],[zakup]]=1),3,0)</f>
        <v>0</v>
      </c>
    </row>
    <row r="109" spans="1:11" x14ac:dyDescent="0.3">
      <c r="A109" s="1">
        <v>45034</v>
      </c>
      <c r="B109" t="s">
        <v>4</v>
      </c>
      <c r="C109" t="s">
        <v>11</v>
      </c>
      <c r="D109" s="2">
        <f>VLOOKUP(C109,Tabela110[],2,FALSE)</f>
        <v>0.5</v>
      </c>
      <c r="E109">
        <f t="shared" si="5"/>
        <v>10</v>
      </c>
      <c r="F109" s="3">
        <f>IF(B109="niedziela",15*E109,0)+(Tabela211[[#This Row],[ile]]*800)</f>
        <v>0</v>
      </c>
      <c r="G109" s="3">
        <f t="shared" si="6"/>
        <v>150</v>
      </c>
      <c r="H109" s="4">
        <f t="shared" si="7"/>
        <v>-3890</v>
      </c>
      <c r="I109">
        <f t="shared" si="4"/>
        <v>4</v>
      </c>
      <c r="J109">
        <f>IF(NOT(I110=Tabela211[[#This Row],[miesiąc]]),1,0)</f>
        <v>0</v>
      </c>
      <c r="K109">
        <f>IF(AND(H108&gt;(3*800),Tabela211[[#This Row],[zakup]]=1),3,0)</f>
        <v>0</v>
      </c>
    </row>
    <row r="110" spans="1:11" x14ac:dyDescent="0.3">
      <c r="A110" s="1">
        <v>45035</v>
      </c>
      <c r="B110" t="s">
        <v>5</v>
      </c>
      <c r="C110" t="s">
        <v>11</v>
      </c>
      <c r="D110" s="2">
        <f>VLOOKUP(C110,Tabela110[],2,FALSE)</f>
        <v>0.5</v>
      </c>
      <c r="E110">
        <f t="shared" si="5"/>
        <v>10</v>
      </c>
      <c r="F110" s="3">
        <f>IF(B110="niedziela",15*E110,0)+(Tabela211[[#This Row],[ile]]*800)</f>
        <v>0</v>
      </c>
      <c r="G110" s="3">
        <f t="shared" si="6"/>
        <v>150</v>
      </c>
      <c r="H110" s="4">
        <f t="shared" si="7"/>
        <v>-3740</v>
      </c>
      <c r="I110">
        <f t="shared" si="4"/>
        <v>4</v>
      </c>
      <c r="J110">
        <f>IF(NOT(I111=Tabela211[[#This Row],[miesiąc]]),1,0)</f>
        <v>0</v>
      </c>
      <c r="K110">
        <f>IF(AND(H109&gt;(3*800),Tabela211[[#This Row],[zakup]]=1),3,0)</f>
        <v>0</v>
      </c>
    </row>
    <row r="111" spans="1:11" x14ac:dyDescent="0.3">
      <c r="A111" s="1">
        <v>45036</v>
      </c>
      <c r="B111" t="s">
        <v>6</v>
      </c>
      <c r="C111" t="s">
        <v>11</v>
      </c>
      <c r="D111" s="2">
        <f>VLOOKUP(C111,Tabela110[],2,FALSE)</f>
        <v>0.5</v>
      </c>
      <c r="E111">
        <f t="shared" si="5"/>
        <v>10</v>
      </c>
      <c r="F111" s="3">
        <f>IF(B111="niedziela",15*E111,0)+(Tabela211[[#This Row],[ile]]*800)</f>
        <v>0</v>
      </c>
      <c r="G111" s="3">
        <f t="shared" si="6"/>
        <v>150</v>
      </c>
      <c r="H111" s="4">
        <f t="shared" si="7"/>
        <v>-3590</v>
      </c>
      <c r="I111">
        <f t="shared" si="4"/>
        <v>4</v>
      </c>
      <c r="J111">
        <f>IF(NOT(I112=Tabela211[[#This Row],[miesiąc]]),1,0)</f>
        <v>0</v>
      </c>
      <c r="K111">
        <f>IF(AND(H110&gt;(3*800),Tabela211[[#This Row],[zakup]]=1),3,0)</f>
        <v>0</v>
      </c>
    </row>
    <row r="112" spans="1:11" x14ac:dyDescent="0.3">
      <c r="A112" s="1">
        <v>45037</v>
      </c>
      <c r="B112" t="s">
        <v>7</v>
      </c>
      <c r="C112" t="s">
        <v>11</v>
      </c>
      <c r="D112" s="2">
        <f>VLOOKUP(C112,Tabela110[],2,FALSE)</f>
        <v>0.5</v>
      </c>
      <c r="E112">
        <f t="shared" si="5"/>
        <v>10</v>
      </c>
      <c r="F112" s="3">
        <f>IF(B112="niedziela",15*E112,0)+(Tabela211[[#This Row],[ile]]*800)</f>
        <v>0</v>
      </c>
      <c r="G112" s="3">
        <f t="shared" si="6"/>
        <v>150</v>
      </c>
      <c r="H112" s="4">
        <f t="shared" si="7"/>
        <v>-3440</v>
      </c>
      <c r="I112">
        <f t="shared" si="4"/>
        <v>4</v>
      </c>
      <c r="J112">
        <f>IF(NOT(I113=Tabela211[[#This Row],[miesiąc]]),1,0)</f>
        <v>0</v>
      </c>
      <c r="K112">
        <f>IF(AND(H111&gt;(3*800),Tabela211[[#This Row],[zakup]]=1),3,0)</f>
        <v>0</v>
      </c>
    </row>
    <row r="113" spans="1:11" x14ac:dyDescent="0.3">
      <c r="A113" s="1">
        <v>45038</v>
      </c>
      <c r="B113" t="s">
        <v>8</v>
      </c>
      <c r="C113" t="s">
        <v>11</v>
      </c>
      <c r="D113" s="2">
        <f>VLOOKUP(C113,Tabela110[],2,FALSE)</f>
        <v>0.5</v>
      </c>
      <c r="E113">
        <f t="shared" si="5"/>
        <v>10</v>
      </c>
      <c r="F113" s="3">
        <f>IF(B113="niedziela",15*E113,0)+(Tabela211[[#This Row],[ile]]*800)</f>
        <v>0</v>
      </c>
      <c r="G113" s="3">
        <f t="shared" si="6"/>
        <v>0</v>
      </c>
      <c r="H113" s="4">
        <f t="shared" si="7"/>
        <v>-3440</v>
      </c>
      <c r="I113">
        <f t="shared" si="4"/>
        <v>4</v>
      </c>
      <c r="J113">
        <f>IF(NOT(I114=Tabela211[[#This Row],[miesiąc]]),1,0)</f>
        <v>0</v>
      </c>
      <c r="K113">
        <f>IF(AND(H112&gt;(3*800),Tabela211[[#This Row],[zakup]]=1),3,0)</f>
        <v>0</v>
      </c>
    </row>
    <row r="114" spans="1:11" x14ac:dyDescent="0.3">
      <c r="A114" s="1">
        <v>45039</v>
      </c>
      <c r="B114" t="s">
        <v>2</v>
      </c>
      <c r="C114" t="s">
        <v>11</v>
      </c>
      <c r="D114" s="2">
        <f>VLOOKUP(C114,Tabela110[],2,FALSE)</f>
        <v>0.5</v>
      </c>
      <c r="E114">
        <f t="shared" si="5"/>
        <v>10</v>
      </c>
      <c r="F114" s="3">
        <f>IF(B114="niedziela",15*E114,0)+(Tabela211[[#This Row],[ile]]*800)</f>
        <v>150</v>
      </c>
      <c r="G114" s="3">
        <f t="shared" si="6"/>
        <v>0</v>
      </c>
      <c r="H114" s="4">
        <f t="shared" si="7"/>
        <v>-3590</v>
      </c>
      <c r="I114">
        <f t="shared" si="4"/>
        <v>4</v>
      </c>
      <c r="J114">
        <f>IF(NOT(I115=Tabela211[[#This Row],[miesiąc]]),1,0)</f>
        <v>0</v>
      </c>
      <c r="K114">
        <f>IF(AND(H113&gt;(3*800),Tabela211[[#This Row],[zakup]]=1),3,0)</f>
        <v>0</v>
      </c>
    </row>
    <row r="115" spans="1:11" x14ac:dyDescent="0.3">
      <c r="A115" s="1">
        <v>45040</v>
      </c>
      <c r="B115" t="s">
        <v>3</v>
      </c>
      <c r="C115" t="s">
        <v>11</v>
      </c>
      <c r="D115" s="2">
        <f>VLOOKUP(C115,Tabela110[],2,FALSE)</f>
        <v>0.5</v>
      </c>
      <c r="E115">
        <f t="shared" si="5"/>
        <v>10</v>
      </c>
      <c r="F115" s="3">
        <f>IF(B115="niedziela",15*E115,0)+(Tabela211[[#This Row],[ile]]*800)</f>
        <v>0</v>
      </c>
      <c r="G115" s="3">
        <f t="shared" si="6"/>
        <v>150</v>
      </c>
      <c r="H115" s="4">
        <f t="shared" si="7"/>
        <v>-3440</v>
      </c>
      <c r="I115">
        <f t="shared" si="4"/>
        <v>4</v>
      </c>
      <c r="J115">
        <f>IF(NOT(I116=Tabela211[[#This Row],[miesiąc]]),1,0)</f>
        <v>0</v>
      </c>
      <c r="K115">
        <f>IF(AND(H114&gt;(3*800),Tabela211[[#This Row],[zakup]]=1),3,0)</f>
        <v>0</v>
      </c>
    </row>
    <row r="116" spans="1:11" x14ac:dyDescent="0.3">
      <c r="A116" s="1">
        <v>45041</v>
      </c>
      <c r="B116" t="s">
        <v>4</v>
      </c>
      <c r="C116" t="s">
        <v>11</v>
      </c>
      <c r="D116" s="2">
        <f>VLOOKUP(C116,Tabela110[],2,FALSE)</f>
        <v>0.5</v>
      </c>
      <c r="E116">
        <f t="shared" si="5"/>
        <v>10</v>
      </c>
      <c r="F116" s="3">
        <f>IF(B116="niedziela",15*E116,0)+(Tabela211[[#This Row],[ile]]*800)</f>
        <v>0</v>
      </c>
      <c r="G116" s="3">
        <f t="shared" si="6"/>
        <v>150</v>
      </c>
      <c r="H116" s="4">
        <f t="shared" si="7"/>
        <v>-3290</v>
      </c>
      <c r="I116">
        <f t="shared" si="4"/>
        <v>4</v>
      </c>
      <c r="J116">
        <f>IF(NOT(I117=Tabela211[[#This Row],[miesiąc]]),1,0)</f>
        <v>0</v>
      </c>
      <c r="K116">
        <f>IF(AND(H115&gt;(3*800),Tabela211[[#This Row],[zakup]]=1),3,0)</f>
        <v>0</v>
      </c>
    </row>
    <row r="117" spans="1:11" x14ac:dyDescent="0.3">
      <c r="A117" s="1">
        <v>45042</v>
      </c>
      <c r="B117" t="s">
        <v>5</v>
      </c>
      <c r="C117" t="s">
        <v>11</v>
      </c>
      <c r="D117" s="2">
        <f>VLOOKUP(C117,Tabela110[],2,FALSE)</f>
        <v>0.5</v>
      </c>
      <c r="E117">
        <f t="shared" si="5"/>
        <v>10</v>
      </c>
      <c r="F117" s="3">
        <f>IF(B117="niedziela",15*E117,0)+(Tabela211[[#This Row],[ile]]*800)</f>
        <v>0</v>
      </c>
      <c r="G117" s="3">
        <f t="shared" si="6"/>
        <v>150</v>
      </c>
      <c r="H117" s="4">
        <f t="shared" si="7"/>
        <v>-3140</v>
      </c>
      <c r="I117">
        <f t="shared" si="4"/>
        <v>4</v>
      </c>
      <c r="J117">
        <f>IF(NOT(I118=Tabela211[[#This Row],[miesiąc]]),1,0)</f>
        <v>0</v>
      </c>
      <c r="K117">
        <f>IF(AND(H116&gt;(3*800),Tabela211[[#This Row],[zakup]]=1),3,0)</f>
        <v>0</v>
      </c>
    </row>
    <row r="118" spans="1:11" x14ac:dyDescent="0.3">
      <c r="A118" s="1">
        <v>45043</v>
      </c>
      <c r="B118" t="s">
        <v>6</v>
      </c>
      <c r="C118" t="s">
        <v>11</v>
      </c>
      <c r="D118" s="2">
        <f>VLOOKUP(C118,Tabela110[],2,FALSE)</f>
        <v>0.5</v>
      </c>
      <c r="E118">
        <f t="shared" si="5"/>
        <v>10</v>
      </c>
      <c r="F118" s="3">
        <f>IF(B118="niedziela",15*E118,0)+(Tabela211[[#This Row],[ile]]*800)</f>
        <v>0</v>
      </c>
      <c r="G118" s="3">
        <f t="shared" si="6"/>
        <v>150</v>
      </c>
      <c r="H118" s="4">
        <f t="shared" si="7"/>
        <v>-2990</v>
      </c>
      <c r="I118">
        <f t="shared" si="4"/>
        <v>4</v>
      </c>
      <c r="J118">
        <f>IF(NOT(I119=Tabela211[[#This Row],[miesiąc]]),1,0)</f>
        <v>0</v>
      </c>
      <c r="K118">
        <f>IF(AND(H117&gt;(3*800),Tabela211[[#This Row],[zakup]]=1),3,0)</f>
        <v>0</v>
      </c>
    </row>
    <row r="119" spans="1:11" x14ac:dyDescent="0.3">
      <c r="A119" s="1">
        <v>45044</v>
      </c>
      <c r="B119" t="s">
        <v>7</v>
      </c>
      <c r="C119" t="s">
        <v>11</v>
      </c>
      <c r="D119" s="2">
        <f>VLOOKUP(C119,Tabela110[],2,FALSE)</f>
        <v>0.5</v>
      </c>
      <c r="E119">
        <f t="shared" si="5"/>
        <v>10</v>
      </c>
      <c r="F119" s="3">
        <f>IF(B119="niedziela",15*E119,0)+(Tabela211[[#This Row],[ile]]*800)</f>
        <v>0</v>
      </c>
      <c r="G119" s="3">
        <f t="shared" si="6"/>
        <v>150</v>
      </c>
      <c r="H119" s="4">
        <f t="shared" si="7"/>
        <v>-2840</v>
      </c>
      <c r="I119">
        <f t="shared" si="4"/>
        <v>4</v>
      </c>
      <c r="J119">
        <f>IF(NOT(I120=Tabela211[[#This Row],[miesiąc]]),1,0)</f>
        <v>0</v>
      </c>
      <c r="K119">
        <f>IF(AND(H118&gt;(3*800),Tabela211[[#This Row],[zakup]]=1),3,0)</f>
        <v>0</v>
      </c>
    </row>
    <row r="120" spans="1:11" x14ac:dyDescent="0.3">
      <c r="A120" s="1">
        <v>45045</v>
      </c>
      <c r="B120" t="s">
        <v>8</v>
      </c>
      <c r="C120" t="s">
        <v>11</v>
      </c>
      <c r="D120" s="2">
        <f>VLOOKUP(C120,Tabela110[],2,FALSE)</f>
        <v>0.5</v>
      </c>
      <c r="E120">
        <f t="shared" si="5"/>
        <v>10</v>
      </c>
      <c r="F120" s="3">
        <f>IF(B120="niedziela",15*E120,0)+(Tabela211[[#This Row],[ile]]*800)</f>
        <v>0</v>
      </c>
      <c r="G120" s="3">
        <f t="shared" si="6"/>
        <v>0</v>
      </c>
      <c r="H120" s="4">
        <f t="shared" si="7"/>
        <v>-2840</v>
      </c>
      <c r="I120">
        <f t="shared" si="4"/>
        <v>4</v>
      </c>
      <c r="J120">
        <f>IF(NOT(I121=Tabela211[[#This Row],[miesiąc]]),1,0)</f>
        <v>0</v>
      </c>
      <c r="K120">
        <f>IF(AND(H119&gt;(3*800),Tabela211[[#This Row],[zakup]]=1),3,0)</f>
        <v>0</v>
      </c>
    </row>
    <row r="121" spans="1:11" x14ac:dyDescent="0.3">
      <c r="A121" s="1">
        <v>45046</v>
      </c>
      <c r="B121" t="s">
        <v>2</v>
      </c>
      <c r="C121" t="s">
        <v>11</v>
      </c>
      <c r="D121" s="2">
        <f>VLOOKUP(C121,Tabela110[],2,FALSE)</f>
        <v>0.5</v>
      </c>
      <c r="E121">
        <f t="shared" si="5"/>
        <v>10</v>
      </c>
      <c r="F121" s="3">
        <f>IF(B121="niedziela",15*E121,0)+(Tabela211[[#This Row],[ile]]*800)</f>
        <v>150</v>
      </c>
      <c r="G121" s="3">
        <f t="shared" si="6"/>
        <v>0</v>
      </c>
      <c r="H121" s="4">
        <f t="shared" si="7"/>
        <v>-2990</v>
      </c>
      <c r="I121">
        <f t="shared" si="4"/>
        <v>4</v>
      </c>
      <c r="J121">
        <f>IF(NOT(I122=Tabela211[[#This Row],[miesiąc]]),1,0)</f>
        <v>1</v>
      </c>
      <c r="K121">
        <f>IF(AND(H120&gt;(3*800),Tabela211[[#This Row],[zakup]]=1),3,0)</f>
        <v>0</v>
      </c>
    </row>
    <row r="122" spans="1:11" x14ac:dyDescent="0.3">
      <c r="A122" s="1">
        <v>45047</v>
      </c>
      <c r="B122" t="s">
        <v>3</v>
      </c>
      <c r="C122" t="s">
        <v>11</v>
      </c>
      <c r="D122" s="2">
        <f>VLOOKUP(C122,Tabela110[],2,FALSE)</f>
        <v>0.5</v>
      </c>
      <c r="E122">
        <f t="shared" si="5"/>
        <v>10</v>
      </c>
      <c r="F122" s="3">
        <f>IF(B122="niedziela",15*E122,0)+(Tabela211[[#This Row],[ile]]*800)</f>
        <v>0</v>
      </c>
      <c r="G122" s="3">
        <f t="shared" si="6"/>
        <v>150</v>
      </c>
      <c r="H122" s="4">
        <f t="shared" si="7"/>
        <v>-2840</v>
      </c>
      <c r="I122">
        <f t="shared" si="4"/>
        <v>5</v>
      </c>
      <c r="J122">
        <f>IF(NOT(I123=Tabela211[[#This Row],[miesiąc]]),1,0)</f>
        <v>0</v>
      </c>
      <c r="K122">
        <f>IF(AND(H121&gt;(3*800),Tabela211[[#This Row],[zakup]]=1),3,0)</f>
        <v>0</v>
      </c>
    </row>
    <row r="123" spans="1:11" x14ac:dyDescent="0.3">
      <c r="A123" s="1">
        <v>45048</v>
      </c>
      <c r="B123" t="s">
        <v>4</v>
      </c>
      <c r="C123" t="s">
        <v>11</v>
      </c>
      <c r="D123" s="2">
        <f>VLOOKUP(C123,Tabela110[],2,FALSE)</f>
        <v>0.5</v>
      </c>
      <c r="E123">
        <f t="shared" si="5"/>
        <v>10</v>
      </c>
      <c r="F123" s="3">
        <f>IF(B123="niedziela",15*E123,0)+(Tabela211[[#This Row],[ile]]*800)</f>
        <v>0</v>
      </c>
      <c r="G123" s="3">
        <f t="shared" si="6"/>
        <v>150</v>
      </c>
      <c r="H123" s="4">
        <f t="shared" si="7"/>
        <v>-2690</v>
      </c>
      <c r="I123">
        <f t="shared" si="4"/>
        <v>5</v>
      </c>
      <c r="J123">
        <f>IF(NOT(I124=Tabela211[[#This Row],[miesiąc]]),1,0)</f>
        <v>0</v>
      </c>
      <c r="K123">
        <f>IF(AND(H122&gt;(3*800),Tabela211[[#This Row],[zakup]]=1),3,0)</f>
        <v>0</v>
      </c>
    </row>
    <row r="124" spans="1:11" x14ac:dyDescent="0.3">
      <c r="A124" s="1">
        <v>45049</v>
      </c>
      <c r="B124" t="s">
        <v>5</v>
      </c>
      <c r="C124" t="s">
        <v>11</v>
      </c>
      <c r="D124" s="2">
        <f>VLOOKUP(C124,Tabela110[],2,FALSE)</f>
        <v>0.5</v>
      </c>
      <c r="E124">
        <f t="shared" si="5"/>
        <v>10</v>
      </c>
      <c r="F124" s="3">
        <f>IF(B124="niedziela",15*E124,0)+(Tabela211[[#This Row],[ile]]*800)</f>
        <v>0</v>
      </c>
      <c r="G124" s="3">
        <f t="shared" si="6"/>
        <v>150</v>
      </c>
      <c r="H124" s="4">
        <f t="shared" si="7"/>
        <v>-2540</v>
      </c>
      <c r="I124">
        <f t="shared" si="4"/>
        <v>5</v>
      </c>
      <c r="J124">
        <f>IF(NOT(I125=Tabela211[[#This Row],[miesiąc]]),1,0)</f>
        <v>0</v>
      </c>
      <c r="K124">
        <f>IF(AND(H123&gt;(3*800),Tabela211[[#This Row],[zakup]]=1),3,0)</f>
        <v>0</v>
      </c>
    </row>
    <row r="125" spans="1:11" x14ac:dyDescent="0.3">
      <c r="A125" s="1">
        <v>45050</v>
      </c>
      <c r="B125" t="s">
        <v>6</v>
      </c>
      <c r="C125" t="s">
        <v>11</v>
      </c>
      <c r="D125" s="2">
        <f>VLOOKUP(C125,Tabela110[],2,FALSE)</f>
        <v>0.5</v>
      </c>
      <c r="E125">
        <f t="shared" si="5"/>
        <v>10</v>
      </c>
      <c r="F125" s="3">
        <f>IF(B125="niedziela",15*E125,0)+(Tabela211[[#This Row],[ile]]*800)</f>
        <v>0</v>
      </c>
      <c r="G125" s="3">
        <f t="shared" si="6"/>
        <v>150</v>
      </c>
      <c r="H125" s="4">
        <f t="shared" si="7"/>
        <v>-2390</v>
      </c>
      <c r="I125">
        <f t="shared" si="4"/>
        <v>5</v>
      </c>
      <c r="J125">
        <f>IF(NOT(I126=Tabela211[[#This Row],[miesiąc]]),1,0)</f>
        <v>0</v>
      </c>
      <c r="K125">
        <f>IF(AND(H124&gt;(3*800),Tabela211[[#This Row],[zakup]]=1),3,0)</f>
        <v>0</v>
      </c>
    </row>
    <row r="126" spans="1:11" x14ac:dyDescent="0.3">
      <c r="A126" s="1">
        <v>45051</v>
      </c>
      <c r="B126" t="s">
        <v>7</v>
      </c>
      <c r="C126" t="s">
        <v>11</v>
      </c>
      <c r="D126" s="2">
        <f>VLOOKUP(C126,Tabela110[],2,FALSE)</f>
        <v>0.5</v>
      </c>
      <c r="E126">
        <f t="shared" si="5"/>
        <v>10</v>
      </c>
      <c r="F126" s="3">
        <f>IF(B126="niedziela",15*E126,0)+(Tabela211[[#This Row],[ile]]*800)</f>
        <v>0</v>
      </c>
      <c r="G126" s="3">
        <f t="shared" si="6"/>
        <v>150</v>
      </c>
      <c r="H126" s="4">
        <f t="shared" si="7"/>
        <v>-2240</v>
      </c>
      <c r="I126">
        <f t="shared" si="4"/>
        <v>5</v>
      </c>
      <c r="J126">
        <f>IF(NOT(I127=Tabela211[[#This Row],[miesiąc]]),1,0)</f>
        <v>0</v>
      </c>
      <c r="K126">
        <f>IF(AND(H125&gt;(3*800),Tabela211[[#This Row],[zakup]]=1),3,0)</f>
        <v>0</v>
      </c>
    </row>
    <row r="127" spans="1:11" x14ac:dyDescent="0.3">
      <c r="A127" s="1">
        <v>45052</v>
      </c>
      <c r="B127" t="s">
        <v>8</v>
      </c>
      <c r="C127" t="s">
        <v>11</v>
      </c>
      <c r="D127" s="2">
        <f>VLOOKUP(C127,Tabela110[],2,FALSE)</f>
        <v>0.5</v>
      </c>
      <c r="E127">
        <f t="shared" si="5"/>
        <v>10</v>
      </c>
      <c r="F127" s="3">
        <f>IF(B127="niedziela",15*E127,0)+(Tabela211[[#This Row],[ile]]*800)</f>
        <v>0</v>
      </c>
      <c r="G127" s="3">
        <f t="shared" si="6"/>
        <v>0</v>
      </c>
      <c r="H127" s="4">
        <f t="shared" si="7"/>
        <v>-2240</v>
      </c>
      <c r="I127">
        <f t="shared" si="4"/>
        <v>5</v>
      </c>
      <c r="J127">
        <f>IF(NOT(I128=Tabela211[[#This Row],[miesiąc]]),1,0)</f>
        <v>0</v>
      </c>
      <c r="K127">
        <f>IF(AND(H126&gt;(3*800),Tabela211[[#This Row],[zakup]]=1),3,0)</f>
        <v>0</v>
      </c>
    </row>
    <row r="128" spans="1:11" x14ac:dyDescent="0.3">
      <c r="A128" s="1">
        <v>45053</v>
      </c>
      <c r="B128" t="s">
        <v>2</v>
      </c>
      <c r="C128" t="s">
        <v>11</v>
      </c>
      <c r="D128" s="2">
        <f>VLOOKUP(C128,Tabela110[],2,FALSE)</f>
        <v>0.5</v>
      </c>
      <c r="E128">
        <f t="shared" si="5"/>
        <v>10</v>
      </c>
      <c r="F128" s="3">
        <f>IF(B128="niedziela",15*E128,0)+(Tabela211[[#This Row],[ile]]*800)</f>
        <v>150</v>
      </c>
      <c r="G128" s="3">
        <f t="shared" si="6"/>
        <v>0</v>
      </c>
      <c r="H128" s="4">
        <f t="shared" si="7"/>
        <v>-2390</v>
      </c>
      <c r="I128">
        <f t="shared" si="4"/>
        <v>5</v>
      </c>
      <c r="J128">
        <f>IF(NOT(I129=Tabela211[[#This Row],[miesiąc]]),1,0)</f>
        <v>0</v>
      </c>
      <c r="K128">
        <f>IF(AND(H127&gt;(3*800),Tabela211[[#This Row],[zakup]]=1),3,0)</f>
        <v>0</v>
      </c>
    </row>
    <row r="129" spans="1:11" x14ac:dyDescent="0.3">
      <c r="A129" s="1">
        <v>45054</v>
      </c>
      <c r="B129" t="s">
        <v>3</v>
      </c>
      <c r="C129" t="s">
        <v>11</v>
      </c>
      <c r="D129" s="2">
        <f>VLOOKUP(C129,Tabela110[],2,FALSE)</f>
        <v>0.5</v>
      </c>
      <c r="E129">
        <f t="shared" si="5"/>
        <v>10</v>
      </c>
      <c r="F129" s="3">
        <f>IF(B129="niedziela",15*E129,0)+(Tabela211[[#This Row],[ile]]*800)</f>
        <v>0</v>
      </c>
      <c r="G129" s="3">
        <f t="shared" si="6"/>
        <v>150</v>
      </c>
      <c r="H129" s="4">
        <f t="shared" si="7"/>
        <v>-2240</v>
      </c>
      <c r="I129">
        <f t="shared" si="4"/>
        <v>5</v>
      </c>
      <c r="J129">
        <f>IF(NOT(I130=Tabela211[[#This Row],[miesiąc]]),1,0)</f>
        <v>0</v>
      </c>
      <c r="K129">
        <f>IF(AND(H128&gt;(3*800),Tabela211[[#This Row],[zakup]]=1),3,0)</f>
        <v>0</v>
      </c>
    </row>
    <row r="130" spans="1:11" x14ac:dyDescent="0.3">
      <c r="A130" s="1">
        <v>45055</v>
      </c>
      <c r="B130" t="s">
        <v>4</v>
      </c>
      <c r="C130" t="s">
        <v>11</v>
      </c>
      <c r="D130" s="2">
        <f>VLOOKUP(C130,Tabela110[],2,FALSE)</f>
        <v>0.5</v>
      </c>
      <c r="E130">
        <f t="shared" si="5"/>
        <v>10</v>
      </c>
      <c r="F130" s="3">
        <f>IF(B130="niedziela",15*E130,0)+(Tabela211[[#This Row],[ile]]*800)</f>
        <v>0</v>
      </c>
      <c r="G130" s="3">
        <f t="shared" si="6"/>
        <v>150</v>
      </c>
      <c r="H130" s="4">
        <f t="shared" si="7"/>
        <v>-2090</v>
      </c>
      <c r="I130">
        <f t="shared" ref="I130:I193" si="8">MONTH(A130)</f>
        <v>5</v>
      </c>
      <c r="J130">
        <f>IF(NOT(I131=Tabela211[[#This Row],[miesiąc]]),1,0)</f>
        <v>0</v>
      </c>
      <c r="K130">
        <f>IF(AND(H129&gt;(3*800),Tabela211[[#This Row],[zakup]]=1),3,0)</f>
        <v>0</v>
      </c>
    </row>
    <row r="131" spans="1:11" x14ac:dyDescent="0.3">
      <c r="A131" s="1">
        <v>45056</v>
      </c>
      <c r="B131" t="s">
        <v>5</v>
      </c>
      <c r="C131" t="s">
        <v>11</v>
      </c>
      <c r="D131" s="2">
        <f>VLOOKUP(C131,Tabela110[],2,FALSE)</f>
        <v>0.5</v>
      </c>
      <c r="E131">
        <f t="shared" si="5"/>
        <v>10</v>
      </c>
      <c r="F131" s="3">
        <f>IF(B131="niedziela",15*E131,0)+(Tabela211[[#This Row],[ile]]*800)</f>
        <v>0</v>
      </c>
      <c r="G131" s="3">
        <f t="shared" si="6"/>
        <v>150</v>
      </c>
      <c r="H131" s="4">
        <f t="shared" si="7"/>
        <v>-1940</v>
      </c>
      <c r="I131">
        <f t="shared" si="8"/>
        <v>5</v>
      </c>
      <c r="J131">
        <f>IF(NOT(I132=Tabela211[[#This Row],[miesiąc]]),1,0)</f>
        <v>0</v>
      </c>
      <c r="K131">
        <f>IF(AND(H130&gt;(3*800),Tabela211[[#This Row],[zakup]]=1),3,0)</f>
        <v>0</v>
      </c>
    </row>
    <row r="132" spans="1:11" x14ac:dyDescent="0.3">
      <c r="A132" s="1">
        <v>45057</v>
      </c>
      <c r="B132" t="s">
        <v>6</v>
      </c>
      <c r="C132" t="s">
        <v>11</v>
      </c>
      <c r="D132" s="2">
        <f>VLOOKUP(C132,Tabela110[],2,FALSE)</f>
        <v>0.5</v>
      </c>
      <c r="E132">
        <f t="shared" ref="E132:E195" si="9">E131+K131</f>
        <v>10</v>
      </c>
      <c r="F132" s="3">
        <f>IF(B132="niedziela",15*E132,0)+(Tabela211[[#This Row],[ile]]*800)</f>
        <v>0</v>
      </c>
      <c r="G132" s="3">
        <f t="shared" ref="G132:G195" si="10">IF(AND(NOT(B132="sobota"),NOT(B132="niedziela")),ROUNDDOWN(E132*D132,0)*$P$4,0)</f>
        <v>150</v>
      </c>
      <c r="H132" s="4">
        <f t="shared" ref="H132:H195" si="11">G132-F132+H131</f>
        <v>-1790</v>
      </c>
      <c r="I132">
        <f t="shared" si="8"/>
        <v>5</v>
      </c>
      <c r="J132">
        <f>IF(NOT(I133=Tabela211[[#This Row],[miesiąc]]),1,0)</f>
        <v>0</v>
      </c>
      <c r="K132">
        <f>IF(AND(H131&gt;(3*800),Tabela211[[#This Row],[zakup]]=1),3,0)</f>
        <v>0</v>
      </c>
    </row>
    <row r="133" spans="1:11" x14ac:dyDescent="0.3">
      <c r="A133" s="1">
        <v>45058</v>
      </c>
      <c r="B133" t="s">
        <v>7</v>
      </c>
      <c r="C133" t="s">
        <v>11</v>
      </c>
      <c r="D133" s="2">
        <f>VLOOKUP(C133,Tabela110[],2,FALSE)</f>
        <v>0.5</v>
      </c>
      <c r="E133">
        <f t="shared" si="9"/>
        <v>10</v>
      </c>
      <c r="F133" s="3">
        <f>IF(B133="niedziela",15*E133,0)+(Tabela211[[#This Row],[ile]]*800)</f>
        <v>0</v>
      </c>
      <c r="G133" s="3">
        <f t="shared" si="10"/>
        <v>150</v>
      </c>
      <c r="H133" s="4">
        <f t="shared" si="11"/>
        <v>-1640</v>
      </c>
      <c r="I133">
        <f t="shared" si="8"/>
        <v>5</v>
      </c>
      <c r="J133">
        <f>IF(NOT(I134=Tabela211[[#This Row],[miesiąc]]),1,0)</f>
        <v>0</v>
      </c>
      <c r="K133">
        <f>IF(AND(H132&gt;(3*800),Tabela211[[#This Row],[zakup]]=1),3,0)</f>
        <v>0</v>
      </c>
    </row>
    <row r="134" spans="1:11" x14ac:dyDescent="0.3">
      <c r="A134" s="1">
        <v>45059</v>
      </c>
      <c r="B134" t="s">
        <v>8</v>
      </c>
      <c r="C134" t="s">
        <v>11</v>
      </c>
      <c r="D134" s="2">
        <f>VLOOKUP(C134,Tabela110[],2,FALSE)</f>
        <v>0.5</v>
      </c>
      <c r="E134">
        <f t="shared" si="9"/>
        <v>10</v>
      </c>
      <c r="F134" s="3">
        <f>IF(B134="niedziela",15*E134,0)+(Tabela211[[#This Row],[ile]]*800)</f>
        <v>0</v>
      </c>
      <c r="G134" s="3">
        <f t="shared" si="10"/>
        <v>0</v>
      </c>
      <c r="H134" s="4">
        <f t="shared" si="11"/>
        <v>-1640</v>
      </c>
      <c r="I134">
        <f t="shared" si="8"/>
        <v>5</v>
      </c>
      <c r="J134">
        <f>IF(NOT(I135=Tabela211[[#This Row],[miesiąc]]),1,0)</f>
        <v>0</v>
      </c>
      <c r="K134">
        <f>IF(AND(H133&gt;(3*800),Tabela211[[#This Row],[zakup]]=1),3,0)</f>
        <v>0</v>
      </c>
    </row>
    <row r="135" spans="1:11" x14ac:dyDescent="0.3">
      <c r="A135" s="1">
        <v>45060</v>
      </c>
      <c r="B135" t="s">
        <v>2</v>
      </c>
      <c r="C135" t="s">
        <v>11</v>
      </c>
      <c r="D135" s="2">
        <f>VLOOKUP(C135,Tabela110[],2,FALSE)</f>
        <v>0.5</v>
      </c>
      <c r="E135">
        <f t="shared" si="9"/>
        <v>10</v>
      </c>
      <c r="F135" s="3">
        <f>IF(B135="niedziela",15*E135,0)+(Tabela211[[#This Row],[ile]]*800)</f>
        <v>150</v>
      </c>
      <c r="G135" s="3">
        <f t="shared" si="10"/>
        <v>0</v>
      </c>
      <c r="H135" s="4">
        <f t="shared" si="11"/>
        <v>-1790</v>
      </c>
      <c r="I135">
        <f t="shared" si="8"/>
        <v>5</v>
      </c>
      <c r="J135">
        <f>IF(NOT(I136=Tabela211[[#This Row],[miesiąc]]),1,0)</f>
        <v>0</v>
      </c>
      <c r="K135">
        <f>IF(AND(H134&gt;(3*800),Tabela211[[#This Row],[zakup]]=1),3,0)</f>
        <v>0</v>
      </c>
    </row>
    <row r="136" spans="1:11" x14ac:dyDescent="0.3">
      <c r="A136" s="1">
        <v>45061</v>
      </c>
      <c r="B136" t="s">
        <v>3</v>
      </c>
      <c r="C136" t="s">
        <v>11</v>
      </c>
      <c r="D136" s="2">
        <f>VLOOKUP(C136,Tabela110[],2,FALSE)</f>
        <v>0.5</v>
      </c>
      <c r="E136">
        <f t="shared" si="9"/>
        <v>10</v>
      </c>
      <c r="F136" s="3">
        <f>IF(B136="niedziela",15*E136,0)+(Tabela211[[#This Row],[ile]]*800)</f>
        <v>0</v>
      </c>
      <c r="G136" s="3">
        <f t="shared" si="10"/>
        <v>150</v>
      </c>
      <c r="H136" s="4">
        <f t="shared" si="11"/>
        <v>-1640</v>
      </c>
      <c r="I136">
        <f t="shared" si="8"/>
        <v>5</v>
      </c>
      <c r="J136">
        <f>IF(NOT(I137=Tabela211[[#This Row],[miesiąc]]),1,0)</f>
        <v>0</v>
      </c>
      <c r="K136">
        <f>IF(AND(H135&gt;(3*800),Tabela211[[#This Row],[zakup]]=1),3,0)</f>
        <v>0</v>
      </c>
    </row>
    <row r="137" spans="1:11" x14ac:dyDescent="0.3">
      <c r="A137" s="1">
        <v>45062</v>
      </c>
      <c r="B137" t="s">
        <v>4</v>
      </c>
      <c r="C137" t="s">
        <v>11</v>
      </c>
      <c r="D137" s="2">
        <f>VLOOKUP(C137,Tabela110[],2,FALSE)</f>
        <v>0.5</v>
      </c>
      <c r="E137">
        <f t="shared" si="9"/>
        <v>10</v>
      </c>
      <c r="F137" s="3">
        <f>IF(B137="niedziela",15*E137,0)+(Tabela211[[#This Row],[ile]]*800)</f>
        <v>0</v>
      </c>
      <c r="G137" s="3">
        <f t="shared" si="10"/>
        <v>150</v>
      </c>
      <c r="H137" s="4">
        <f t="shared" si="11"/>
        <v>-1490</v>
      </c>
      <c r="I137">
        <f t="shared" si="8"/>
        <v>5</v>
      </c>
      <c r="J137">
        <f>IF(NOT(I138=Tabela211[[#This Row],[miesiąc]]),1,0)</f>
        <v>0</v>
      </c>
      <c r="K137">
        <f>IF(AND(H136&gt;(3*800),Tabela211[[#This Row],[zakup]]=1),3,0)</f>
        <v>0</v>
      </c>
    </row>
    <row r="138" spans="1:11" x14ac:dyDescent="0.3">
      <c r="A138" s="1">
        <v>45063</v>
      </c>
      <c r="B138" t="s">
        <v>5</v>
      </c>
      <c r="C138" t="s">
        <v>11</v>
      </c>
      <c r="D138" s="2">
        <f>VLOOKUP(C138,Tabela110[],2,FALSE)</f>
        <v>0.5</v>
      </c>
      <c r="E138">
        <f t="shared" si="9"/>
        <v>10</v>
      </c>
      <c r="F138" s="3">
        <f>IF(B138="niedziela",15*E138,0)+(Tabela211[[#This Row],[ile]]*800)</f>
        <v>0</v>
      </c>
      <c r="G138" s="3">
        <f t="shared" si="10"/>
        <v>150</v>
      </c>
      <c r="H138" s="4">
        <f t="shared" si="11"/>
        <v>-1340</v>
      </c>
      <c r="I138">
        <f t="shared" si="8"/>
        <v>5</v>
      </c>
      <c r="J138">
        <f>IF(NOT(I139=Tabela211[[#This Row],[miesiąc]]),1,0)</f>
        <v>0</v>
      </c>
      <c r="K138">
        <f>IF(AND(H137&gt;(3*800),Tabela211[[#This Row],[zakup]]=1),3,0)</f>
        <v>0</v>
      </c>
    </row>
    <row r="139" spans="1:11" x14ac:dyDescent="0.3">
      <c r="A139" s="1">
        <v>45064</v>
      </c>
      <c r="B139" t="s">
        <v>6</v>
      </c>
      <c r="C139" t="s">
        <v>11</v>
      </c>
      <c r="D139" s="2">
        <f>VLOOKUP(C139,Tabela110[],2,FALSE)</f>
        <v>0.5</v>
      </c>
      <c r="E139">
        <f t="shared" si="9"/>
        <v>10</v>
      </c>
      <c r="F139" s="3">
        <f>IF(B139="niedziela",15*E139,0)+(Tabela211[[#This Row],[ile]]*800)</f>
        <v>0</v>
      </c>
      <c r="G139" s="3">
        <f t="shared" si="10"/>
        <v>150</v>
      </c>
      <c r="H139" s="4">
        <f t="shared" si="11"/>
        <v>-1190</v>
      </c>
      <c r="I139">
        <f t="shared" si="8"/>
        <v>5</v>
      </c>
      <c r="J139">
        <f>IF(NOT(I140=Tabela211[[#This Row],[miesiąc]]),1,0)</f>
        <v>0</v>
      </c>
      <c r="K139">
        <f>IF(AND(H138&gt;(3*800),Tabela211[[#This Row],[zakup]]=1),3,0)</f>
        <v>0</v>
      </c>
    </row>
    <row r="140" spans="1:11" x14ac:dyDescent="0.3">
      <c r="A140" s="1">
        <v>45065</v>
      </c>
      <c r="B140" t="s">
        <v>7</v>
      </c>
      <c r="C140" t="s">
        <v>11</v>
      </c>
      <c r="D140" s="2">
        <f>VLOOKUP(C140,Tabela110[],2,FALSE)</f>
        <v>0.5</v>
      </c>
      <c r="E140">
        <f t="shared" si="9"/>
        <v>10</v>
      </c>
      <c r="F140" s="3">
        <f>IF(B140="niedziela",15*E140,0)+(Tabela211[[#This Row],[ile]]*800)</f>
        <v>0</v>
      </c>
      <c r="G140" s="3">
        <f t="shared" si="10"/>
        <v>150</v>
      </c>
      <c r="H140" s="4">
        <f t="shared" si="11"/>
        <v>-1040</v>
      </c>
      <c r="I140">
        <f t="shared" si="8"/>
        <v>5</v>
      </c>
      <c r="J140">
        <f>IF(NOT(I141=Tabela211[[#This Row],[miesiąc]]),1,0)</f>
        <v>0</v>
      </c>
      <c r="K140">
        <f>IF(AND(H139&gt;(3*800),Tabela211[[#This Row],[zakup]]=1),3,0)</f>
        <v>0</v>
      </c>
    </row>
    <row r="141" spans="1:11" x14ac:dyDescent="0.3">
      <c r="A141" s="1">
        <v>45066</v>
      </c>
      <c r="B141" t="s">
        <v>8</v>
      </c>
      <c r="C141" t="s">
        <v>11</v>
      </c>
      <c r="D141" s="2">
        <f>VLOOKUP(C141,Tabela110[],2,FALSE)</f>
        <v>0.5</v>
      </c>
      <c r="E141">
        <f t="shared" si="9"/>
        <v>10</v>
      </c>
      <c r="F141" s="3">
        <f>IF(B141="niedziela",15*E141,0)+(Tabela211[[#This Row],[ile]]*800)</f>
        <v>0</v>
      </c>
      <c r="G141" s="3">
        <f t="shared" si="10"/>
        <v>0</v>
      </c>
      <c r="H141" s="4">
        <f t="shared" si="11"/>
        <v>-1040</v>
      </c>
      <c r="I141">
        <f t="shared" si="8"/>
        <v>5</v>
      </c>
      <c r="J141">
        <f>IF(NOT(I142=Tabela211[[#This Row],[miesiąc]]),1,0)</f>
        <v>0</v>
      </c>
      <c r="K141">
        <f>IF(AND(H140&gt;(3*800),Tabela211[[#This Row],[zakup]]=1),3,0)</f>
        <v>0</v>
      </c>
    </row>
    <row r="142" spans="1:11" x14ac:dyDescent="0.3">
      <c r="A142" s="1">
        <v>45067</v>
      </c>
      <c r="B142" t="s">
        <v>2</v>
      </c>
      <c r="C142" t="s">
        <v>11</v>
      </c>
      <c r="D142" s="2">
        <f>VLOOKUP(C142,Tabela110[],2,FALSE)</f>
        <v>0.5</v>
      </c>
      <c r="E142">
        <f t="shared" si="9"/>
        <v>10</v>
      </c>
      <c r="F142" s="3">
        <f>IF(B142="niedziela",15*E142,0)+(Tabela211[[#This Row],[ile]]*800)</f>
        <v>150</v>
      </c>
      <c r="G142" s="3">
        <f t="shared" si="10"/>
        <v>0</v>
      </c>
      <c r="H142" s="4">
        <f t="shared" si="11"/>
        <v>-1190</v>
      </c>
      <c r="I142">
        <f t="shared" si="8"/>
        <v>5</v>
      </c>
      <c r="J142">
        <f>IF(NOT(I143=Tabela211[[#This Row],[miesiąc]]),1,0)</f>
        <v>0</v>
      </c>
      <c r="K142">
        <f>IF(AND(H141&gt;(3*800),Tabela211[[#This Row],[zakup]]=1),3,0)</f>
        <v>0</v>
      </c>
    </row>
    <row r="143" spans="1:11" x14ac:dyDescent="0.3">
      <c r="A143" s="1">
        <v>45068</v>
      </c>
      <c r="B143" t="s">
        <v>3</v>
      </c>
      <c r="C143" t="s">
        <v>11</v>
      </c>
      <c r="D143" s="2">
        <f>VLOOKUP(C143,Tabela110[],2,FALSE)</f>
        <v>0.5</v>
      </c>
      <c r="E143">
        <f t="shared" si="9"/>
        <v>10</v>
      </c>
      <c r="F143" s="3">
        <f>IF(B143="niedziela",15*E143,0)+(Tabela211[[#This Row],[ile]]*800)</f>
        <v>0</v>
      </c>
      <c r="G143" s="3">
        <f t="shared" si="10"/>
        <v>150</v>
      </c>
      <c r="H143" s="4">
        <f t="shared" si="11"/>
        <v>-1040</v>
      </c>
      <c r="I143">
        <f t="shared" si="8"/>
        <v>5</v>
      </c>
      <c r="J143">
        <f>IF(NOT(I144=Tabela211[[#This Row],[miesiąc]]),1,0)</f>
        <v>0</v>
      </c>
      <c r="K143">
        <f>IF(AND(H142&gt;(3*800),Tabela211[[#This Row],[zakup]]=1),3,0)</f>
        <v>0</v>
      </c>
    </row>
    <row r="144" spans="1:11" x14ac:dyDescent="0.3">
      <c r="A144" s="1">
        <v>45069</v>
      </c>
      <c r="B144" t="s">
        <v>4</v>
      </c>
      <c r="C144" t="s">
        <v>11</v>
      </c>
      <c r="D144" s="2">
        <f>VLOOKUP(C144,Tabela110[],2,FALSE)</f>
        <v>0.5</v>
      </c>
      <c r="E144">
        <f t="shared" si="9"/>
        <v>10</v>
      </c>
      <c r="F144" s="3">
        <f>IF(B144="niedziela",15*E144,0)+(Tabela211[[#This Row],[ile]]*800)</f>
        <v>0</v>
      </c>
      <c r="G144" s="3">
        <f t="shared" si="10"/>
        <v>150</v>
      </c>
      <c r="H144" s="4">
        <f t="shared" si="11"/>
        <v>-890</v>
      </c>
      <c r="I144">
        <f t="shared" si="8"/>
        <v>5</v>
      </c>
      <c r="J144">
        <f>IF(NOT(I145=Tabela211[[#This Row],[miesiąc]]),1,0)</f>
        <v>0</v>
      </c>
      <c r="K144">
        <f>IF(AND(H143&gt;(3*800),Tabela211[[#This Row],[zakup]]=1),3,0)</f>
        <v>0</v>
      </c>
    </row>
    <row r="145" spans="1:11" x14ac:dyDescent="0.3">
      <c r="A145" s="1">
        <v>45070</v>
      </c>
      <c r="B145" t="s">
        <v>5</v>
      </c>
      <c r="C145" t="s">
        <v>11</v>
      </c>
      <c r="D145" s="2">
        <f>VLOOKUP(C145,Tabela110[],2,FALSE)</f>
        <v>0.5</v>
      </c>
      <c r="E145">
        <f t="shared" si="9"/>
        <v>10</v>
      </c>
      <c r="F145" s="3">
        <f>IF(B145="niedziela",15*E145,0)+(Tabela211[[#This Row],[ile]]*800)</f>
        <v>0</v>
      </c>
      <c r="G145" s="3">
        <f t="shared" si="10"/>
        <v>150</v>
      </c>
      <c r="H145" s="4">
        <f t="shared" si="11"/>
        <v>-740</v>
      </c>
      <c r="I145">
        <f t="shared" si="8"/>
        <v>5</v>
      </c>
      <c r="J145">
        <f>IF(NOT(I146=Tabela211[[#This Row],[miesiąc]]),1,0)</f>
        <v>0</v>
      </c>
      <c r="K145">
        <f>IF(AND(H144&gt;(3*800),Tabela211[[#This Row],[zakup]]=1),3,0)</f>
        <v>0</v>
      </c>
    </row>
    <row r="146" spans="1:11" x14ac:dyDescent="0.3">
      <c r="A146" s="1">
        <v>45071</v>
      </c>
      <c r="B146" t="s">
        <v>6</v>
      </c>
      <c r="C146" t="s">
        <v>11</v>
      </c>
      <c r="D146" s="2">
        <f>VLOOKUP(C146,Tabela110[],2,FALSE)</f>
        <v>0.5</v>
      </c>
      <c r="E146">
        <f t="shared" si="9"/>
        <v>10</v>
      </c>
      <c r="F146" s="3">
        <f>IF(B146="niedziela",15*E146,0)+(Tabela211[[#This Row],[ile]]*800)</f>
        <v>0</v>
      </c>
      <c r="G146" s="3">
        <f t="shared" si="10"/>
        <v>150</v>
      </c>
      <c r="H146" s="4">
        <f t="shared" si="11"/>
        <v>-590</v>
      </c>
      <c r="I146">
        <f t="shared" si="8"/>
        <v>5</v>
      </c>
      <c r="J146">
        <f>IF(NOT(I147=Tabela211[[#This Row],[miesiąc]]),1,0)</f>
        <v>0</v>
      </c>
      <c r="K146">
        <f>IF(AND(H145&gt;(3*800),Tabela211[[#This Row],[zakup]]=1),3,0)</f>
        <v>0</v>
      </c>
    </row>
    <row r="147" spans="1:11" x14ac:dyDescent="0.3">
      <c r="A147" s="1">
        <v>45072</v>
      </c>
      <c r="B147" t="s">
        <v>7</v>
      </c>
      <c r="C147" t="s">
        <v>11</v>
      </c>
      <c r="D147" s="2">
        <f>VLOOKUP(C147,Tabela110[],2,FALSE)</f>
        <v>0.5</v>
      </c>
      <c r="E147">
        <f t="shared" si="9"/>
        <v>10</v>
      </c>
      <c r="F147" s="3">
        <f>IF(B147="niedziela",15*E147,0)+(Tabela211[[#This Row],[ile]]*800)</f>
        <v>0</v>
      </c>
      <c r="G147" s="3">
        <f t="shared" si="10"/>
        <v>150</v>
      </c>
      <c r="H147" s="4">
        <f t="shared" si="11"/>
        <v>-440</v>
      </c>
      <c r="I147">
        <f t="shared" si="8"/>
        <v>5</v>
      </c>
      <c r="J147">
        <f>IF(NOT(I148=Tabela211[[#This Row],[miesiąc]]),1,0)</f>
        <v>0</v>
      </c>
      <c r="K147">
        <f>IF(AND(H146&gt;(3*800),Tabela211[[#This Row],[zakup]]=1),3,0)</f>
        <v>0</v>
      </c>
    </row>
    <row r="148" spans="1:11" x14ac:dyDescent="0.3">
      <c r="A148" s="1">
        <v>45073</v>
      </c>
      <c r="B148" t="s">
        <v>8</v>
      </c>
      <c r="C148" t="s">
        <v>11</v>
      </c>
      <c r="D148" s="2">
        <f>VLOOKUP(C148,Tabela110[],2,FALSE)</f>
        <v>0.5</v>
      </c>
      <c r="E148">
        <f t="shared" si="9"/>
        <v>10</v>
      </c>
      <c r="F148" s="3">
        <f>IF(B148="niedziela",15*E148,0)+(Tabela211[[#This Row],[ile]]*800)</f>
        <v>0</v>
      </c>
      <c r="G148" s="3">
        <f t="shared" si="10"/>
        <v>0</v>
      </c>
      <c r="H148" s="4">
        <f t="shared" si="11"/>
        <v>-440</v>
      </c>
      <c r="I148">
        <f t="shared" si="8"/>
        <v>5</v>
      </c>
      <c r="J148">
        <f>IF(NOT(I149=Tabela211[[#This Row],[miesiąc]]),1,0)</f>
        <v>0</v>
      </c>
      <c r="K148">
        <f>IF(AND(H147&gt;(3*800),Tabela211[[#This Row],[zakup]]=1),3,0)</f>
        <v>0</v>
      </c>
    </row>
    <row r="149" spans="1:11" x14ac:dyDescent="0.3">
      <c r="A149" s="1">
        <v>45074</v>
      </c>
      <c r="B149" t="s">
        <v>2</v>
      </c>
      <c r="C149" t="s">
        <v>11</v>
      </c>
      <c r="D149" s="2">
        <f>VLOOKUP(C149,Tabela110[],2,FALSE)</f>
        <v>0.5</v>
      </c>
      <c r="E149">
        <f t="shared" si="9"/>
        <v>10</v>
      </c>
      <c r="F149" s="3">
        <f>IF(B149="niedziela",15*E149,0)+(Tabela211[[#This Row],[ile]]*800)</f>
        <v>150</v>
      </c>
      <c r="G149" s="3">
        <f t="shared" si="10"/>
        <v>0</v>
      </c>
      <c r="H149" s="4">
        <f t="shared" si="11"/>
        <v>-590</v>
      </c>
      <c r="I149">
        <f t="shared" si="8"/>
        <v>5</v>
      </c>
      <c r="J149">
        <f>IF(NOT(I150=Tabela211[[#This Row],[miesiąc]]),1,0)</f>
        <v>0</v>
      </c>
      <c r="K149">
        <f>IF(AND(H148&gt;(3*800),Tabela211[[#This Row],[zakup]]=1),3,0)</f>
        <v>0</v>
      </c>
    </row>
    <row r="150" spans="1:11" x14ac:dyDescent="0.3">
      <c r="A150" s="1">
        <v>45075</v>
      </c>
      <c r="B150" t="s">
        <v>3</v>
      </c>
      <c r="C150" t="s">
        <v>11</v>
      </c>
      <c r="D150" s="2">
        <f>VLOOKUP(C150,Tabela110[],2,FALSE)</f>
        <v>0.5</v>
      </c>
      <c r="E150">
        <f t="shared" si="9"/>
        <v>10</v>
      </c>
      <c r="F150" s="3">
        <f>IF(B150="niedziela",15*E150,0)+(Tabela211[[#This Row],[ile]]*800)</f>
        <v>0</v>
      </c>
      <c r="G150" s="3">
        <f t="shared" si="10"/>
        <v>150</v>
      </c>
      <c r="H150" s="4">
        <f t="shared" si="11"/>
        <v>-440</v>
      </c>
      <c r="I150">
        <f t="shared" si="8"/>
        <v>5</v>
      </c>
      <c r="J150">
        <f>IF(NOT(I151=Tabela211[[#This Row],[miesiąc]]),1,0)</f>
        <v>0</v>
      </c>
      <c r="K150">
        <f>IF(AND(H149&gt;(3*800),Tabela211[[#This Row],[zakup]]=1),3,0)</f>
        <v>0</v>
      </c>
    </row>
    <row r="151" spans="1:11" x14ac:dyDescent="0.3">
      <c r="A151" s="1">
        <v>45076</v>
      </c>
      <c r="B151" t="s">
        <v>4</v>
      </c>
      <c r="C151" t="s">
        <v>11</v>
      </c>
      <c r="D151" s="2">
        <f>VLOOKUP(C151,Tabela110[],2,FALSE)</f>
        <v>0.5</v>
      </c>
      <c r="E151">
        <f t="shared" si="9"/>
        <v>10</v>
      </c>
      <c r="F151" s="3">
        <f>IF(B151="niedziela",15*E151,0)+(Tabela211[[#This Row],[ile]]*800)</f>
        <v>0</v>
      </c>
      <c r="G151" s="3">
        <f t="shared" si="10"/>
        <v>150</v>
      </c>
      <c r="H151" s="4">
        <f t="shared" si="11"/>
        <v>-290</v>
      </c>
      <c r="I151">
        <f t="shared" si="8"/>
        <v>5</v>
      </c>
      <c r="J151">
        <f>IF(NOT(I152=Tabela211[[#This Row],[miesiąc]]),1,0)</f>
        <v>0</v>
      </c>
      <c r="K151">
        <f>IF(AND(H150&gt;(3*800),Tabela211[[#This Row],[zakup]]=1),3,0)</f>
        <v>0</v>
      </c>
    </row>
    <row r="152" spans="1:11" x14ac:dyDescent="0.3">
      <c r="A152" s="1">
        <v>45077</v>
      </c>
      <c r="B152" t="s">
        <v>5</v>
      </c>
      <c r="C152" t="s">
        <v>11</v>
      </c>
      <c r="D152" s="2">
        <f>VLOOKUP(C152,Tabela110[],2,FALSE)</f>
        <v>0.5</v>
      </c>
      <c r="E152">
        <f t="shared" si="9"/>
        <v>10</v>
      </c>
      <c r="F152" s="3">
        <f>IF(B152="niedziela",15*E152,0)+(Tabela211[[#This Row],[ile]]*800)</f>
        <v>0</v>
      </c>
      <c r="G152" s="3">
        <f t="shared" si="10"/>
        <v>150</v>
      </c>
      <c r="H152" s="4">
        <f t="shared" si="11"/>
        <v>-140</v>
      </c>
      <c r="I152">
        <f t="shared" si="8"/>
        <v>5</v>
      </c>
      <c r="J152">
        <f>IF(NOT(I153=Tabela211[[#This Row],[miesiąc]]),1,0)</f>
        <v>1</v>
      </c>
      <c r="K152">
        <f>IF(AND(H151&gt;(3*800),Tabela211[[#This Row],[zakup]]=1),3,0)</f>
        <v>0</v>
      </c>
    </row>
    <row r="153" spans="1:11" x14ac:dyDescent="0.3">
      <c r="A153" s="1">
        <v>45078</v>
      </c>
      <c r="B153" t="s">
        <v>6</v>
      </c>
      <c r="C153" t="s">
        <v>11</v>
      </c>
      <c r="D153" s="2">
        <f>VLOOKUP(C153,Tabela110[],2,FALSE)</f>
        <v>0.5</v>
      </c>
      <c r="E153">
        <f t="shared" si="9"/>
        <v>10</v>
      </c>
      <c r="F153" s="3">
        <f>IF(B153="niedziela",15*E153,0)+(Tabela211[[#This Row],[ile]]*800)</f>
        <v>0</v>
      </c>
      <c r="G153" s="3">
        <f t="shared" si="10"/>
        <v>150</v>
      </c>
      <c r="H153" s="4">
        <f t="shared" si="11"/>
        <v>10</v>
      </c>
      <c r="I153">
        <f t="shared" si="8"/>
        <v>6</v>
      </c>
      <c r="J153">
        <f>IF(NOT(I154=Tabela211[[#This Row],[miesiąc]]),1,0)</f>
        <v>0</v>
      </c>
      <c r="K153">
        <f>IF(AND(H152&gt;(3*800),Tabela211[[#This Row],[zakup]]=1),3,0)</f>
        <v>0</v>
      </c>
    </row>
    <row r="154" spans="1:11" x14ac:dyDescent="0.3">
      <c r="A154" s="1">
        <v>45079</v>
      </c>
      <c r="B154" t="s">
        <v>7</v>
      </c>
      <c r="C154" t="s">
        <v>11</v>
      </c>
      <c r="D154" s="2">
        <f>VLOOKUP(C154,Tabela110[],2,FALSE)</f>
        <v>0.5</v>
      </c>
      <c r="E154">
        <f t="shared" si="9"/>
        <v>10</v>
      </c>
      <c r="F154" s="3">
        <f>IF(B154="niedziela",15*E154,0)+(Tabela211[[#This Row],[ile]]*800)</f>
        <v>0</v>
      </c>
      <c r="G154" s="3">
        <f t="shared" si="10"/>
        <v>150</v>
      </c>
      <c r="H154" s="4">
        <f t="shared" si="11"/>
        <v>160</v>
      </c>
      <c r="I154">
        <f t="shared" si="8"/>
        <v>6</v>
      </c>
      <c r="J154">
        <f>IF(NOT(I155=Tabela211[[#This Row],[miesiąc]]),1,0)</f>
        <v>0</v>
      </c>
      <c r="K154">
        <f>IF(AND(H153&gt;(3*800),Tabela211[[#This Row],[zakup]]=1),3,0)</f>
        <v>0</v>
      </c>
    </row>
    <row r="155" spans="1:11" x14ac:dyDescent="0.3">
      <c r="A155" s="1">
        <v>45080</v>
      </c>
      <c r="B155" t="s">
        <v>8</v>
      </c>
      <c r="C155" t="s">
        <v>11</v>
      </c>
      <c r="D155" s="2">
        <f>VLOOKUP(C155,Tabela110[],2,FALSE)</f>
        <v>0.5</v>
      </c>
      <c r="E155">
        <f t="shared" si="9"/>
        <v>10</v>
      </c>
      <c r="F155" s="3">
        <f>IF(B155="niedziela",15*E155,0)+(Tabela211[[#This Row],[ile]]*800)</f>
        <v>0</v>
      </c>
      <c r="G155" s="3">
        <f t="shared" si="10"/>
        <v>0</v>
      </c>
      <c r="H155" s="4">
        <f t="shared" si="11"/>
        <v>160</v>
      </c>
      <c r="I155">
        <f t="shared" si="8"/>
        <v>6</v>
      </c>
      <c r="J155">
        <f>IF(NOT(I156=Tabela211[[#This Row],[miesiąc]]),1,0)</f>
        <v>0</v>
      </c>
      <c r="K155">
        <f>IF(AND(H154&gt;(3*800),Tabela211[[#This Row],[zakup]]=1),3,0)</f>
        <v>0</v>
      </c>
    </row>
    <row r="156" spans="1:11" x14ac:dyDescent="0.3">
      <c r="A156" s="1">
        <v>45081</v>
      </c>
      <c r="B156" t="s">
        <v>2</v>
      </c>
      <c r="C156" t="s">
        <v>11</v>
      </c>
      <c r="D156" s="2">
        <f>VLOOKUP(C156,Tabela110[],2,FALSE)</f>
        <v>0.5</v>
      </c>
      <c r="E156">
        <f t="shared" si="9"/>
        <v>10</v>
      </c>
      <c r="F156" s="3">
        <f>IF(B156="niedziela",15*E156,0)+(Tabela211[[#This Row],[ile]]*800)</f>
        <v>150</v>
      </c>
      <c r="G156" s="3">
        <f t="shared" si="10"/>
        <v>0</v>
      </c>
      <c r="H156" s="4">
        <f t="shared" si="11"/>
        <v>10</v>
      </c>
      <c r="I156">
        <f t="shared" si="8"/>
        <v>6</v>
      </c>
      <c r="J156">
        <f>IF(NOT(I157=Tabela211[[#This Row],[miesiąc]]),1,0)</f>
        <v>0</v>
      </c>
      <c r="K156">
        <f>IF(AND(H155&gt;(3*800),Tabela211[[#This Row],[zakup]]=1),3,0)</f>
        <v>0</v>
      </c>
    </row>
    <row r="157" spans="1:11" x14ac:dyDescent="0.3">
      <c r="A157" s="1">
        <v>45082</v>
      </c>
      <c r="B157" t="s">
        <v>3</v>
      </c>
      <c r="C157" t="s">
        <v>11</v>
      </c>
      <c r="D157" s="2">
        <f>VLOOKUP(C157,Tabela110[],2,FALSE)</f>
        <v>0.5</v>
      </c>
      <c r="E157">
        <f t="shared" si="9"/>
        <v>10</v>
      </c>
      <c r="F157" s="3">
        <f>IF(B157="niedziela",15*E157,0)+(Tabela211[[#This Row],[ile]]*800)</f>
        <v>0</v>
      </c>
      <c r="G157" s="3">
        <f t="shared" si="10"/>
        <v>150</v>
      </c>
      <c r="H157" s="4">
        <f t="shared" si="11"/>
        <v>160</v>
      </c>
      <c r="I157">
        <f t="shared" si="8"/>
        <v>6</v>
      </c>
      <c r="J157">
        <f>IF(NOT(I158=Tabela211[[#This Row],[miesiąc]]),1,0)</f>
        <v>0</v>
      </c>
      <c r="K157">
        <f>IF(AND(H156&gt;(3*800),Tabela211[[#This Row],[zakup]]=1),3,0)</f>
        <v>0</v>
      </c>
    </row>
    <row r="158" spans="1:11" x14ac:dyDescent="0.3">
      <c r="A158" s="1">
        <v>45083</v>
      </c>
      <c r="B158" t="s">
        <v>4</v>
      </c>
      <c r="C158" t="s">
        <v>11</v>
      </c>
      <c r="D158" s="2">
        <f>VLOOKUP(C158,Tabela110[],2,FALSE)</f>
        <v>0.5</v>
      </c>
      <c r="E158">
        <f t="shared" si="9"/>
        <v>10</v>
      </c>
      <c r="F158" s="3">
        <f>IF(B158="niedziela",15*E158,0)+(Tabela211[[#This Row],[ile]]*800)</f>
        <v>0</v>
      </c>
      <c r="G158" s="3">
        <f t="shared" si="10"/>
        <v>150</v>
      </c>
      <c r="H158" s="4">
        <f t="shared" si="11"/>
        <v>310</v>
      </c>
      <c r="I158">
        <f t="shared" si="8"/>
        <v>6</v>
      </c>
      <c r="J158">
        <f>IF(NOT(I159=Tabela211[[#This Row],[miesiąc]]),1,0)</f>
        <v>0</v>
      </c>
      <c r="K158">
        <f>IF(AND(H157&gt;(3*800),Tabela211[[#This Row],[zakup]]=1),3,0)</f>
        <v>0</v>
      </c>
    </row>
    <row r="159" spans="1:11" x14ac:dyDescent="0.3">
      <c r="A159" s="1">
        <v>45084</v>
      </c>
      <c r="B159" t="s">
        <v>5</v>
      </c>
      <c r="C159" t="s">
        <v>11</v>
      </c>
      <c r="D159" s="2">
        <f>VLOOKUP(C159,Tabela110[],2,FALSE)</f>
        <v>0.5</v>
      </c>
      <c r="E159">
        <f t="shared" si="9"/>
        <v>10</v>
      </c>
      <c r="F159" s="3">
        <f>IF(B159="niedziela",15*E159,0)+(Tabela211[[#This Row],[ile]]*800)</f>
        <v>0</v>
      </c>
      <c r="G159" s="3">
        <f t="shared" si="10"/>
        <v>150</v>
      </c>
      <c r="H159" s="4">
        <f t="shared" si="11"/>
        <v>460</v>
      </c>
      <c r="I159">
        <f t="shared" si="8"/>
        <v>6</v>
      </c>
      <c r="J159">
        <f>IF(NOT(I160=Tabela211[[#This Row],[miesiąc]]),1,0)</f>
        <v>0</v>
      </c>
      <c r="K159">
        <f>IF(AND(H158&gt;(3*800),Tabela211[[#This Row],[zakup]]=1),3,0)</f>
        <v>0</v>
      </c>
    </row>
    <row r="160" spans="1:11" x14ac:dyDescent="0.3">
      <c r="A160" s="1">
        <v>45085</v>
      </c>
      <c r="B160" t="s">
        <v>6</v>
      </c>
      <c r="C160" t="s">
        <v>11</v>
      </c>
      <c r="D160" s="2">
        <f>VLOOKUP(C160,Tabela110[],2,FALSE)</f>
        <v>0.5</v>
      </c>
      <c r="E160">
        <f t="shared" si="9"/>
        <v>10</v>
      </c>
      <c r="F160" s="3">
        <f>IF(B160="niedziela",15*E160,0)+(Tabela211[[#This Row],[ile]]*800)</f>
        <v>0</v>
      </c>
      <c r="G160" s="3">
        <f t="shared" si="10"/>
        <v>150</v>
      </c>
      <c r="H160" s="4">
        <f t="shared" si="11"/>
        <v>610</v>
      </c>
      <c r="I160">
        <f t="shared" si="8"/>
        <v>6</v>
      </c>
      <c r="J160">
        <f>IF(NOT(I161=Tabela211[[#This Row],[miesiąc]]),1,0)</f>
        <v>0</v>
      </c>
      <c r="K160">
        <f>IF(AND(H159&gt;(3*800),Tabela211[[#This Row],[zakup]]=1),3,0)</f>
        <v>0</v>
      </c>
    </row>
    <row r="161" spans="1:11" x14ac:dyDescent="0.3">
      <c r="A161" s="1">
        <v>45086</v>
      </c>
      <c r="B161" t="s">
        <v>7</v>
      </c>
      <c r="C161" t="s">
        <v>11</v>
      </c>
      <c r="D161" s="2">
        <f>VLOOKUP(C161,Tabela110[],2,FALSE)</f>
        <v>0.5</v>
      </c>
      <c r="E161">
        <f t="shared" si="9"/>
        <v>10</v>
      </c>
      <c r="F161" s="3">
        <f>IF(B161="niedziela",15*E161,0)+(Tabela211[[#This Row],[ile]]*800)</f>
        <v>0</v>
      </c>
      <c r="G161" s="3">
        <f t="shared" si="10"/>
        <v>150</v>
      </c>
      <c r="H161" s="4">
        <f t="shared" si="11"/>
        <v>760</v>
      </c>
      <c r="I161">
        <f t="shared" si="8"/>
        <v>6</v>
      </c>
      <c r="J161">
        <f>IF(NOT(I162=Tabela211[[#This Row],[miesiąc]]),1,0)</f>
        <v>0</v>
      </c>
      <c r="K161">
        <f>IF(AND(H160&gt;(3*800),Tabela211[[#This Row],[zakup]]=1),3,0)</f>
        <v>0</v>
      </c>
    </row>
    <row r="162" spans="1:11" x14ac:dyDescent="0.3">
      <c r="A162" s="1">
        <v>45087</v>
      </c>
      <c r="B162" t="s">
        <v>8</v>
      </c>
      <c r="C162" t="s">
        <v>11</v>
      </c>
      <c r="D162" s="2">
        <f>VLOOKUP(C162,Tabela110[],2,FALSE)</f>
        <v>0.5</v>
      </c>
      <c r="E162">
        <f t="shared" si="9"/>
        <v>10</v>
      </c>
      <c r="F162" s="3">
        <f>IF(B162="niedziela",15*E162,0)+(Tabela211[[#This Row],[ile]]*800)</f>
        <v>0</v>
      </c>
      <c r="G162" s="3">
        <f t="shared" si="10"/>
        <v>0</v>
      </c>
      <c r="H162" s="4">
        <f t="shared" si="11"/>
        <v>760</v>
      </c>
      <c r="I162">
        <f t="shared" si="8"/>
        <v>6</v>
      </c>
      <c r="J162">
        <f>IF(NOT(I163=Tabela211[[#This Row],[miesiąc]]),1,0)</f>
        <v>0</v>
      </c>
      <c r="K162">
        <f>IF(AND(H161&gt;(3*800),Tabela211[[#This Row],[zakup]]=1),3,0)</f>
        <v>0</v>
      </c>
    </row>
    <row r="163" spans="1:11" x14ac:dyDescent="0.3">
      <c r="A163" s="1">
        <v>45088</v>
      </c>
      <c r="B163" t="s">
        <v>2</v>
      </c>
      <c r="C163" t="s">
        <v>11</v>
      </c>
      <c r="D163" s="2">
        <f>VLOOKUP(C163,Tabela110[],2,FALSE)</f>
        <v>0.5</v>
      </c>
      <c r="E163">
        <f t="shared" si="9"/>
        <v>10</v>
      </c>
      <c r="F163" s="3">
        <f>IF(B163="niedziela",15*E163,0)+(Tabela211[[#This Row],[ile]]*800)</f>
        <v>150</v>
      </c>
      <c r="G163" s="3">
        <f t="shared" si="10"/>
        <v>0</v>
      </c>
      <c r="H163" s="4">
        <f t="shared" si="11"/>
        <v>610</v>
      </c>
      <c r="I163">
        <f t="shared" si="8"/>
        <v>6</v>
      </c>
      <c r="J163">
        <f>IF(NOT(I164=Tabela211[[#This Row],[miesiąc]]),1,0)</f>
        <v>0</v>
      </c>
      <c r="K163">
        <f>IF(AND(H162&gt;(3*800),Tabela211[[#This Row],[zakup]]=1),3,0)</f>
        <v>0</v>
      </c>
    </row>
    <row r="164" spans="1:11" x14ac:dyDescent="0.3">
      <c r="A164" s="1">
        <v>45089</v>
      </c>
      <c r="B164" t="s">
        <v>3</v>
      </c>
      <c r="C164" t="s">
        <v>11</v>
      </c>
      <c r="D164" s="2">
        <f>VLOOKUP(C164,Tabela110[],2,FALSE)</f>
        <v>0.5</v>
      </c>
      <c r="E164">
        <f t="shared" si="9"/>
        <v>10</v>
      </c>
      <c r="F164" s="3">
        <f>IF(B164="niedziela",15*E164,0)+(Tabela211[[#This Row],[ile]]*800)</f>
        <v>0</v>
      </c>
      <c r="G164" s="3">
        <f t="shared" si="10"/>
        <v>150</v>
      </c>
      <c r="H164" s="4">
        <f t="shared" si="11"/>
        <v>760</v>
      </c>
      <c r="I164">
        <f t="shared" si="8"/>
        <v>6</v>
      </c>
      <c r="J164">
        <f>IF(NOT(I165=Tabela211[[#This Row],[miesiąc]]),1,0)</f>
        <v>0</v>
      </c>
      <c r="K164">
        <f>IF(AND(H163&gt;(3*800),Tabela211[[#This Row],[zakup]]=1),3,0)</f>
        <v>0</v>
      </c>
    </row>
    <row r="165" spans="1:11" x14ac:dyDescent="0.3">
      <c r="A165" s="1">
        <v>45090</v>
      </c>
      <c r="B165" t="s">
        <v>4</v>
      </c>
      <c r="C165" t="s">
        <v>11</v>
      </c>
      <c r="D165" s="2">
        <f>VLOOKUP(C165,Tabela110[],2,FALSE)</f>
        <v>0.5</v>
      </c>
      <c r="E165">
        <f t="shared" si="9"/>
        <v>10</v>
      </c>
      <c r="F165" s="3">
        <f>IF(B165="niedziela",15*E165,0)+(Tabela211[[#This Row],[ile]]*800)</f>
        <v>0</v>
      </c>
      <c r="G165" s="3">
        <f t="shared" si="10"/>
        <v>150</v>
      </c>
      <c r="H165" s="4">
        <f t="shared" si="11"/>
        <v>910</v>
      </c>
      <c r="I165">
        <f t="shared" si="8"/>
        <v>6</v>
      </c>
      <c r="J165">
        <f>IF(NOT(I166=Tabela211[[#This Row],[miesiąc]]),1,0)</f>
        <v>0</v>
      </c>
      <c r="K165">
        <f>IF(AND(H164&gt;(3*800),Tabela211[[#This Row],[zakup]]=1),3,0)</f>
        <v>0</v>
      </c>
    </row>
    <row r="166" spans="1:11" x14ac:dyDescent="0.3">
      <c r="A166" s="1">
        <v>45091</v>
      </c>
      <c r="B166" t="s">
        <v>5</v>
      </c>
      <c r="C166" t="s">
        <v>11</v>
      </c>
      <c r="D166" s="2">
        <f>VLOOKUP(C166,Tabela110[],2,FALSE)</f>
        <v>0.5</v>
      </c>
      <c r="E166">
        <f t="shared" si="9"/>
        <v>10</v>
      </c>
      <c r="F166" s="3">
        <f>IF(B166="niedziela",15*E166,0)+(Tabela211[[#This Row],[ile]]*800)</f>
        <v>0</v>
      </c>
      <c r="G166" s="3">
        <f t="shared" si="10"/>
        <v>150</v>
      </c>
      <c r="H166" s="4">
        <f t="shared" si="11"/>
        <v>1060</v>
      </c>
      <c r="I166">
        <f t="shared" si="8"/>
        <v>6</v>
      </c>
      <c r="J166">
        <f>IF(NOT(I167=Tabela211[[#This Row],[miesiąc]]),1,0)</f>
        <v>0</v>
      </c>
      <c r="K166">
        <f>IF(AND(H165&gt;(3*800),Tabela211[[#This Row],[zakup]]=1),3,0)</f>
        <v>0</v>
      </c>
    </row>
    <row r="167" spans="1:11" x14ac:dyDescent="0.3">
      <c r="A167" s="1">
        <v>45092</v>
      </c>
      <c r="B167" t="s">
        <v>6</v>
      </c>
      <c r="C167" t="s">
        <v>11</v>
      </c>
      <c r="D167" s="2">
        <f>VLOOKUP(C167,Tabela110[],2,FALSE)</f>
        <v>0.5</v>
      </c>
      <c r="E167">
        <f t="shared" si="9"/>
        <v>10</v>
      </c>
      <c r="F167" s="3">
        <f>IF(B167="niedziela",15*E167,0)+(Tabela211[[#This Row],[ile]]*800)</f>
        <v>0</v>
      </c>
      <c r="G167" s="3">
        <f t="shared" si="10"/>
        <v>150</v>
      </c>
      <c r="H167" s="4">
        <f t="shared" si="11"/>
        <v>1210</v>
      </c>
      <c r="I167">
        <f t="shared" si="8"/>
        <v>6</v>
      </c>
      <c r="J167">
        <f>IF(NOT(I168=Tabela211[[#This Row],[miesiąc]]),1,0)</f>
        <v>0</v>
      </c>
      <c r="K167">
        <f>IF(AND(H166&gt;(3*800),Tabela211[[#This Row],[zakup]]=1),3,0)</f>
        <v>0</v>
      </c>
    </row>
    <row r="168" spans="1:11" x14ac:dyDescent="0.3">
      <c r="A168" s="1">
        <v>45093</v>
      </c>
      <c r="B168" t="s">
        <v>7</v>
      </c>
      <c r="C168" t="s">
        <v>11</v>
      </c>
      <c r="D168" s="2">
        <f>VLOOKUP(C168,Tabela110[],2,FALSE)</f>
        <v>0.5</v>
      </c>
      <c r="E168">
        <f t="shared" si="9"/>
        <v>10</v>
      </c>
      <c r="F168" s="3">
        <f>IF(B168="niedziela",15*E168,0)+(Tabela211[[#This Row],[ile]]*800)</f>
        <v>0</v>
      </c>
      <c r="G168" s="3">
        <f t="shared" si="10"/>
        <v>150</v>
      </c>
      <c r="H168" s="4">
        <f t="shared" si="11"/>
        <v>1360</v>
      </c>
      <c r="I168">
        <f t="shared" si="8"/>
        <v>6</v>
      </c>
      <c r="J168">
        <f>IF(NOT(I169=Tabela211[[#This Row],[miesiąc]]),1,0)</f>
        <v>0</v>
      </c>
      <c r="K168">
        <f>IF(AND(H167&gt;(3*800),Tabela211[[#This Row],[zakup]]=1),3,0)</f>
        <v>0</v>
      </c>
    </row>
    <row r="169" spans="1:11" x14ac:dyDescent="0.3">
      <c r="A169" s="1">
        <v>45094</v>
      </c>
      <c r="B169" t="s">
        <v>8</v>
      </c>
      <c r="C169" t="s">
        <v>11</v>
      </c>
      <c r="D169" s="2">
        <f>VLOOKUP(C169,Tabela110[],2,FALSE)</f>
        <v>0.5</v>
      </c>
      <c r="E169">
        <f t="shared" si="9"/>
        <v>10</v>
      </c>
      <c r="F169" s="3">
        <f>IF(B169="niedziela",15*E169,0)+(Tabela211[[#This Row],[ile]]*800)</f>
        <v>0</v>
      </c>
      <c r="G169" s="3">
        <f t="shared" si="10"/>
        <v>0</v>
      </c>
      <c r="H169" s="4">
        <f t="shared" si="11"/>
        <v>1360</v>
      </c>
      <c r="I169">
        <f t="shared" si="8"/>
        <v>6</v>
      </c>
      <c r="J169">
        <f>IF(NOT(I170=Tabela211[[#This Row],[miesiąc]]),1,0)</f>
        <v>0</v>
      </c>
      <c r="K169">
        <f>IF(AND(H168&gt;(3*800),Tabela211[[#This Row],[zakup]]=1),3,0)</f>
        <v>0</v>
      </c>
    </row>
    <row r="170" spans="1:11" x14ac:dyDescent="0.3">
      <c r="A170" s="1">
        <v>45095</v>
      </c>
      <c r="B170" t="s">
        <v>2</v>
      </c>
      <c r="C170" t="s">
        <v>11</v>
      </c>
      <c r="D170" s="2">
        <f>VLOOKUP(C170,Tabela110[],2,FALSE)</f>
        <v>0.5</v>
      </c>
      <c r="E170">
        <f t="shared" si="9"/>
        <v>10</v>
      </c>
      <c r="F170" s="3">
        <f>IF(B170="niedziela",15*E170,0)+(Tabela211[[#This Row],[ile]]*800)</f>
        <v>150</v>
      </c>
      <c r="G170" s="3">
        <f t="shared" si="10"/>
        <v>0</v>
      </c>
      <c r="H170" s="4">
        <f t="shared" si="11"/>
        <v>1210</v>
      </c>
      <c r="I170">
        <f t="shared" si="8"/>
        <v>6</v>
      </c>
      <c r="J170">
        <f>IF(NOT(I171=Tabela211[[#This Row],[miesiąc]]),1,0)</f>
        <v>0</v>
      </c>
      <c r="K170">
        <f>IF(AND(H169&gt;(3*800),Tabela211[[#This Row],[zakup]]=1),3,0)</f>
        <v>0</v>
      </c>
    </row>
    <row r="171" spans="1:11" x14ac:dyDescent="0.3">
      <c r="A171" s="1">
        <v>45096</v>
      </c>
      <c r="B171" t="s">
        <v>3</v>
      </c>
      <c r="C171" t="s">
        <v>11</v>
      </c>
      <c r="D171" s="2">
        <f>VLOOKUP(C171,Tabela110[],2,FALSE)</f>
        <v>0.5</v>
      </c>
      <c r="E171">
        <f t="shared" si="9"/>
        <v>10</v>
      </c>
      <c r="F171" s="3">
        <f>IF(B171="niedziela",15*E171,0)+(Tabela211[[#This Row],[ile]]*800)</f>
        <v>0</v>
      </c>
      <c r="G171" s="3">
        <f t="shared" si="10"/>
        <v>150</v>
      </c>
      <c r="H171" s="4">
        <f t="shared" si="11"/>
        <v>1360</v>
      </c>
      <c r="I171">
        <f t="shared" si="8"/>
        <v>6</v>
      </c>
      <c r="J171">
        <f>IF(NOT(I172=Tabela211[[#This Row],[miesiąc]]),1,0)</f>
        <v>0</v>
      </c>
      <c r="K171">
        <f>IF(AND(H170&gt;(3*800),Tabela211[[#This Row],[zakup]]=1),3,0)</f>
        <v>0</v>
      </c>
    </row>
    <row r="172" spans="1:11" x14ac:dyDescent="0.3">
      <c r="A172" s="1">
        <v>45097</v>
      </c>
      <c r="B172" t="s">
        <v>4</v>
      </c>
      <c r="C172" t="s">
        <v>11</v>
      </c>
      <c r="D172" s="2">
        <f>VLOOKUP(C172,Tabela110[],2,FALSE)</f>
        <v>0.5</v>
      </c>
      <c r="E172">
        <f t="shared" si="9"/>
        <v>10</v>
      </c>
      <c r="F172" s="3">
        <f>IF(B172="niedziela",15*E172,0)+(Tabela211[[#This Row],[ile]]*800)</f>
        <v>0</v>
      </c>
      <c r="G172" s="3">
        <f t="shared" si="10"/>
        <v>150</v>
      </c>
      <c r="H172" s="4">
        <f t="shared" si="11"/>
        <v>1510</v>
      </c>
      <c r="I172">
        <f t="shared" si="8"/>
        <v>6</v>
      </c>
      <c r="J172">
        <f>IF(NOT(I173=Tabela211[[#This Row],[miesiąc]]),1,0)</f>
        <v>0</v>
      </c>
      <c r="K172">
        <f>IF(AND(H171&gt;(3*800),Tabela211[[#This Row],[zakup]]=1),3,0)</f>
        <v>0</v>
      </c>
    </row>
    <row r="173" spans="1:11" x14ac:dyDescent="0.3">
      <c r="A173" s="1">
        <v>45098</v>
      </c>
      <c r="B173" t="s">
        <v>5</v>
      </c>
      <c r="C173" t="s">
        <v>12</v>
      </c>
      <c r="D173" s="2">
        <f>VLOOKUP(C173,Tabela110[],2,FALSE)</f>
        <v>0.9</v>
      </c>
      <c r="E173">
        <f t="shared" si="9"/>
        <v>10</v>
      </c>
      <c r="F173" s="3">
        <f>IF(B173="niedziela",15*E173,0)+(Tabela211[[#This Row],[ile]]*800)</f>
        <v>0</v>
      </c>
      <c r="G173" s="3">
        <f t="shared" si="10"/>
        <v>270</v>
      </c>
      <c r="H173" s="4">
        <f t="shared" si="11"/>
        <v>1780</v>
      </c>
      <c r="I173">
        <f t="shared" si="8"/>
        <v>6</v>
      </c>
      <c r="J173">
        <f>IF(NOT(I174=Tabela211[[#This Row],[miesiąc]]),1,0)</f>
        <v>0</v>
      </c>
      <c r="K173">
        <f>IF(AND(H172&gt;(3*800),Tabela211[[#This Row],[zakup]]=1),3,0)</f>
        <v>0</v>
      </c>
    </row>
    <row r="174" spans="1:11" x14ac:dyDescent="0.3">
      <c r="A174" s="1">
        <v>45099</v>
      </c>
      <c r="B174" t="s">
        <v>6</v>
      </c>
      <c r="C174" t="s">
        <v>12</v>
      </c>
      <c r="D174" s="2">
        <f>VLOOKUP(C174,Tabela110[],2,FALSE)</f>
        <v>0.9</v>
      </c>
      <c r="E174">
        <f t="shared" si="9"/>
        <v>10</v>
      </c>
      <c r="F174" s="3">
        <f>IF(B174="niedziela",15*E174,0)+(Tabela211[[#This Row],[ile]]*800)</f>
        <v>0</v>
      </c>
      <c r="G174" s="3">
        <f t="shared" si="10"/>
        <v>270</v>
      </c>
      <c r="H174" s="4">
        <f t="shared" si="11"/>
        <v>2050</v>
      </c>
      <c r="I174">
        <f t="shared" si="8"/>
        <v>6</v>
      </c>
      <c r="J174">
        <f>IF(NOT(I175=Tabela211[[#This Row],[miesiąc]]),1,0)</f>
        <v>0</v>
      </c>
      <c r="K174">
        <f>IF(AND(H173&gt;(3*800),Tabela211[[#This Row],[zakup]]=1),3,0)</f>
        <v>0</v>
      </c>
    </row>
    <row r="175" spans="1:11" x14ac:dyDescent="0.3">
      <c r="A175" s="1">
        <v>45100</v>
      </c>
      <c r="B175" t="s">
        <v>7</v>
      </c>
      <c r="C175" t="s">
        <v>12</v>
      </c>
      <c r="D175" s="2">
        <f>VLOOKUP(C175,Tabela110[],2,FALSE)</f>
        <v>0.9</v>
      </c>
      <c r="E175">
        <f t="shared" si="9"/>
        <v>10</v>
      </c>
      <c r="F175" s="3">
        <f>IF(B175="niedziela",15*E175,0)+(Tabela211[[#This Row],[ile]]*800)</f>
        <v>0</v>
      </c>
      <c r="G175" s="3">
        <f t="shared" si="10"/>
        <v>270</v>
      </c>
      <c r="H175" s="4">
        <f t="shared" si="11"/>
        <v>2320</v>
      </c>
      <c r="I175">
        <f t="shared" si="8"/>
        <v>6</v>
      </c>
      <c r="J175">
        <f>IF(NOT(I176=Tabela211[[#This Row],[miesiąc]]),1,0)</f>
        <v>0</v>
      </c>
      <c r="K175">
        <f>IF(AND(H174&gt;(3*800),Tabela211[[#This Row],[zakup]]=1),3,0)</f>
        <v>0</v>
      </c>
    </row>
    <row r="176" spans="1:11" x14ac:dyDescent="0.3">
      <c r="A176" s="1">
        <v>45101</v>
      </c>
      <c r="B176" t="s">
        <v>8</v>
      </c>
      <c r="C176" t="s">
        <v>12</v>
      </c>
      <c r="D176" s="2">
        <f>VLOOKUP(C176,Tabela110[],2,FALSE)</f>
        <v>0.9</v>
      </c>
      <c r="E176">
        <f t="shared" si="9"/>
        <v>10</v>
      </c>
      <c r="F176" s="3">
        <f>IF(B176="niedziela",15*E176,0)+(Tabela211[[#This Row],[ile]]*800)</f>
        <v>0</v>
      </c>
      <c r="G176" s="3">
        <f t="shared" si="10"/>
        <v>0</v>
      </c>
      <c r="H176" s="4">
        <f t="shared" si="11"/>
        <v>2320</v>
      </c>
      <c r="I176">
        <f t="shared" si="8"/>
        <v>6</v>
      </c>
      <c r="J176">
        <f>IF(NOT(I177=Tabela211[[#This Row],[miesiąc]]),1,0)</f>
        <v>0</v>
      </c>
      <c r="K176">
        <f>IF(AND(H175&gt;(3*800),Tabela211[[#This Row],[zakup]]=1),3,0)</f>
        <v>0</v>
      </c>
    </row>
    <row r="177" spans="1:11" x14ac:dyDescent="0.3">
      <c r="A177" s="1">
        <v>45102</v>
      </c>
      <c r="B177" t="s">
        <v>2</v>
      </c>
      <c r="C177" t="s">
        <v>12</v>
      </c>
      <c r="D177" s="2">
        <f>VLOOKUP(C177,Tabela110[],2,FALSE)</f>
        <v>0.9</v>
      </c>
      <c r="E177">
        <f t="shared" si="9"/>
        <v>10</v>
      </c>
      <c r="F177" s="3">
        <f>IF(B177="niedziela",15*E177,0)+(Tabela211[[#This Row],[ile]]*800)</f>
        <v>150</v>
      </c>
      <c r="G177" s="3">
        <f t="shared" si="10"/>
        <v>0</v>
      </c>
      <c r="H177" s="4">
        <f t="shared" si="11"/>
        <v>2170</v>
      </c>
      <c r="I177">
        <f t="shared" si="8"/>
        <v>6</v>
      </c>
      <c r="J177">
        <f>IF(NOT(I178=Tabela211[[#This Row],[miesiąc]]),1,0)</f>
        <v>0</v>
      </c>
      <c r="K177">
        <f>IF(AND(H176&gt;(3*800),Tabela211[[#This Row],[zakup]]=1),3,0)</f>
        <v>0</v>
      </c>
    </row>
    <row r="178" spans="1:11" x14ac:dyDescent="0.3">
      <c r="A178" s="1">
        <v>45103</v>
      </c>
      <c r="B178" t="s">
        <v>3</v>
      </c>
      <c r="C178" t="s">
        <v>12</v>
      </c>
      <c r="D178" s="2">
        <f>VLOOKUP(C178,Tabela110[],2,FALSE)</f>
        <v>0.9</v>
      </c>
      <c r="E178">
        <f t="shared" si="9"/>
        <v>10</v>
      </c>
      <c r="F178" s="3">
        <f>IF(B178="niedziela",15*E178,0)+(Tabela211[[#This Row],[ile]]*800)</f>
        <v>0</v>
      </c>
      <c r="G178" s="3">
        <f t="shared" si="10"/>
        <v>270</v>
      </c>
      <c r="H178" s="4">
        <f t="shared" si="11"/>
        <v>2440</v>
      </c>
      <c r="I178">
        <f t="shared" si="8"/>
        <v>6</v>
      </c>
      <c r="J178">
        <f>IF(NOT(I179=Tabela211[[#This Row],[miesiąc]]),1,0)</f>
        <v>0</v>
      </c>
      <c r="K178">
        <f>IF(AND(H177&gt;(3*800),Tabela211[[#This Row],[zakup]]=1),3,0)</f>
        <v>0</v>
      </c>
    </row>
    <row r="179" spans="1:11" x14ac:dyDescent="0.3">
      <c r="A179" s="1">
        <v>45104</v>
      </c>
      <c r="B179" t="s">
        <v>4</v>
      </c>
      <c r="C179" t="s">
        <v>12</v>
      </c>
      <c r="D179" s="2">
        <f>VLOOKUP(C179,Tabela110[],2,FALSE)</f>
        <v>0.9</v>
      </c>
      <c r="E179">
        <f t="shared" si="9"/>
        <v>10</v>
      </c>
      <c r="F179" s="3">
        <f>IF(B179="niedziela",15*E179,0)+(Tabela211[[#This Row],[ile]]*800)</f>
        <v>0</v>
      </c>
      <c r="G179" s="3">
        <f t="shared" si="10"/>
        <v>270</v>
      </c>
      <c r="H179" s="4">
        <f t="shared" si="11"/>
        <v>2710</v>
      </c>
      <c r="I179">
        <f t="shared" si="8"/>
        <v>6</v>
      </c>
      <c r="J179">
        <f>IF(NOT(I180=Tabela211[[#This Row],[miesiąc]]),1,0)</f>
        <v>0</v>
      </c>
      <c r="K179">
        <f>IF(AND(H178&gt;(3*800),Tabela211[[#This Row],[zakup]]=1),3,0)</f>
        <v>0</v>
      </c>
    </row>
    <row r="180" spans="1:11" x14ac:dyDescent="0.3">
      <c r="A180" s="1">
        <v>45105</v>
      </c>
      <c r="B180" t="s">
        <v>5</v>
      </c>
      <c r="C180" t="s">
        <v>12</v>
      </c>
      <c r="D180" s="2">
        <f>VLOOKUP(C180,Tabela110[],2,FALSE)</f>
        <v>0.9</v>
      </c>
      <c r="E180">
        <f t="shared" si="9"/>
        <v>10</v>
      </c>
      <c r="F180" s="3">
        <f>IF(B180="niedziela",15*E180,0)+(Tabela211[[#This Row],[ile]]*800)</f>
        <v>0</v>
      </c>
      <c r="G180" s="3">
        <f t="shared" si="10"/>
        <v>270</v>
      </c>
      <c r="H180" s="4">
        <f t="shared" si="11"/>
        <v>2980</v>
      </c>
      <c r="I180">
        <f t="shared" si="8"/>
        <v>6</v>
      </c>
      <c r="J180">
        <f>IF(NOT(I181=Tabela211[[#This Row],[miesiąc]]),1,0)</f>
        <v>0</v>
      </c>
      <c r="K180">
        <f>IF(AND(H179&gt;(3*800),Tabela211[[#This Row],[zakup]]=1),3,0)</f>
        <v>0</v>
      </c>
    </row>
    <row r="181" spans="1:11" x14ac:dyDescent="0.3">
      <c r="A181" s="1">
        <v>45106</v>
      </c>
      <c r="B181" t="s">
        <v>6</v>
      </c>
      <c r="C181" t="s">
        <v>12</v>
      </c>
      <c r="D181" s="2">
        <f>VLOOKUP(C181,Tabela110[],2,FALSE)</f>
        <v>0.9</v>
      </c>
      <c r="E181">
        <f t="shared" si="9"/>
        <v>10</v>
      </c>
      <c r="F181" s="3">
        <f>IF(B181="niedziela",15*E181,0)+(Tabela211[[#This Row],[ile]]*800)</f>
        <v>0</v>
      </c>
      <c r="G181" s="3">
        <f t="shared" si="10"/>
        <v>270</v>
      </c>
      <c r="H181" s="4">
        <f t="shared" si="11"/>
        <v>3250</v>
      </c>
      <c r="I181">
        <f t="shared" si="8"/>
        <v>6</v>
      </c>
      <c r="J181">
        <f>IF(NOT(I182=Tabela211[[#This Row],[miesiąc]]),1,0)</f>
        <v>0</v>
      </c>
      <c r="K181">
        <f>IF(AND(H180&gt;(3*800),Tabela211[[#This Row],[zakup]]=1),3,0)</f>
        <v>0</v>
      </c>
    </row>
    <row r="182" spans="1:11" x14ac:dyDescent="0.3">
      <c r="A182" s="1">
        <v>45107</v>
      </c>
      <c r="B182" t="s">
        <v>7</v>
      </c>
      <c r="C182" t="s">
        <v>12</v>
      </c>
      <c r="D182" s="2">
        <f>VLOOKUP(C182,Tabela110[],2,FALSE)</f>
        <v>0.9</v>
      </c>
      <c r="E182">
        <f t="shared" si="9"/>
        <v>10</v>
      </c>
      <c r="F182" s="3">
        <f>IF(B182="niedziela",15*E182,0)+(Tabela211[[#This Row],[ile]]*800)</f>
        <v>2400</v>
      </c>
      <c r="G182" s="3">
        <f t="shared" si="10"/>
        <v>270</v>
      </c>
      <c r="H182" s="4">
        <f t="shared" si="11"/>
        <v>1120</v>
      </c>
      <c r="I182">
        <f t="shared" si="8"/>
        <v>6</v>
      </c>
      <c r="J182">
        <f>IF(NOT(I183=Tabela211[[#This Row],[miesiąc]]),1,0)</f>
        <v>1</v>
      </c>
      <c r="K182">
        <f>IF(AND(H181&gt;(3*800),Tabela211[[#This Row],[zakup]]=1),3,0)</f>
        <v>3</v>
      </c>
    </row>
    <row r="183" spans="1:11" x14ac:dyDescent="0.3">
      <c r="A183" s="1">
        <v>45108</v>
      </c>
      <c r="B183" t="s">
        <v>8</v>
      </c>
      <c r="C183" t="s">
        <v>12</v>
      </c>
      <c r="D183" s="2">
        <f>VLOOKUP(C183,Tabela110[],2,FALSE)</f>
        <v>0.9</v>
      </c>
      <c r="E183">
        <f t="shared" si="9"/>
        <v>13</v>
      </c>
      <c r="F183" s="3">
        <f>IF(B183="niedziela",15*E183,0)+(Tabela211[[#This Row],[ile]]*800)</f>
        <v>0</v>
      </c>
      <c r="G183" s="3">
        <f t="shared" si="10"/>
        <v>0</v>
      </c>
      <c r="H183" s="4">
        <f t="shared" si="11"/>
        <v>1120</v>
      </c>
      <c r="I183">
        <f t="shared" si="8"/>
        <v>7</v>
      </c>
      <c r="J183">
        <f>IF(NOT(I184=Tabela211[[#This Row],[miesiąc]]),1,0)</f>
        <v>0</v>
      </c>
      <c r="K183">
        <f>IF(AND(H182&gt;(3*800),Tabela211[[#This Row],[zakup]]=1),3,0)</f>
        <v>0</v>
      </c>
    </row>
    <row r="184" spans="1:11" x14ac:dyDescent="0.3">
      <c r="A184" s="1">
        <v>45109</v>
      </c>
      <c r="B184" t="s">
        <v>2</v>
      </c>
      <c r="C184" t="s">
        <v>12</v>
      </c>
      <c r="D184" s="2">
        <f>VLOOKUP(C184,Tabela110[],2,FALSE)</f>
        <v>0.9</v>
      </c>
      <c r="E184">
        <f t="shared" si="9"/>
        <v>13</v>
      </c>
      <c r="F184" s="3">
        <f>IF(B184="niedziela",15*E184,0)+(Tabela211[[#This Row],[ile]]*800)</f>
        <v>195</v>
      </c>
      <c r="G184" s="3">
        <f t="shared" si="10"/>
        <v>0</v>
      </c>
      <c r="H184" s="4">
        <f t="shared" si="11"/>
        <v>925</v>
      </c>
      <c r="I184">
        <f t="shared" si="8"/>
        <v>7</v>
      </c>
      <c r="J184">
        <f>IF(NOT(I185=Tabela211[[#This Row],[miesiąc]]),1,0)</f>
        <v>0</v>
      </c>
      <c r="K184">
        <f>IF(AND(H183&gt;(3*800),Tabela211[[#This Row],[zakup]]=1),3,0)</f>
        <v>0</v>
      </c>
    </row>
    <row r="185" spans="1:11" x14ac:dyDescent="0.3">
      <c r="A185" s="1">
        <v>45110</v>
      </c>
      <c r="B185" t="s">
        <v>3</v>
      </c>
      <c r="C185" t="s">
        <v>12</v>
      </c>
      <c r="D185" s="2">
        <f>VLOOKUP(C185,Tabela110[],2,FALSE)</f>
        <v>0.9</v>
      </c>
      <c r="E185">
        <f t="shared" si="9"/>
        <v>13</v>
      </c>
      <c r="F185" s="3">
        <f>IF(B185="niedziela",15*E185,0)+(Tabela211[[#This Row],[ile]]*800)</f>
        <v>0</v>
      </c>
      <c r="G185" s="3">
        <f t="shared" si="10"/>
        <v>330</v>
      </c>
      <c r="H185" s="4">
        <f t="shared" si="11"/>
        <v>1255</v>
      </c>
      <c r="I185">
        <f t="shared" si="8"/>
        <v>7</v>
      </c>
      <c r="J185">
        <f>IF(NOT(I186=Tabela211[[#This Row],[miesiąc]]),1,0)</f>
        <v>0</v>
      </c>
      <c r="K185">
        <f>IF(AND(H184&gt;(3*800),Tabela211[[#This Row],[zakup]]=1),3,0)</f>
        <v>0</v>
      </c>
    </row>
    <row r="186" spans="1:11" x14ac:dyDescent="0.3">
      <c r="A186" s="1">
        <v>45111</v>
      </c>
      <c r="B186" t="s">
        <v>4</v>
      </c>
      <c r="C186" t="s">
        <v>12</v>
      </c>
      <c r="D186" s="2">
        <f>VLOOKUP(C186,Tabela110[],2,FALSE)</f>
        <v>0.9</v>
      </c>
      <c r="E186">
        <f t="shared" si="9"/>
        <v>13</v>
      </c>
      <c r="F186" s="3">
        <f>IF(B186="niedziela",15*E186,0)+(Tabela211[[#This Row],[ile]]*800)</f>
        <v>0</v>
      </c>
      <c r="G186" s="3">
        <f t="shared" si="10"/>
        <v>330</v>
      </c>
      <c r="H186" s="4">
        <f t="shared" si="11"/>
        <v>1585</v>
      </c>
      <c r="I186">
        <f t="shared" si="8"/>
        <v>7</v>
      </c>
      <c r="J186">
        <f>IF(NOT(I187=Tabela211[[#This Row],[miesiąc]]),1,0)</f>
        <v>0</v>
      </c>
      <c r="K186">
        <f>IF(AND(H185&gt;(3*800),Tabela211[[#This Row],[zakup]]=1),3,0)</f>
        <v>0</v>
      </c>
    </row>
    <row r="187" spans="1:11" x14ac:dyDescent="0.3">
      <c r="A187" s="1">
        <v>45112</v>
      </c>
      <c r="B187" t="s">
        <v>5</v>
      </c>
      <c r="C187" t="s">
        <v>12</v>
      </c>
      <c r="D187" s="2">
        <f>VLOOKUP(C187,Tabela110[],2,FALSE)</f>
        <v>0.9</v>
      </c>
      <c r="E187">
        <f t="shared" si="9"/>
        <v>13</v>
      </c>
      <c r="F187" s="3">
        <f>IF(B187="niedziela",15*E187,0)+(Tabela211[[#This Row],[ile]]*800)</f>
        <v>0</v>
      </c>
      <c r="G187" s="3">
        <f t="shared" si="10"/>
        <v>330</v>
      </c>
      <c r="H187" s="4">
        <f t="shared" si="11"/>
        <v>1915</v>
      </c>
      <c r="I187">
        <f t="shared" si="8"/>
        <v>7</v>
      </c>
      <c r="J187">
        <f>IF(NOT(I188=Tabela211[[#This Row],[miesiąc]]),1,0)</f>
        <v>0</v>
      </c>
      <c r="K187">
        <f>IF(AND(H186&gt;(3*800),Tabela211[[#This Row],[zakup]]=1),3,0)</f>
        <v>0</v>
      </c>
    </row>
    <row r="188" spans="1:11" x14ac:dyDescent="0.3">
      <c r="A188" s="1">
        <v>45113</v>
      </c>
      <c r="B188" t="s">
        <v>6</v>
      </c>
      <c r="C188" t="s">
        <v>12</v>
      </c>
      <c r="D188" s="2">
        <f>VLOOKUP(C188,Tabela110[],2,FALSE)</f>
        <v>0.9</v>
      </c>
      <c r="E188">
        <f t="shared" si="9"/>
        <v>13</v>
      </c>
      <c r="F188" s="3">
        <f>IF(B188="niedziela",15*E188,0)+(Tabela211[[#This Row],[ile]]*800)</f>
        <v>0</v>
      </c>
      <c r="G188" s="3">
        <f t="shared" si="10"/>
        <v>330</v>
      </c>
      <c r="H188" s="4">
        <f t="shared" si="11"/>
        <v>2245</v>
      </c>
      <c r="I188">
        <f t="shared" si="8"/>
        <v>7</v>
      </c>
      <c r="J188">
        <f>IF(NOT(I189=Tabela211[[#This Row],[miesiąc]]),1,0)</f>
        <v>0</v>
      </c>
      <c r="K188">
        <f>IF(AND(H187&gt;(3*800),Tabela211[[#This Row],[zakup]]=1),3,0)</f>
        <v>0</v>
      </c>
    </row>
    <row r="189" spans="1:11" x14ac:dyDescent="0.3">
      <c r="A189" s="1">
        <v>45114</v>
      </c>
      <c r="B189" t="s">
        <v>7</v>
      </c>
      <c r="C189" t="s">
        <v>12</v>
      </c>
      <c r="D189" s="2">
        <f>VLOOKUP(C189,Tabela110[],2,FALSE)</f>
        <v>0.9</v>
      </c>
      <c r="E189">
        <f t="shared" si="9"/>
        <v>13</v>
      </c>
      <c r="F189" s="3">
        <f>IF(B189="niedziela",15*E189,0)+(Tabela211[[#This Row],[ile]]*800)</f>
        <v>0</v>
      </c>
      <c r="G189" s="3">
        <f t="shared" si="10"/>
        <v>330</v>
      </c>
      <c r="H189" s="4">
        <f t="shared" si="11"/>
        <v>2575</v>
      </c>
      <c r="I189">
        <f t="shared" si="8"/>
        <v>7</v>
      </c>
      <c r="J189">
        <f>IF(NOT(I190=Tabela211[[#This Row],[miesiąc]]),1,0)</f>
        <v>0</v>
      </c>
      <c r="K189">
        <f>IF(AND(H188&gt;(3*800),Tabela211[[#This Row],[zakup]]=1),3,0)</f>
        <v>0</v>
      </c>
    </row>
    <row r="190" spans="1:11" x14ac:dyDescent="0.3">
      <c r="A190" s="1">
        <v>45115</v>
      </c>
      <c r="B190" t="s">
        <v>8</v>
      </c>
      <c r="C190" t="s">
        <v>12</v>
      </c>
      <c r="D190" s="2">
        <f>VLOOKUP(C190,Tabela110[],2,FALSE)</f>
        <v>0.9</v>
      </c>
      <c r="E190">
        <f t="shared" si="9"/>
        <v>13</v>
      </c>
      <c r="F190" s="3">
        <f>IF(B190="niedziela",15*E190,0)+(Tabela211[[#This Row],[ile]]*800)</f>
        <v>0</v>
      </c>
      <c r="G190" s="3">
        <f t="shared" si="10"/>
        <v>0</v>
      </c>
      <c r="H190" s="4">
        <f t="shared" si="11"/>
        <v>2575</v>
      </c>
      <c r="I190">
        <f t="shared" si="8"/>
        <v>7</v>
      </c>
      <c r="J190">
        <f>IF(NOT(I191=Tabela211[[#This Row],[miesiąc]]),1,0)</f>
        <v>0</v>
      </c>
      <c r="K190">
        <f>IF(AND(H189&gt;(3*800),Tabela211[[#This Row],[zakup]]=1),3,0)</f>
        <v>0</v>
      </c>
    </row>
    <row r="191" spans="1:11" x14ac:dyDescent="0.3">
      <c r="A191" s="1">
        <v>45116</v>
      </c>
      <c r="B191" t="s">
        <v>2</v>
      </c>
      <c r="C191" t="s">
        <v>12</v>
      </c>
      <c r="D191" s="2">
        <f>VLOOKUP(C191,Tabela110[],2,FALSE)</f>
        <v>0.9</v>
      </c>
      <c r="E191">
        <f t="shared" si="9"/>
        <v>13</v>
      </c>
      <c r="F191" s="3">
        <f>IF(B191="niedziela",15*E191,0)+(Tabela211[[#This Row],[ile]]*800)</f>
        <v>195</v>
      </c>
      <c r="G191" s="3">
        <f t="shared" si="10"/>
        <v>0</v>
      </c>
      <c r="H191" s="4">
        <f t="shared" si="11"/>
        <v>2380</v>
      </c>
      <c r="I191">
        <f t="shared" si="8"/>
        <v>7</v>
      </c>
      <c r="J191">
        <f>IF(NOT(I192=Tabela211[[#This Row],[miesiąc]]),1,0)</f>
        <v>0</v>
      </c>
      <c r="K191">
        <f>IF(AND(H190&gt;(3*800),Tabela211[[#This Row],[zakup]]=1),3,0)</f>
        <v>0</v>
      </c>
    </row>
    <row r="192" spans="1:11" x14ac:dyDescent="0.3">
      <c r="A192" s="1">
        <v>45117</v>
      </c>
      <c r="B192" t="s">
        <v>3</v>
      </c>
      <c r="C192" t="s">
        <v>12</v>
      </c>
      <c r="D192" s="2">
        <f>VLOOKUP(C192,Tabela110[],2,FALSE)</f>
        <v>0.9</v>
      </c>
      <c r="E192">
        <f t="shared" si="9"/>
        <v>13</v>
      </c>
      <c r="F192" s="3">
        <f>IF(B192="niedziela",15*E192,0)+(Tabela211[[#This Row],[ile]]*800)</f>
        <v>0</v>
      </c>
      <c r="G192" s="3">
        <f t="shared" si="10"/>
        <v>330</v>
      </c>
      <c r="H192" s="4">
        <f t="shared" si="11"/>
        <v>2710</v>
      </c>
      <c r="I192">
        <f t="shared" si="8"/>
        <v>7</v>
      </c>
      <c r="J192">
        <f>IF(NOT(I193=Tabela211[[#This Row],[miesiąc]]),1,0)</f>
        <v>0</v>
      </c>
      <c r="K192">
        <f>IF(AND(H191&gt;(3*800),Tabela211[[#This Row],[zakup]]=1),3,0)</f>
        <v>0</v>
      </c>
    </row>
    <row r="193" spans="1:11" x14ac:dyDescent="0.3">
      <c r="A193" s="1">
        <v>45118</v>
      </c>
      <c r="B193" t="s">
        <v>4</v>
      </c>
      <c r="C193" t="s">
        <v>12</v>
      </c>
      <c r="D193" s="2">
        <f>VLOOKUP(C193,Tabela110[],2,FALSE)</f>
        <v>0.9</v>
      </c>
      <c r="E193">
        <f t="shared" si="9"/>
        <v>13</v>
      </c>
      <c r="F193" s="3">
        <f>IF(B193="niedziela",15*E193,0)+(Tabela211[[#This Row],[ile]]*800)</f>
        <v>0</v>
      </c>
      <c r="G193" s="3">
        <f t="shared" si="10"/>
        <v>330</v>
      </c>
      <c r="H193" s="4">
        <f t="shared" si="11"/>
        <v>3040</v>
      </c>
      <c r="I193">
        <f t="shared" si="8"/>
        <v>7</v>
      </c>
      <c r="J193">
        <f>IF(NOT(I194=Tabela211[[#This Row],[miesiąc]]),1,0)</f>
        <v>0</v>
      </c>
      <c r="K193">
        <f>IF(AND(H192&gt;(3*800),Tabela211[[#This Row],[zakup]]=1),3,0)</f>
        <v>0</v>
      </c>
    </row>
    <row r="194" spans="1:11" x14ac:dyDescent="0.3">
      <c r="A194" s="1">
        <v>45119</v>
      </c>
      <c r="B194" t="s">
        <v>5</v>
      </c>
      <c r="C194" t="s">
        <v>12</v>
      </c>
      <c r="D194" s="2">
        <f>VLOOKUP(C194,Tabela110[],2,FALSE)</f>
        <v>0.9</v>
      </c>
      <c r="E194">
        <f t="shared" si="9"/>
        <v>13</v>
      </c>
      <c r="F194" s="3">
        <f>IF(B194="niedziela",15*E194,0)+(Tabela211[[#This Row],[ile]]*800)</f>
        <v>0</v>
      </c>
      <c r="G194" s="3">
        <f t="shared" si="10"/>
        <v>330</v>
      </c>
      <c r="H194" s="4">
        <f t="shared" si="11"/>
        <v>3370</v>
      </c>
      <c r="I194">
        <f t="shared" ref="I194:I257" si="12">MONTH(A194)</f>
        <v>7</v>
      </c>
      <c r="J194">
        <f>IF(NOT(I195=Tabela211[[#This Row],[miesiąc]]),1,0)</f>
        <v>0</v>
      </c>
      <c r="K194">
        <f>IF(AND(H193&gt;(3*800),Tabela211[[#This Row],[zakup]]=1),3,0)</f>
        <v>0</v>
      </c>
    </row>
    <row r="195" spans="1:11" x14ac:dyDescent="0.3">
      <c r="A195" s="1">
        <v>45120</v>
      </c>
      <c r="B195" t="s">
        <v>6</v>
      </c>
      <c r="C195" t="s">
        <v>12</v>
      </c>
      <c r="D195" s="2">
        <f>VLOOKUP(C195,Tabela110[],2,FALSE)</f>
        <v>0.9</v>
      </c>
      <c r="E195">
        <f t="shared" si="9"/>
        <v>13</v>
      </c>
      <c r="F195" s="3">
        <f>IF(B195="niedziela",15*E195,0)+(Tabela211[[#This Row],[ile]]*800)</f>
        <v>0</v>
      </c>
      <c r="G195" s="3">
        <f t="shared" si="10"/>
        <v>330</v>
      </c>
      <c r="H195" s="4">
        <f t="shared" si="11"/>
        <v>3700</v>
      </c>
      <c r="I195">
        <f t="shared" si="12"/>
        <v>7</v>
      </c>
      <c r="J195">
        <f>IF(NOT(I196=Tabela211[[#This Row],[miesiąc]]),1,0)</f>
        <v>0</v>
      </c>
      <c r="K195">
        <f>IF(AND(H194&gt;(3*800),Tabela211[[#This Row],[zakup]]=1),3,0)</f>
        <v>0</v>
      </c>
    </row>
    <row r="196" spans="1:11" x14ac:dyDescent="0.3">
      <c r="A196" s="1">
        <v>45121</v>
      </c>
      <c r="B196" t="s">
        <v>7</v>
      </c>
      <c r="C196" t="s">
        <v>12</v>
      </c>
      <c r="D196" s="2">
        <f>VLOOKUP(C196,Tabela110[],2,FALSE)</f>
        <v>0.9</v>
      </c>
      <c r="E196">
        <f t="shared" ref="E196:E259" si="13">E195+K195</f>
        <v>13</v>
      </c>
      <c r="F196" s="3">
        <f>IF(B196="niedziela",15*E196,0)+(Tabela211[[#This Row],[ile]]*800)</f>
        <v>0</v>
      </c>
      <c r="G196" s="3">
        <f t="shared" ref="G196:G259" si="14">IF(AND(NOT(B196="sobota"),NOT(B196="niedziela")),ROUNDDOWN(E196*D196,0)*$P$4,0)</f>
        <v>330</v>
      </c>
      <c r="H196" s="4">
        <f t="shared" ref="H196:H259" si="15">G196-F196+H195</f>
        <v>4030</v>
      </c>
      <c r="I196">
        <f t="shared" si="12"/>
        <v>7</v>
      </c>
      <c r="J196">
        <f>IF(NOT(I197=Tabela211[[#This Row],[miesiąc]]),1,0)</f>
        <v>0</v>
      </c>
      <c r="K196">
        <f>IF(AND(H195&gt;(3*800),Tabela211[[#This Row],[zakup]]=1),3,0)</f>
        <v>0</v>
      </c>
    </row>
    <row r="197" spans="1:11" x14ac:dyDescent="0.3">
      <c r="A197" s="1">
        <v>45122</v>
      </c>
      <c r="B197" t="s">
        <v>8</v>
      </c>
      <c r="C197" t="s">
        <v>12</v>
      </c>
      <c r="D197" s="2">
        <f>VLOOKUP(C197,Tabela110[],2,FALSE)</f>
        <v>0.9</v>
      </c>
      <c r="E197">
        <f t="shared" si="13"/>
        <v>13</v>
      </c>
      <c r="F197" s="3">
        <f>IF(B197="niedziela",15*E197,0)+(Tabela211[[#This Row],[ile]]*800)</f>
        <v>0</v>
      </c>
      <c r="G197" s="3">
        <f t="shared" si="14"/>
        <v>0</v>
      </c>
      <c r="H197" s="4">
        <f t="shared" si="15"/>
        <v>4030</v>
      </c>
      <c r="I197">
        <f t="shared" si="12"/>
        <v>7</v>
      </c>
      <c r="J197">
        <f>IF(NOT(I198=Tabela211[[#This Row],[miesiąc]]),1,0)</f>
        <v>0</v>
      </c>
      <c r="K197">
        <f>IF(AND(H196&gt;(3*800),Tabela211[[#This Row],[zakup]]=1),3,0)</f>
        <v>0</v>
      </c>
    </row>
    <row r="198" spans="1:11" x14ac:dyDescent="0.3">
      <c r="A198" s="1">
        <v>45123</v>
      </c>
      <c r="B198" t="s">
        <v>2</v>
      </c>
      <c r="C198" t="s">
        <v>12</v>
      </c>
      <c r="D198" s="2">
        <f>VLOOKUP(C198,Tabela110[],2,FALSE)</f>
        <v>0.9</v>
      </c>
      <c r="E198">
        <f t="shared" si="13"/>
        <v>13</v>
      </c>
      <c r="F198" s="3">
        <f>IF(B198="niedziela",15*E198,0)+(Tabela211[[#This Row],[ile]]*800)</f>
        <v>195</v>
      </c>
      <c r="G198" s="3">
        <f t="shared" si="14"/>
        <v>0</v>
      </c>
      <c r="H198" s="4">
        <f t="shared" si="15"/>
        <v>3835</v>
      </c>
      <c r="I198">
        <f t="shared" si="12"/>
        <v>7</v>
      </c>
      <c r="J198">
        <f>IF(NOT(I199=Tabela211[[#This Row],[miesiąc]]),1,0)</f>
        <v>0</v>
      </c>
      <c r="K198">
        <f>IF(AND(H197&gt;(3*800),Tabela211[[#This Row],[zakup]]=1),3,0)</f>
        <v>0</v>
      </c>
    </row>
    <row r="199" spans="1:11" x14ac:dyDescent="0.3">
      <c r="A199" s="1">
        <v>45124</v>
      </c>
      <c r="B199" t="s">
        <v>3</v>
      </c>
      <c r="C199" t="s">
        <v>12</v>
      </c>
      <c r="D199" s="2">
        <f>VLOOKUP(C199,Tabela110[],2,FALSE)</f>
        <v>0.9</v>
      </c>
      <c r="E199">
        <f t="shared" si="13"/>
        <v>13</v>
      </c>
      <c r="F199" s="3">
        <f>IF(B199="niedziela",15*E199,0)+(Tabela211[[#This Row],[ile]]*800)</f>
        <v>0</v>
      </c>
      <c r="G199" s="3">
        <f t="shared" si="14"/>
        <v>330</v>
      </c>
      <c r="H199" s="4">
        <f t="shared" si="15"/>
        <v>4165</v>
      </c>
      <c r="I199">
        <f t="shared" si="12"/>
        <v>7</v>
      </c>
      <c r="J199">
        <f>IF(NOT(I200=Tabela211[[#This Row],[miesiąc]]),1,0)</f>
        <v>0</v>
      </c>
      <c r="K199">
        <f>IF(AND(H198&gt;(3*800),Tabela211[[#This Row],[zakup]]=1),3,0)</f>
        <v>0</v>
      </c>
    </row>
    <row r="200" spans="1:11" x14ac:dyDescent="0.3">
      <c r="A200" s="1">
        <v>45125</v>
      </c>
      <c r="B200" t="s">
        <v>4</v>
      </c>
      <c r="C200" t="s">
        <v>12</v>
      </c>
      <c r="D200" s="2">
        <f>VLOOKUP(C200,Tabela110[],2,FALSE)</f>
        <v>0.9</v>
      </c>
      <c r="E200">
        <f t="shared" si="13"/>
        <v>13</v>
      </c>
      <c r="F200" s="3">
        <f>IF(B200="niedziela",15*E200,0)+(Tabela211[[#This Row],[ile]]*800)</f>
        <v>0</v>
      </c>
      <c r="G200" s="3">
        <f t="shared" si="14"/>
        <v>330</v>
      </c>
      <c r="H200" s="4">
        <f t="shared" si="15"/>
        <v>4495</v>
      </c>
      <c r="I200">
        <f t="shared" si="12"/>
        <v>7</v>
      </c>
      <c r="J200">
        <f>IF(NOT(I201=Tabela211[[#This Row],[miesiąc]]),1,0)</f>
        <v>0</v>
      </c>
      <c r="K200">
        <f>IF(AND(H199&gt;(3*800),Tabela211[[#This Row],[zakup]]=1),3,0)</f>
        <v>0</v>
      </c>
    </row>
    <row r="201" spans="1:11" x14ac:dyDescent="0.3">
      <c r="A201" s="1">
        <v>45126</v>
      </c>
      <c r="B201" t="s">
        <v>5</v>
      </c>
      <c r="C201" t="s">
        <v>12</v>
      </c>
      <c r="D201" s="2">
        <f>VLOOKUP(C201,Tabela110[],2,FALSE)</f>
        <v>0.9</v>
      </c>
      <c r="E201">
        <f t="shared" si="13"/>
        <v>13</v>
      </c>
      <c r="F201" s="3">
        <f>IF(B201="niedziela",15*E201,0)+(Tabela211[[#This Row],[ile]]*800)</f>
        <v>0</v>
      </c>
      <c r="G201" s="3">
        <f t="shared" si="14"/>
        <v>330</v>
      </c>
      <c r="H201" s="4">
        <f t="shared" si="15"/>
        <v>4825</v>
      </c>
      <c r="I201">
        <f t="shared" si="12"/>
        <v>7</v>
      </c>
      <c r="J201">
        <f>IF(NOT(I202=Tabela211[[#This Row],[miesiąc]]),1,0)</f>
        <v>0</v>
      </c>
      <c r="K201">
        <f>IF(AND(H200&gt;(3*800),Tabela211[[#This Row],[zakup]]=1),3,0)</f>
        <v>0</v>
      </c>
    </row>
    <row r="202" spans="1:11" x14ac:dyDescent="0.3">
      <c r="A202" s="1">
        <v>45127</v>
      </c>
      <c r="B202" t="s">
        <v>6</v>
      </c>
      <c r="C202" t="s">
        <v>12</v>
      </c>
      <c r="D202" s="2">
        <f>VLOOKUP(C202,Tabela110[],2,FALSE)</f>
        <v>0.9</v>
      </c>
      <c r="E202">
        <f t="shared" si="13"/>
        <v>13</v>
      </c>
      <c r="F202" s="3">
        <f>IF(B202="niedziela",15*E202,0)+(Tabela211[[#This Row],[ile]]*800)</f>
        <v>0</v>
      </c>
      <c r="G202" s="3">
        <f t="shared" si="14"/>
        <v>330</v>
      </c>
      <c r="H202" s="4">
        <f t="shared" si="15"/>
        <v>5155</v>
      </c>
      <c r="I202">
        <f t="shared" si="12"/>
        <v>7</v>
      </c>
      <c r="J202">
        <f>IF(NOT(I203=Tabela211[[#This Row],[miesiąc]]),1,0)</f>
        <v>0</v>
      </c>
      <c r="K202">
        <f>IF(AND(H201&gt;(3*800),Tabela211[[#This Row],[zakup]]=1),3,0)</f>
        <v>0</v>
      </c>
    </row>
    <row r="203" spans="1:11" x14ac:dyDescent="0.3">
      <c r="A203" s="1">
        <v>45128</v>
      </c>
      <c r="B203" t="s">
        <v>7</v>
      </c>
      <c r="C203" t="s">
        <v>12</v>
      </c>
      <c r="D203" s="2">
        <f>VLOOKUP(C203,Tabela110[],2,FALSE)</f>
        <v>0.9</v>
      </c>
      <c r="E203">
        <f t="shared" si="13"/>
        <v>13</v>
      </c>
      <c r="F203" s="3">
        <f>IF(B203="niedziela",15*E203,0)+(Tabela211[[#This Row],[ile]]*800)</f>
        <v>0</v>
      </c>
      <c r="G203" s="3">
        <f t="shared" si="14"/>
        <v>330</v>
      </c>
      <c r="H203" s="4">
        <f t="shared" si="15"/>
        <v>5485</v>
      </c>
      <c r="I203">
        <f t="shared" si="12"/>
        <v>7</v>
      </c>
      <c r="J203">
        <f>IF(NOT(I204=Tabela211[[#This Row],[miesiąc]]),1,0)</f>
        <v>0</v>
      </c>
      <c r="K203">
        <f>IF(AND(H202&gt;(3*800),Tabela211[[#This Row],[zakup]]=1),3,0)</f>
        <v>0</v>
      </c>
    </row>
    <row r="204" spans="1:11" x14ac:dyDescent="0.3">
      <c r="A204" s="1">
        <v>45129</v>
      </c>
      <c r="B204" t="s">
        <v>8</v>
      </c>
      <c r="C204" t="s">
        <v>12</v>
      </c>
      <c r="D204" s="2">
        <f>VLOOKUP(C204,Tabela110[],2,FALSE)</f>
        <v>0.9</v>
      </c>
      <c r="E204">
        <f t="shared" si="13"/>
        <v>13</v>
      </c>
      <c r="F204" s="3">
        <f>IF(B204="niedziela",15*E204,0)+(Tabela211[[#This Row],[ile]]*800)</f>
        <v>0</v>
      </c>
      <c r="G204" s="3">
        <f t="shared" si="14"/>
        <v>0</v>
      </c>
      <c r="H204" s="4">
        <f t="shared" si="15"/>
        <v>5485</v>
      </c>
      <c r="I204">
        <f t="shared" si="12"/>
        <v>7</v>
      </c>
      <c r="J204">
        <f>IF(NOT(I205=Tabela211[[#This Row],[miesiąc]]),1,0)</f>
        <v>0</v>
      </c>
      <c r="K204">
        <f>IF(AND(H203&gt;(3*800),Tabela211[[#This Row],[zakup]]=1),3,0)</f>
        <v>0</v>
      </c>
    </row>
    <row r="205" spans="1:11" x14ac:dyDescent="0.3">
      <c r="A205" s="1">
        <v>45130</v>
      </c>
      <c r="B205" t="s">
        <v>2</v>
      </c>
      <c r="C205" t="s">
        <v>12</v>
      </c>
      <c r="D205" s="2">
        <f>VLOOKUP(C205,Tabela110[],2,FALSE)</f>
        <v>0.9</v>
      </c>
      <c r="E205">
        <f t="shared" si="13"/>
        <v>13</v>
      </c>
      <c r="F205" s="3">
        <f>IF(B205="niedziela",15*E205,0)+(Tabela211[[#This Row],[ile]]*800)</f>
        <v>195</v>
      </c>
      <c r="G205" s="3">
        <f t="shared" si="14"/>
        <v>0</v>
      </c>
      <c r="H205" s="4">
        <f t="shared" si="15"/>
        <v>5290</v>
      </c>
      <c r="I205">
        <f t="shared" si="12"/>
        <v>7</v>
      </c>
      <c r="J205">
        <f>IF(NOT(I206=Tabela211[[#This Row],[miesiąc]]),1,0)</f>
        <v>0</v>
      </c>
      <c r="K205">
        <f>IF(AND(H204&gt;(3*800),Tabela211[[#This Row],[zakup]]=1),3,0)</f>
        <v>0</v>
      </c>
    </row>
    <row r="206" spans="1:11" x14ac:dyDescent="0.3">
      <c r="A206" s="1">
        <v>45131</v>
      </c>
      <c r="B206" t="s">
        <v>3</v>
      </c>
      <c r="C206" t="s">
        <v>12</v>
      </c>
      <c r="D206" s="2">
        <f>VLOOKUP(C206,Tabela110[],2,FALSE)</f>
        <v>0.9</v>
      </c>
      <c r="E206">
        <f t="shared" si="13"/>
        <v>13</v>
      </c>
      <c r="F206" s="3">
        <f>IF(B206="niedziela",15*E206,0)+(Tabela211[[#This Row],[ile]]*800)</f>
        <v>0</v>
      </c>
      <c r="G206" s="3">
        <f t="shared" si="14"/>
        <v>330</v>
      </c>
      <c r="H206" s="4">
        <f t="shared" si="15"/>
        <v>5620</v>
      </c>
      <c r="I206">
        <f t="shared" si="12"/>
        <v>7</v>
      </c>
      <c r="J206">
        <f>IF(NOT(I207=Tabela211[[#This Row],[miesiąc]]),1,0)</f>
        <v>0</v>
      </c>
      <c r="K206">
        <f>IF(AND(H205&gt;(3*800),Tabela211[[#This Row],[zakup]]=1),3,0)</f>
        <v>0</v>
      </c>
    </row>
    <row r="207" spans="1:11" x14ac:dyDescent="0.3">
      <c r="A207" s="1">
        <v>45132</v>
      </c>
      <c r="B207" t="s">
        <v>4</v>
      </c>
      <c r="C207" t="s">
        <v>12</v>
      </c>
      <c r="D207" s="2">
        <f>VLOOKUP(C207,Tabela110[],2,FALSE)</f>
        <v>0.9</v>
      </c>
      <c r="E207">
        <f t="shared" si="13"/>
        <v>13</v>
      </c>
      <c r="F207" s="3">
        <f>IF(B207="niedziela",15*E207,0)+(Tabela211[[#This Row],[ile]]*800)</f>
        <v>0</v>
      </c>
      <c r="G207" s="3">
        <f t="shared" si="14"/>
        <v>330</v>
      </c>
      <c r="H207" s="4">
        <f t="shared" si="15"/>
        <v>5950</v>
      </c>
      <c r="I207">
        <f t="shared" si="12"/>
        <v>7</v>
      </c>
      <c r="J207">
        <f>IF(NOT(I208=Tabela211[[#This Row],[miesiąc]]),1,0)</f>
        <v>0</v>
      </c>
      <c r="K207">
        <f>IF(AND(H206&gt;(3*800),Tabela211[[#This Row],[zakup]]=1),3,0)</f>
        <v>0</v>
      </c>
    </row>
    <row r="208" spans="1:11" x14ac:dyDescent="0.3">
      <c r="A208" s="1">
        <v>45133</v>
      </c>
      <c r="B208" t="s">
        <v>5</v>
      </c>
      <c r="C208" t="s">
        <v>12</v>
      </c>
      <c r="D208" s="2">
        <f>VLOOKUP(C208,Tabela110[],2,FALSE)</f>
        <v>0.9</v>
      </c>
      <c r="E208">
        <f t="shared" si="13"/>
        <v>13</v>
      </c>
      <c r="F208" s="3">
        <f>IF(B208="niedziela",15*E208,0)+(Tabela211[[#This Row],[ile]]*800)</f>
        <v>0</v>
      </c>
      <c r="G208" s="3">
        <f t="shared" si="14"/>
        <v>330</v>
      </c>
      <c r="H208" s="4">
        <f t="shared" si="15"/>
        <v>6280</v>
      </c>
      <c r="I208">
        <f t="shared" si="12"/>
        <v>7</v>
      </c>
      <c r="J208">
        <f>IF(NOT(I209=Tabela211[[#This Row],[miesiąc]]),1,0)</f>
        <v>0</v>
      </c>
      <c r="K208">
        <f>IF(AND(H207&gt;(3*800),Tabela211[[#This Row],[zakup]]=1),3,0)</f>
        <v>0</v>
      </c>
    </row>
    <row r="209" spans="1:11" x14ac:dyDescent="0.3">
      <c r="A209" s="1">
        <v>45134</v>
      </c>
      <c r="B209" t="s">
        <v>6</v>
      </c>
      <c r="C209" t="s">
        <v>12</v>
      </c>
      <c r="D209" s="2">
        <f>VLOOKUP(C209,Tabela110[],2,FALSE)</f>
        <v>0.9</v>
      </c>
      <c r="E209">
        <f t="shared" si="13"/>
        <v>13</v>
      </c>
      <c r="F209" s="3">
        <f>IF(B209="niedziela",15*E209,0)+(Tabela211[[#This Row],[ile]]*800)</f>
        <v>0</v>
      </c>
      <c r="G209" s="3">
        <f t="shared" si="14"/>
        <v>330</v>
      </c>
      <c r="H209" s="4">
        <f t="shared" si="15"/>
        <v>6610</v>
      </c>
      <c r="I209">
        <f t="shared" si="12"/>
        <v>7</v>
      </c>
      <c r="J209">
        <f>IF(NOT(I210=Tabela211[[#This Row],[miesiąc]]),1,0)</f>
        <v>0</v>
      </c>
      <c r="K209">
        <f>IF(AND(H208&gt;(3*800),Tabela211[[#This Row],[zakup]]=1),3,0)</f>
        <v>0</v>
      </c>
    </row>
    <row r="210" spans="1:11" x14ac:dyDescent="0.3">
      <c r="A210" s="1">
        <v>45135</v>
      </c>
      <c r="B210" t="s">
        <v>7</v>
      </c>
      <c r="C210" t="s">
        <v>12</v>
      </c>
      <c r="D210" s="2">
        <f>VLOOKUP(C210,Tabela110[],2,FALSE)</f>
        <v>0.9</v>
      </c>
      <c r="E210">
        <f t="shared" si="13"/>
        <v>13</v>
      </c>
      <c r="F210" s="3">
        <f>IF(B210="niedziela",15*E210,0)+(Tabela211[[#This Row],[ile]]*800)</f>
        <v>0</v>
      </c>
      <c r="G210" s="3">
        <f t="shared" si="14"/>
        <v>330</v>
      </c>
      <c r="H210" s="4">
        <f t="shared" si="15"/>
        <v>6940</v>
      </c>
      <c r="I210">
        <f t="shared" si="12"/>
        <v>7</v>
      </c>
      <c r="J210">
        <f>IF(NOT(I211=Tabela211[[#This Row],[miesiąc]]),1,0)</f>
        <v>0</v>
      </c>
      <c r="K210">
        <f>IF(AND(H209&gt;(3*800),Tabela211[[#This Row],[zakup]]=1),3,0)</f>
        <v>0</v>
      </c>
    </row>
    <row r="211" spans="1:11" x14ac:dyDescent="0.3">
      <c r="A211" s="1">
        <v>45136</v>
      </c>
      <c r="B211" t="s">
        <v>8</v>
      </c>
      <c r="C211" t="s">
        <v>12</v>
      </c>
      <c r="D211" s="2">
        <f>VLOOKUP(C211,Tabela110[],2,FALSE)</f>
        <v>0.9</v>
      </c>
      <c r="E211">
        <f t="shared" si="13"/>
        <v>13</v>
      </c>
      <c r="F211" s="3">
        <f>IF(B211="niedziela",15*E211,0)+(Tabela211[[#This Row],[ile]]*800)</f>
        <v>0</v>
      </c>
      <c r="G211" s="3">
        <f t="shared" si="14"/>
        <v>0</v>
      </c>
      <c r="H211" s="4">
        <f t="shared" si="15"/>
        <v>6940</v>
      </c>
      <c r="I211">
        <f t="shared" si="12"/>
        <v>7</v>
      </c>
      <c r="J211">
        <f>IF(NOT(I212=Tabela211[[#This Row],[miesiąc]]),1,0)</f>
        <v>0</v>
      </c>
      <c r="K211">
        <f>IF(AND(H210&gt;(3*800),Tabela211[[#This Row],[zakup]]=1),3,0)</f>
        <v>0</v>
      </c>
    </row>
    <row r="212" spans="1:11" x14ac:dyDescent="0.3">
      <c r="A212" s="1">
        <v>45137</v>
      </c>
      <c r="B212" t="s">
        <v>2</v>
      </c>
      <c r="C212" t="s">
        <v>12</v>
      </c>
      <c r="D212" s="2">
        <f>VLOOKUP(C212,Tabela110[],2,FALSE)</f>
        <v>0.9</v>
      </c>
      <c r="E212">
        <f t="shared" si="13"/>
        <v>13</v>
      </c>
      <c r="F212" s="3">
        <f>IF(B212="niedziela",15*E212,0)+(Tabela211[[#This Row],[ile]]*800)</f>
        <v>195</v>
      </c>
      <c r="G212" s="3">
        <f t="shared" si="14"/>
        <v>0</v>
      </c>
      <c r="H212" s="4">
        <f t="shared" si="15"/>
        <v>6745</v>
      </c>
      <c r="I212">
        <f t="shared" si="12"/>
        <v>7</v>
      </c>
      <c r="J212">
        <f>IF(NOT(I213=Tabela211[[#This Row],[miesiąc]]),1,0)</f>
        <v>0</v>
      </c>
      <c r="K212">
        <f>IF(AND(H211&gt;(3*800),Tabela211[[#This Row],[zakup]]=1),3,0)</f>
        <v>0</v>
      </c>
    </row>
    <row r="213" spans="1:11" x14ac:dyDescent="0.3">
      <c r="A213" s="1">
        <v>45138</v>
      </c>
      <c r="B213" t="s">
        <v>3</v>
      </c>
      <c r="C213" t="s">
        <v>12</v>
      </c>
      <c r="D213" s="2">
        <f>VLOOKUP(C213,Tabela110[],2,FALSE)</f>
        <v>0.9</v>
      </c>
      <c r="E213">
        <f t="shared" si="13"/>
        <v>13</v>
      </c>
      <c r="F213" s="3">
        <f>IF(B213="niedziela",15*E213,0)+(Tabela211[[#This Row],[ile]]*800)</f>
        <v>2400</v>
      </c>
      <c r="G213" s="3">
        <f t="shared" si="14"/>
        <v>330</v>
      </c>
      <c r="H213" s="4">
        <f t="shared" si="15"/>
        <v>4675</v>
      </c>
      <c r="I213">
        <f t="shared" si="12"/>
        <v>7</v>
      </c>
      <c r="J213">
        <f>IF(NOT(I214=Tabela211[[#This Row],[miesiąc]]),1,0)</f>
        <v>1</v>
      </c>
      <c r="K213">
        <f>IF(AND(H212&gt;(3*800),Tabela211[[#This Row],[zakup]]=1),3,0)</f>
        <v>3</v>
      </c>
    </row>
    <row r="214" spans="1:11" x14ac:dyDescent="0.3">
      <c r="A214" s="1">
        <v>45139</v>
      </c>
      <c r="B214" t="s">
        <v>4</v>
      </c>
      <c r="C214" t="s">
        <v>12</v>
      </c>
      <c r="D214" s="2">
        <f>VLOOKUP(C214,Tabela110[],2,FALSE)</f>
        <v>0.9</v>
      </c>
      <c r="E214">
        <f t="shared" si="13"/>
        <v>16</v>
      </c>
      <c r="F214" s="3">
        <f>IF(B214="niedziela",15*E214,0)+(Tabela211[[#This Row],[ile]]*800)</f>
        <v>0</v>
      </c>
      <c r="G214" s="3">
        <f t="shared" si="14"/>
        <v>420</v>
      </c>
      <c r="H214" s="4">
        <f t="shared" si="15"/>
        <v>5095</v>
      </c>
      <c r="I214">
        <f t="shared" si="12"/>
        <v>8</v>
      </c>
      <c r="J214">
        <f>IF(NOT(I215=Tabela211[[#This Row],[miesiąc]]),1,0)</f>
        <v>0</v>
      </c>
      <c r="K214">
        <f>IF(AND(H213&gt;(3*800),Tabela211[[#This Row],[zakup]]=1),3,0)</f>
        <v>0</v>
      </c>
    </row>
    <row r="215" spans="1:11" x14ac:dyDescent="0.3">
      <c r="A215" s="1">
        <v>45140</v>
      </c>
      <c r="B215" t="s">
        <v>5</v>
      </c>
      <c r="C215" t="s">
        <v>12</v>
      </c>
      <c r="D215" s="2">
        <f>VLOOKUP(C215,Tabela110[],2,FALSE)</f>
        <v>0.9</v>
      </c>
      <c r="E215">
        <f t="shared" si="13"/>
        <v>16</v>
      </c>
      <c r="F215" s="3">
        <f>IF(B215="niedziela",15*E215,0)+(Tabela211[[#This Row],[ile]]*800)</f>
        <v>0</v>
      </c>
      <c r="G215" s="3">
        <f t="shared" si="14"/>
        <v>420</v>
      </c>
      <c r="H215" s="4">
        <f t="shared" si="15"/>
        <v>5515</v>
      </c>
      <c r="I215">
        <f t="shared" si="12"/>
        <v>8</v>
      </c>
      <c r="J215">
        <f>IF(NOT(I216=Tabela211[[#This Row],[miesiąc]]),1,0)</f>
        <v>0</v>
      </c>
      <c r="K215">
        <f>IF(AND(H214&gt;(3*800),Tabela211[[#This Row],[zakup]]=1),3,0)</f>
        <v>0</v>
      </c>
    </row>
    <row r="216" spans="1:11" x14ac:dyDescent="0.3">
      <c r="A216" s="1">
        <v>45141</v>
      </c>
      <c r="B216" t="s">
        <v>6</v>
      </c>
      <c r="C216" t="s">
        <v>12</v>
      </c>
      <c r="D216" s="2">
        <f>VLOOKUP(C216,Tabela110[],2,FALSE)</f>
        <v>0.9</v>
      </c>
      <c r="E216">
        <f t="shared" si="13"/>
        <v>16</v>
      </c>
      <c r="F216" s="3">
        <f>IF(B216="niedziela",15*E216,0)+(Tabela211[[#This Row],[ile]]*800)</f>
        <v>0</v>
      </c>
      <c r="G216" s="3">
        <f t="shared" si="14"/>
        <v>420</v>
      </c>
      <c r="H216" s="4">
        <f t="shared" si="15"/>
        <v>5935</v>
      </c>
      <c r="I216">
        <f t="shared" si="12"/>
        <v>8</v>
      </c>
      <c r="J216">
        <f>IF(NOT(I217=Tabela211[[#This Row],[miesiąc]]),1,0)</f>
        <v>0</v>
      </c>
      <c r="K216">
        <f>IF(AND(H215&gt;(3*800),Tabela211[[#This Row],[zakup]]=1),3,0)</f>
        <v>0</v>
      </c>
    </row>
    <row r="217" spans="1:11" x14ac:dyDescent="0.3">
      <c r="A217" s="1">
        <v>45142</v>
      </c>
      <c r="B217" t="s">
        <v>7</v>
      </c>
      <c r="C217" t="s">
        <v>12</v>
      </c>
      <c r="D217" s="2">
        <f>VLOOKUP(C217,Tabela110[],2,FALSE)</f>
        <v>0.9</v>
      </c>
      <c r="E217">
        <f t="shared" si="13"/>
        <v>16</v>
      </c>
      <c r="F217" s="3">
        <f>IF(B217="niedziela",15*E217,0)+(Tabela211[[#This Row],[ile]]*800)</f>
        <v>0</v>
      </c>
      <c r="G217" s="3">
        <f t="shared" si="14"/>
        <v>420</v>
      </c>
      <c r="H217" s="4">
        <f t="shared" si="15"/>
        <v>6355</v>
      </c>
      <c r="I217">
        <f t="shared" si="12"/>
        <v>8</v>
      </c>
      <c r="J217">
        <f>IF(NOT(I218=Tabela211[[#This Row],[miesiąc]]),1,0)</f>
        <v>0</v>
      </c>
      <c r="K217">
        <f>IF(AND(H216&gt;(3*800),Tabela211[[#This Row],[zakup]]=1),3,0)</f>
        <v>0</v>
      </c>
    </row>
    <row r="218" spans="1:11" x14ac:dyDescent="0.3">
      <c r="A218" s="1">
        <v>45143</v>
      </c>
      <c r="B218" t="s">
        <v>8</v>
      </c>
      <c r="C218" t="s">
        <v>12</v>
      </c>
      <c r="D218" s="2">
        <f>VLOOKUP(C218,Tabela110[],2,FALSE)</f>
        <v>0.9</v>
      </c>
      <c r="E218">
        <f t="shared" si="13"/>
        <v>16</v>
      </c>
      <c r="F218" s="3">
        <f>IF(B218="niedziela",15*E218,0)+(Tabela211[[#This Row],[ile]]*800)</f>
        <v>0</v>
      </c>
      <c r="G218" s="3">
        <f t="shared" si="14"/>
        <v>0</v>
      </c>
      <c r="H218" s="4">
        <f t="shared" si="15"/>
        <v>6355</v>
      </c>
      <c r="I218">
        <f t="shared" si="12"/>
        <v>8</v>
      </c>
      <c r="J218">
        <f>IF(NOT(I219=Tabela211[[#This Row],[miesiąc]]),1,0)</f>
        <v>0</v>
      </c>
      <c r="K218">
        <f>IF(AND(H217&gt;(3*800),Tabela211[[#This Row],[zakup]]=1),3,0)</f>
        <v>0</v>
      </c>
    </row>
    <row r="219" spans="1:11" x14ac:dyDescent="0.3">
      <c r="A219" s="1">
        <v>45144</v>
      </c>
      <c r="B219" t="s">
        <v>2</v>
      </c>
      <c r="C219" t="s">
        <v>12</v>
      </c>
      <c r="D219" s="2">
        <f>VLOOKUP(C219,Tabela110[],2,FALSE)</f>
        <v>0.9</v>
      </c>
      <c r="E219">
        <f t="shared" si="13"/>
        <v>16</v>
      </c>
      <c r="F219" s="3">
        <f>IF(B219="niedziela",15*E219,0)+(Tabela211[[#This Row],[ile]]*800)</f>
        <v>240</v>
      </c>
      <c r="G219" s="3">
        <f t="shared" si="14"/>
        <v>0</v>
      </c>
      <c r="H219" s="4">
        <f t="shared" si="15"/>
        <v>6115</v>
      </c>
      <c r="I219">
        <f t="shared" si="12"/>
        <v>8</v>
      </c>
      <c r="J219">
        <f>IF(NOT(I220=Tabela211[[#This Row],[miesiąc]]),1,0)</f>
        <v>0</v>
      </c>
      <c r="K219">
        <f>IF(AND(H218&gt;(3*800),Tabela211[[#This Row],[zakup]]=1),3,0)</f>
        <v>0</v>
      </c>
    </row>
    <row r="220" spans="1:11" x14ac:dyDescent="0.3">
      <c r="A220" s="1">
        <v>45145</v>
      </c>
      <c r="B220" t="s">
        <v>3</v>
      </c>
      <c r="C220" t="s">
        <v>12</v>
      </c>
      <c r="D220" s="2">
        <f>VLOOKUP(C220,Tabela110[],2,FALSE)</f>
        <v>0.9</v>
      </c>
      <c r="E220">
        <f t="shared" si="13"/>
        <v>16</v>
      </c>
      <c r="F220" s="3">
        <f>IF(B220="niedziela",15*E220,0)+(Tabela211[[#This Row],[ile]]*800)</f>
        <v>0</v>
      </c>
      <c r="G220" s="3">
        <f t="shared" si="14"/>
        <v>420</v>
      </c>
      <c r="H220" s="4">
        <f t="shared" si="15"/>
        <v>6535</v>
      </c>
      <c r="I220">
        <f t="shared" si="12"/>
        <v>8</v>
      </c>
      <c r="J220">
        <f>IF(NOT(I221=Tabela211[[#This Row],[miesiąc]]),1,0)</f>
        <v>0</v>
      </c>
      <c r="K220">
        <f>IF(AND(H219&gt;(3*800),Tabela211[[#This Row],[zakup]]=1),3,0)</f>
        <v>0</v>
      </c>
    </row>
    <row r="221" spans="1:11" x14ac:dyDescent="0.3">
      <c r="A221" s="1">
        <v>45146</v>
      </c>
      <c r="B221" t="s">
        <v>4</v>
      </c>
      <c r="C221" t="s">
        <v>12</v>
      </c>
      <c r="D221" s="2">
        <f>VLOOKUP(C221,Tabela110[],2,FALSE)</f>
        <v>0.9</v>
      </c>
      <c r="E221">
        <f t="shared" si="13"/>
        <v>16</v>
      </c>
      <c r="F221" s="3">
        <f>IF(B221="niedziela",15*E221,0)+(Tabela211[[#This Row],[ile]]*800)</f>
        <v>0</v>
      </c>
      <c r="G221" s="3">
        <f t="shared" si="14"/>
        <v>420</v>
      </c>
      <c r="H221" s="4">
        <f t="shared" si="15"/>
        <v>6955</v>
      </c>
      <c r="I221">
        <f t="shared" si="12"/>
        <v>8</v>
      </c>
      <c r="J221">
        <f>IF(NOT(I222=Tabela211[[#This Row],[miesiąc]]),1,0)</f>
        <v>0</v>
      </c>
      <c r="K221">
        <f>IF(AND(H220&gt;(3*800),Tabela211[[#This Row],[zakup]]=1),3,0)</f>
        <v>0</v>
      </c>
    </row>
    <row r="222" spans="1:11" x14ac:dyDescent="0.3">
      <c r="A222" s="1">
        <v>45147</v>
      </c>
      <c r="B222" t="s">
        <v>5</v>
      </c>
      <c r="C222" t="s">
        <v>12</v>
      </c>
      <c r="D222" s="2">
        <f>VLOOKUP(C222,Tabela110[],2,FALSE)</f>
        <v>0.9</v>
      </c>
      <c r="E222">
        <f t="shared" si="13"/>
        <v>16</v>
      </c>
      <c r="F222" s="3">
        <f>IF(B222="niedziela",15*E222,0)+(Tabela211[[#This Row],[ile]]*800)</f>
        <v>0</v>
      </c>
      <c r="G222" s="3">
        <f t="shared" si="14"/>
        <v>420</v>
      </c>
      <c r="H222" s="4">
        <f t="shared" si="15"/>
        <v>7375</v>
      </c>
      <c r="I222">
        <f t="shared" si="12"/>
        <v>8</v>
      </c>
      <c r="J222">
        <f>IF(NOT(I223=Tabela211[[#This Row],[miesiąc]]),1,0)</f>
        <v>0</v>
      </c>
      <c r="K222">
        <f>IF(AND(H221&gt;(3*800),Tabela211[[#This Row],[zakup]]=1),3,0)</f>
        <v>0</v>
      </c>
    </row>
    <row r="223" spans="1:11" x14ac:dyDescent="0.3">
      <c r="A223" s="1">
        <v>45148</v>
      </c>
      <c r="B223" t="s">
        <v>6</v>
      </c>
      <c r="C223" t="s">
        <v>12</v>
      </c>
      <c r="D223" s="2">
        <f>VLOOKUP(C223,Tabela110[],2,FALSE)</f>
        <v>0.9</v>
      </c>
      <c r="E223">
        <f t="shared" si="13"/>
        <v>16</v>
      </c>
      <c r="F223" s="3">
        <f>IF(B223="niedziela",15*E223,0)+(Tabela211[[#This Row],[ile]]*800)</f>
        <v>0</v>
      </c>
      <c r="G223" s="3">
        <f t="shared" si="14"/>
        <v>420</v>
      </c>
      <c r="H223" s="4">
        <f t="shared" si="15"/>
        <v>7795</v>
      </c>
      <c r="I223">
        <f t="shared" si="12"/>
        <v>8</v>
      </c>
      <c r="J223">
        <f>IF(NOT(I224=Tabela211[[#This Row],[miesiąc]]),1,0)</f>
        <v>0</v>
      </c>
      <c r="K223">
        <f>IF(AND(H222&gt;(3*800),Tabela211[[#This Row],[zakup]]=1),3,0)</f>
        <v>0</v>
      </c>
    </row>
    <row r="224" spans="1:11" x14ac:dyDescent="0.3">
      <c r="A224" s="1">
        <v>45149</v>
      </c>
      <c r="B224" t="s">
        <v>7</v>
      </c>
      <c r="C224" t="s">
        <v>12</v>
      </c>
      <c r="D224" s="2">
        <f>VLOOKUP(C224,Tabela110[],2,FALSE)</f>
        <v>0.9</v>
      </c>
      <c r="E224">
        <f t="shared" si="13"/>
        <v>16</v>
      </c>
      <c r="F224" s="3">
        <f>IF(B224="niedziela",15*E224,0)+(Tabela211[[#This Row],[ile]]*800)</f>
        <v>0</v>
      </c>
      <c r="G224" s="3">
        <f t="shared" si="14"/>
        <v>420</v>
      </c>
      <c r="H224" s="4">
        <f t="shared" si="15"/>
        <v>8215</v>
      </c>
      <c r="I224">
        <f t="shared" si="12"/>
        <v>8</v>
      </c>
      <c r="J224">
        <f>IF(NOT(I225=Tabela211[[#This Row],[miesiąc]]),1,0)</f>
        <v>0</v>
      </c>
      <c r="K224">
        <f>IF(AND(H223&gt;(3*800),Tabela211[[#This Row],[zakup]]=1),3,0)</f>
        <v>0</v>
      </c>
    </row>
    <row r="225" spans="1:11" x14ac:dyDescent="0.3">
      <c r="A225" s="1">
        <v>45150</v>
      </c>
      <c r="B225" t="s">
        <v>8</v>
      </c>
      <c r="C225" t="s">
        <v>12</v>
      </c>
      <c r="D225" s="2">
        <f>VLOOKUP(C225,Tabela110[],2,FALSE)</f>
        <v>0.9</v>
      </c>
      <c r="E225">
        <f t="shared" si="13"/>
        <v>16</v>
      </c>
      <c r="F225" s="3">
        <f>IF(B225="niedziela",15*E225,0)+(Tabela211[[#This Row],[ile]]*800)</f>
        <v>0</v>
      </c>
      <c r="G225" s="3">
        <f t="shared" si="14"/>
        <v>0</v>
      </c>
      <c r="H225" s="4">
        <f t="shared" si="15"/>
        <v>8215</v>
      </c>
      <c r="I225">
        <f t="shared" si="12"/>
        <v>8</v>
      </c>
      <c r="J225">
        <f>IF(NOT(I226=Tabela211[[#This Row],[miesiąc]]),1,0)</f>
        <v>0</v>
      </c>
      <c r="K225">
        <f>IF(AND(H224&gt;(3*800),Tabela211[[#This Row],[zakup]]=1),3,0)</f>
        <v>0</v>
      </c>
    </row>
    <row r="226" spans="1:11" x14ac:dyDescent="0.3">
      <c r="A226" s="1">
        <v>45151</v>
      </c>
      <c r="B226" t="s">
        <v>2</v>
      </c>
      <c r="C226" t="s">
        <v>12</v>
      </c>
      <c r="D226" s="2">
        <f>VLOOKUP(C226,Tabela110[],2,FALSE)</f>
        <v>0.9</v>
      </c>
      <c r="E226">
        <f t="shared" si="13"/>
        <v>16</v>
      </c>
      <c r="F226" s="3">
        <f>IF(B226="niedziela",15*E226,0)+(Tabela211[[#This Row],[ile]]*800)</f>
        <v>240</v>
      </c>
      <c r="G226" s="3">
        <f t="shared" si="14"/>
        <v>0</v>
      </c>
      <c r="H226" s="4">
        <f t="shared" si="15"/>
        <v>7975</v>
      </c>
      <c r="I226">
        <f t="shared" si="12"/>
        <v>8</v>
      </c>
      <c r="J226">
        <f>IF(NOT(I227=Tabela211[[#This Row],[miesiąc]]),1,0)</f>
        <v>0</v>
      </c>
      <c r="K226">
        <f>IF(AND(H225&gt;(3*800),Tabela211[[#This Row],[zakup]]=1),3,0)</f>
        <v>0</v>
      </c>
    </row>
    <row r="227" spans="1:11" x14ac:dyDescent="0.3">
      <c r="A227" s="1">
        <v>45152</v>
      </c>
      <c r="B227" t="s">
        <v>3</v>
      </c>
      <c r="C227" t="s">
        <v>12</v>
      </c>
      <c r="D227" s="2">
        <f>VLOOKUP(C227,Tabela110[],2,FALSE)</f>
        <v>0.9</v>
      </c>
      <c r="E227">
        <f t="shared" si="13"/>
        <v>16</v>
      </c>
      <c r="F227" s="3">
        <f>IF(B227="niedziela",15*E227,0)+(Tabela211[[#This Row],[ile]]*800)</f>
        <v>0</v>
      </c>
      <c r="G227" s="3">
        <f t="shared" si="14"/>
        <v>420</v>
      </c>
      <c r="H227" s="4">
        <f t="shared" si="15"/>
        <v>8395</v>
      </c>
      <c r="I227">
        <f t="shared" si="12"/>
        <v>8</v>
      </c>
      <c r="J227">
        <f>IF(NOT(I228=Tabela211[[#This Row],[miesiąc]]),1,0)</f>
        <v>0</v>
      </c>
      <c r="K227">
        <f>IF(AND(H226&gt;(3*800),Tabela211[[#This Row],[zakup]]=1),3,0)</f>
        <v>0</v>
      </c>
    </row>
    <row r="228" spans="1:11" x14ac:dyDescent="0.3">
      <c r="A228" s="1">
        <v>45153</v>
      </c>
      <c r="B228" t="s">
        <v>4</v>
      </c>
      <c r="C228" t="s">
        <v>12</v>
      </c>
      <c r="D228" s="2">
        <f>VLOOKUP(C228,Tabela110[],2,FALSE)</f>
        <v>0.9</v>
      </c>
      <c r="E228">
        <f t="shared" si="13"/>
        <v>16</v>
      </c>
      <c r="F228" s="3">
        <f>IF(B228="niedziela",15*E228,0)+(Tabela211[[#This Row],[ile]]*800)</f>
        <v>0</v>
      </c>
      <c r="G228" s="3">
        <f t="shared" si="14"/>
        <v>420</v>
      </c>
      <c r="H228" s="4">
        <f t="shared" si="15"/>
        <v>8815</v>
      </c>
      <c r="I228">
        <f t="shared" si="12"/>
        <v>8</v>
      </c>
      <c r="J228">
        <f>IF(NOT(I229=Tabela211[[#This Row],[miesiąc]]),1,0)</f>
        <v>0</v>
      </c>
      <c r="K228">
        <f>IF(AND(H227&gt;(3*800),Tabela211[[#This Row],[zakup]]=1),3,0)</f>
        <v>0</v>
      </c>
    </row>
    <row r="229" spans="1:11" x14ac:dyDescent="0.3">
      <c r="A229" s="1">
        <v>45154</v>
      </c>
      <c r="B229" t="s">
        <v>5</v>
      </c>
      <c r="C229" t="s">
        <v>12</v>
      </c>
      <c r="D229" s="2">
        <f>VLOOKUP(C229,Tabela110[],2,FALSE)</f>
        <v>0.9</v>
      </c>
      <c r="E229">
        <f t="shared" si="13"/>
        <v>16</v>
      </c>
      <c r="F229" s="3">
        <f>IF(B229="niedziela",15*E229,0)+(Tabela211[[#This Row],[ile]]*800)</f>
        <v>0</v>
      </c>
      <c r="G229" s="3">
        <f t="shared" si="14"/>
        <v>420</v>
      </c>
      <c r="H229" s="4">
        <f t="shared" si="15"/>
        <v>9235</v>
      </c>
      <c r="I229">
        <f t="shared" si="12"/>
        <v>8</v>
      </c>
      <c r="J229">
        <f>IF(NOT(I230=Tabela211[[#This Row],[miesiąc]]),1,0)</f>
        <v>0</v>
      </c>
      <c r="K229">
        <f>IF(AND(H228&gt;(3*800),Tabela211[[#This Row],[zakup]]=1),3,0)</f>
        <v>0</v>
      </c>
    </row>
    <row r="230" spans="1:11" x14ac:dyDescent="0.3">
      <c r="A230" s="1">
        <v>45155</v>
      </c>
      <c r="B230" t="s">
        <v>6</v>
      </c>
      <c r="C230" t="s">
        <v>12</v>
      </c>
      <c r="D230" s="2">
        <f>VLOOKUP(C230,Tabela110[],2,FALSE)</f>
        <v>0.9</v>
      </c>
      <c r="E230">
        <f t="shared" si="13"/>
        <v>16</v>
      </c>
      <c r="F230" s="3">
        <f>IF(B230="niedziela",15*E230,0)+(Tabela211[[#This Row],[ile]]*800)</f>
        <v>0</v>
      </c>
      <c r="G230" s="3">
        <f t="shared" si="14"/>
        <v>420</v>
      </c>
      <c r="H230" s="4">
        <f t="shared" si="15"/>
        <v>9655</v>
      </c>
      <c r="I230">
        <f t="shared" si="12"/>
        <v>8</v>
      </c>
      <c r="J230">
        <f>IF(NOT(I231=Tabela211[[#This Row],[miesiąc]]),1,0)</f>
        <v>0</v>
      </c>
      <c r="K230">
        <f>IF(AND(H229&gt;(3*800),Tabela211[[#This Row],[zakup]]=1),3,0)</f>
        <v>0</v>
      </c>
    </row>
    <row r="231" spans="1:11" x14ac:dyDescent="0.3">
      <c r="A231" s="1">
        <v>45156</v>
      </c>
      <c r="B231" t="s">
        <v>7</v>
      </c>
      <c r="C231" t="s">
        <v>12</v>
      </c>
      <c r="D231" s="2">
        <f>VLOOKUP(C231,Tabela110[],2,FALSE)</f>
        <v>0.9</v>
      </c>
      <c r="E231">
        <f t="shared" si="13"/>
        <v>16</v>
      </c>
      <c r="F231" s="3">
        <f>IF(B231="niedziela",15*E231,0)+(Tabela211[[#This Row],[ile]]*800)</f>
        <v>0</v>
      </c>
      <c r="G231" s="3">
        <f t="shared" si="14"/>
        <v>420</v>
      </c>
      <c r="H231" s="4">
        <f t="shared" si="15"/>
        <v>10075</v>
      </c>
      <c r="I231">
        <f t="shared" si="12"/>
        <v>8</v>
      </c>
      <c r="J231">
        <f>IF(NOT(I232=Tabela211[[#This Row],[miesiąc]]),1,0)</f>
        <v>0</v>
      </c>
      <c r="K231">
        <f>IF(AND(H230&gt;(3*800),Tabela211[[#This Row],[zakup]]=1),3,0)</f>
        <v>0</v>
      </c>
    </row>
    <row r="232" spans="1:11" x14ac:dyDescent="0.3">
      <c r="A232" s="1">
        <v>45157</v>
      </c>
      <c r="B232" t="s">
        <v>8</v>
      </c>
      <c r="C232" t="s">
        <v>12</v>
      </c>
      <c r="D232" s="2">
        <f>VLOOKUP(C232,Tabela110[],2,FALSE)</f>
        <v>0.9</v>
      </c>
      <c r="E232">
        <f t="shared" si="13"/>
        <v>16</v>
      </c>
      <c r="F232" s="3">
        <f>IF(B232="niedziela",15*E232,0)+(Tabela211[[#This Row],[ile]]*800)</f>
        <v>0</v>
      </c>
      <c r="G232" s="3">
        <f t="shared" si="14"/>
        <v>0</v>
      </c>
      <c r="H232" s="4">
        <f t="shared" si="15"/>
        <v>10075</v>
      </c>
      <c r="I232">
        <f t="shared" si="12"/>
        <v>8</v>
      </c>
      <c r="J232">
        <f>IF(NOT(I233=Tabela211[[#This Row],[miesiąc]]),1,0)</f>
        <v>0</v>
      </c>
      <c r="K232">
        <f>IF(AND(H231&gt;(3*800),Tabela211[[#This Row],[zakup]]=1),3,0)</f>
        <v>0</v>
      </c>
    </row>
    <row r="233" spans="1:11" x14ac:dyDescent="0.3">
      <c r="A233" s="1">
        <v>45158</v>
      </c>
      <c r="B233" t="s">
        <v>2</v>
      </c>
      <c r="C233" t="s">
        <v>12</v>
      </c>
      <c r="D233" s="2">
        <f>VLOOKUP(C233,Tabela110[],2,FALSE)</f>
        <v>0.9</v>
      </c>
      <c r="E233">
        <f t="shared" si="13"/>
        <v>16</v>
      </c>
      <c r="F233" s="3">
        <f>IF(B233="niedziela",15*E233,0)+(Tabela211[[#This Row],[ile]]*800)</f>
        <v>240</v>
      </c>
      <c r="G233" s="3">
        <f t="shared" si="14"/>
        <v>0</v>
      </c>
      <c r="H233" s="4">
        <f t="shared" si="15"/>
        <v>9835</v>
      </c>
      <c r="I233">
        <f t="shared" si="12"/>
        <v>8</v>
      </c>
      <c r="J233">
        <f>IF(NOT(I234=Tabela211[[#This Row],[miesiąc]]),1,0)</f>
        <v>0</v>
      </c>
      <c r="K233">
        <f>IF(AND(H232&gt;(3*800),Tabela211[[#This Row],[zakup]]=1),3,0)</f>
        <v>0</v>
      </c>
    </row>
    <row r="234" spans="1:11" x14ac:dyDescent="0.3">
      <c r="A234" s="1">
        <v>45159</v>
      </c>
      <c r="B234" t="s">
        <v>3</v>
      </c>
      <c r="C234" t="s">
        <v>12</v>
      </c>
      <c r="D234" s="2">
        <f>VLOOKUP(C234,Tabela110[],2,FALSE)</f>
        <v>0.9</v>
      </c>
      <c r="E234">
        <f t="shared" si="13"/>
        <v>16</v>
      </c>
      <c r="F234" s="3">
        <f>IF(B234="niedziela",15*E234,0)+(Tabela211[[#This Row],[ile]]*800)</f>
        <v>0</v>
      </c>
      <c r="G234" s="3">
        <f t="shared" si="14"/>
        <v>420</v>
      </c>
      <c r="H234" s="4">
        <f t="shared" si="15"/>
        <v>10255</v>
      </c>
      <c r="I234">
        <f t="shared" si="12"/>
        <v>8</v>
      </c>
      <c r="J234">
        <f>IF(NOT(I235=Tabela211[[#This Row],[miesiąc]]),1,0)</f>
        <v>0</v>
      </c>
      <c r="K234">
        <f>IF(AND(H233&gt;(3*800),Tabela211[[#This Row],[zakup]]=1),3,0)</f>
        <v>0</v>
      </c>
    </row>
    <row r="235" spans="1:11" x14ac:dyDescent="0.3">
      <c r="A235" s="1">
        <v>45160</v>
      </c>
      <c r="B235" t="s">
        <v>4</v>
      </c>
      <c r="C235" t="s">
        <v>12</v>
      </c>
      <c r="D235" s="2">
        <f>VLOOKUP(C235,Tabela110[],2,FALSE)</f>
        <v>0.9</v>
      </c>
      <c r="E235">
        <f t="shared" si="13"/>
        <v>16</v>
      </c>
      <c r="F235" s="3">
        <f>IF(B235="niedziela",15*E235,0)+(Tabela211[[#This Row],[ile]]*800)</f>
        <v>0</v>
      </c>
      <c r="G235" s="3">
        <f t="shared" si="14"/>
        <v>420</v>
      </c>
      <c r="H235" s="4">
        <f t="shared" si="15"/>
        <v>10675</v>
      </c>
      <c r="I235">
        <f t="shared" si="12"/>
        <v>8</v>
      </c>
      <c r="J235">
        <f>IF(NOT(I236=Tabela211[[#This Row],[miesiąc]]),1,0)</f>
        <v>0</v>
      </c>
      <c r="K235">
        <f>IF(AND(H234&gt;(3*800),Tabela211[[#This Row],[zakup]]=1),3,0)</f>
        <v>0</v>
      </c>
    </row>
    <row r="236" spans="1:11" x14ac:dyDescent="0.3">
      <c r="A236" s="1">
        <v>45161</v>
      </c>
      <c r="B236" t="s">
        <v>5</v>
      </c>
      <c r="C236" t="s">
        <v>12</v>
      </c>
      <c r="D236" s="2">
        <f>VLOOKUP(C236,Tabela110[],2,FALSE)</f>
        <v>0.9</v>
      </c>
      <c r="E236">
        <f t="shared" si="13"/>
        <v>16</v>
      </c>
      <c r="F236" s="3">
        <f>IF(B236="niedziela",15*E236,0)+(Tabela211[[#This Row],[ile]]*800)</f>
        <v>0</v>
      </c>
      <c r="G236" s="3">
        <f t="shared" si="14"/>
        <v>420</v>
      </c>
      <c r="H236" s="4">
        <f t="shared" si="15"/>
        <v>11095</v>
      </c>
      <c r="I236">
        <f t="shared" si="12"/>
        <v>8</v>
      </c>
      <c r="J236">
        <f>IF(NOT(I237=Tabela211[[#This Row],[miesiąc]]),1,0)</f>
        <v>0</v>
      </c>
      <c r="K236">
        <f>IF(AND(H235&gt;(3*800),Tabela211[[#This Row],[zakup]]=1),3,0)</f>
        <v>0</v>
      </c>
    </row>
    <row r="237" spans="1:11" x14ac:dyDescent="0.3">
      <c r="A237" s="1">
        <v>45162</v>
      </c>
      <c r="B237" t="s">
        <v>6</v>
      </c>
      <c r="C237" t="s">
        <v>12</v>
      </c>
      <c r="D237" s="2">
        <f>VLOOKUP(C237,Tabela110[],2,FALSE)</f>
        <v>0.9</v>
      </c>
      <c r="E237">
        <f t="shared" si="13"/>
        <v>16</v>
      </c>
      <c r="F237" s="3">
        <f>IF(B237="niedziela",15*E237,0)+(Tabela211[[#This Row],[ile]]*800)</f>
        <v>0</v>
      </c>
      <c r="G237" s="3">
        <f t="shared" si="14"/>
        <v>420</v>
      </c>
      <c r="H237" s="4">
        <f t="shared" si="15"/>
        <v>11515</v>
      </c>
      <c r="I237">
        <f t="shared" si="12"/>
        <v>8</v>
      </c>
      <c r="J237">
        <f>IF(NOT(I238=Tabela211[[#This Row],[miesiąc]]),1,0)</f>
        <v>0</v>
      </c>
      <c r="K237">
        <f>IF(AND(H236&gt;(3*800),Tabela211[[#This Row],[zakup]]=1),3,0)</f>
        <v>0</v>
      </c>
    </row>
    <row r="238" spans="1:11" x14ac:dyDescent="0.3">
      <c r="A238" s="1">
        <v>45163</v>
      </c>
      <c r="B238" t="s">
        <v>7</v>
      </c>
      <c r="C238" t="s">
        <v>12</v>
      </c>
      <c r="D238" s="2">
        <f>VLOOKUP(C238,Tabela110[],2,FALSE)</f>
        <v>0.9</v>
      </c>
      <c r="E238">
        <f t="shared" si="13"/>
        <v>16</v>
      </c>
      <c r="F238" s="3">
        <f>IF(B238="niedziela",15*E238,0)+(Tabela211[[#This Row],[ile]]*800)</f>
        <v>0</v>
      </c>
      <c r="G238" s="3">
        <f t="shared" si="14"/>
        <v>420</v>
      </c>
      <c r="H238" s="4">
        <f t="shared" si="15"/>
        <v>11935</v>
      </c>
      <c r="I238">
        <f t="shared" si="12"/>
        <v>8</v>
      </c>
      <c r="J238">
        <f>IF(NOT(I239=Tabela211[[#This Row],[miesiąc]]),1,0)</f>
        <v>0</v>
      </c>
      <c r="K238">
        <f>IF(AND(H237&gt;(3*800),Tabela211[[#This Row],[zakup]]=1),3,0)</f>
        <v>0</v>
      </c>
    </row>
    <row r="239" spans="1:11" x14ac:dyDescent="0.3">
      <c r="A239" s="1">
        <v>45164</v>
      </c>
      <c r="B239" t="s">
        <v>8</v>
      </c>
      <c r="C239" t="s">
        <v>12</v>
      </c>
      <c r="D239" s="2">
        <f>VLOOKUP(C239,Tabela110[],2,FALSE)</f>
        <v>0.9</v>
      </c>
      <c r="E239">
        <f t="shared" si="13"/>
        <v>16</v>
      </c>
      <c r="F239" s="3">
        <f>IF(B239="niedziela",15*E239,0)+(Tabela211[[#This Row],[ile]]*800)</f>
        <v>0</v>
      </c>
      <c r="G239" s="3">
        <f t="shared" si="14"/>
        <v>0</v>
      </c>
      <c r="H239" s="4">
        <f t="shared" si="15"/>
        <v>11935</v>
      </c>
      <c r="I239">
        <f t="shared" si="12"/>
        <v>8</v>
      </c>
      <c r="J239">
        <f>IF(NOT(I240=Tabela211[[#This Row],[miesiąc]]),1,0)</f>
        <v>0</v>
      </c>
      <c r="K239">
        <f>IF(AND(H238&gt;(3*800),Tabela211[[#This Row],[zakup]]=1),3,0)</f>
        <v>0</v>
      </c>
    </row>
    <row r="240" spans="1:11" x14ac:dyDescent="0.3">
      <c r="A240" s="1">
        <v>45165</v>
      </c>
      <c r="B240" t="s">
        <v>2</v>
      </c>
      <c r="C240" t="s">
        <v>12</v>
      </c>
      <c r="D240" s="2">
        <f>VLOOKUP(C240,Tabela110[],2,FALSE)</f>
        <v>0.9</v>
      </c>
      <c r="E240">
        <f t="shared" si="13"/>
        <v>16</v>
      </c>
      <c r="F240" s="3">
        <f>IF(B240="niedziela",15*E240,0)+(Tabela211[[#This Row],[ile]]*800)</f>
        <v>240</v>
      </c>
      <c r="G240" s="3">
        <f t="shared" si="14"/>
        <v>0</v>
      </c>
      <c r="H240" s="4">
        <f t="shared" si="15"/>
        <v>11695</v>
      </c>
      <c r="I240">
        <f t="shared" si="12"/>
        <v>8</v>
      </c>
      <c r="J240">
        <f>IF(NOT(I241=Tabela211[[#This Row],[miesiąc]]),1,0)</f>
        <v>0</v>
      </c>
      <c r="K240">
        <f>IF(AND(H239&gt;(3*800),Tabela211[[#This Row],[zakup]]=1),3,0)</f>
        <v>0</v>
      </c>
    </row>
    <row r="241" spans="1:11" x14ac:dyDescent="0.3">
      <c r="A241" s="1">
        <v>45166</v>
      </c>
      <c r="B241" t="s">
        <v>3</v>
      </c>
      <c r="C241" t="s">
        <v>12</v>
      </c>
      <c r="D241" s="2">
        <f>VLOOKUP(C241,Tabela110[],2,FALSE)</f>
        <v>0.9</v>
      </c>
      <c r="E241">
        <f t="shared" si="13"/>
        <v>16</v>
      </c>
      <c r="F241" s="3">
        <f>IF(B241="niedziela",15*E241,0)+(Tabela211[[#This Row],[ile]]*800)</f>
        <v>0</v>
      </c>
      <c r="G241" s="3">
        <f t="shared" si="14"/>
        <v>420</v>
      </c>
      <c r="H241" s="4">
        <f t="shared" si="15"/>
        <v>12115</v>
      </c>
      <c r="I241">
        <f t="shared" si="12"/>
        <v>8</v>
      </c>
      <c r="J241">
        <f>IF(NOT(I242=Tabela211[[#This Row],[miesiąc]]),1,0)</f>
        <v>0</v>
      </c>
      <c r="K241">
        <f>IF(AND(H240&gt;(3*800),Tabela211[[#This Row],[zakup]]=1),3,0)</f>
        <v>0</v>
      </c>
    </row>
    <row r="242" spans="1:11" x14ac:dyDescent="0.3">
      <c r="A242" s="1">
        <v>45167</v>
      </c>
      <c r="B242" t="s">
        <v>4</v>
      </c>
      <c r="C242" t="s">
        <v>12</v>
      </c>
      <c r="D242" s="2">
        <f>VLOOKUP(C242,Tabela110[],2,FALSE)</f>
        <v>0.9</v>
      </c>
      <c r="E242">
        <f t="shared" si="13"/>
        <v>16</v>
      </c>
      <c r="F242" s="3">
        <f>IF(B242="niedziela",15*E242,0)+(Tabela211[[#This Row],[ile]]*800)</f>
        <v>0</v>
      </c>
      <c r="G242" s="3">
        <f t="shared" si="14"/>
        <v>420</v>
      </c>
      <c r="H242" s="4">
        <f t="shared" si="15"/>
        <v>12535</v>
      </c>
      <c r="I242">
        <f t="shared" si="12"/>
        <v>8</v>
      </c>
      <c r="J242">
        <f>IF(NOT(I243=Tabela211[[#This Row],[miesiąc]]),1,0)</f>
        <v>0</v>
      </c>
      <c r="K242">
        <f>IF(AND(H241&gt;(3*800),Tabela211[[#This Row],[zakup]]=1),3,0)</f>
        <v>0</v>
      </c>
    </row>
    <row r="243" spans="1:11" x14ac:dyDescent="0.3">
      <c r="A243" s="1">
        <v>45168</v>
      </c>
      <c r="B243" t="s">
        <v>5</v>
      </c>
      <c r="C243" t="s">
        <v>12</v>
      </c>
      <c r="D243" s="2">
        <f>VLOOKUP(C243,Tabela110[],2,FALSE)</f>
        <v>0.9</v>
      </c>
      <c r="E243">
        <f t="shared" si="13"/>
        <v>16</v>
      </c>
      <c r="F243" s="3">
        <f>IF(B243="niedziela",15*E243,0)+(Tabela211[[#This Row],[ile]]*800)</f>
        <v>0</v>
      </c>
      <c r="G243" s="3">
        <f t="shared" si="14"/>
        <v>420</v>
      </c>
      <c r="H243" s="4">
        <f t="shared" si="15"/>
        <v>12955</v>
      </c>
      <c r="I243">
        <f t="shared" si="12"/>
        <v>8</v>
      </c>
      <c r="J243">
        <f>IF(NOT(I244=Tabela211[[#This Row],[miesiąc]]),1,0)</f>
        <v>0</v>
      </c>
      <c r="K243">
        <f>IF(AND(H242&gt;(3*800),Tabela211[[#This Row],[zakup]]=1),3,0)</f>
        <v>0</v>
      </c>
    </row>
    <row r="244" spans="1:11" x14ac:dyDescent="0.3">
      <c r="A244" s="1">
        <v>45169</v>
      </c>
      <c r="B244" t="s">
        <v>6</v>
      </c>
      <c r="C244" t="s">
        <v>12</v>
      </c>
      <c r="D244" s="2">
        <f>VLOOKUP(C244,Tabela110[],2,FALSE)</f>
        <v>0.9</v>
      </c>
      <c r="E244">
        <f t="shared" si="13"/>
        <v>16</v>
      </c>
      <c r="F244" s="3">
        <f>IF(B244="niedziela",15*E244,0)+(Tabela211[[#This Row],[ile]]*800)</f>
        <v>2400</v>
      </c>
      <c r="G244" s="3">
        <f t="shared" si="14"/>
        <v>420</v>
      </c>
      <c r="H244" s="4">
        <f t="shared" si="15"/>
        <v>10975</v>
      </c>
      <c r="I244">
        <f t="shared" si="12"/>
        <v>8</v>
      </c>
      <c r="J244">
        <f>IF(NOT(I245=Tabela211[[#This Row],[miesiąc]]),1,0)</f>
        <v>1</v>
      </c>
      <c r="K244">
        <f>IF(AND(H243&gt;(3*800),Tabela211[[#This Row],[zakup]]=1),3,0)</f>
        <v>3</v>
      </c>
    </row>
    <row r="245" spans="1:11" x14ac:dyDescent="0.3">
      <c r="A245" s="1">
        <v>45170</v>
      </c>
      <c r="B245" t="s">
        <v>7</v>
      </c>
      <c r="C245" t="s">
        <v>12</v>
      </c>
      <c r="D245" s="2">
        <f>VLOOKUP(C245,Tabela110[],2,FALSE)</f>
        <v>0.9</v>
      </c>
      <c r="E245">
        <f t="shared" si="13"/>
        <v>19</v>
      </c>
      <c r="F245" s="3">
        <f>IF(B245="niedziela",15*E245,0)+(Tabela211[[#This Row],[ile]]*800)</f>
        <v>0</v>
      </c>
      <c r="G245" s="3">
        <f t="shared" si="14"/>
        <v>510</v>
      </c>
      <c r="H245" s="4">
        <f t="shared" si="15"/>
        <v>11485</v>
      </c>
      <c r="I245">
        <f t="shared" si="12"/>
        <v>9</v>
      </c>
      <c r="J245">
        <f>IF(NOT(I246=Tabela211[[#This Row],[miesiąc]]),1,0)</f>
        <v>0</v>
      </c>
      <c r="K245">
        <f>IF(AND(H244&gt;(3*800),Tabela211[[#This Row],[zakup]]=1),3,0)</f>
        <v>0</v>
      </c>
    </row>
    <row r="246" spans="1:11" x14ac:dyDescent="0.3">
      <c r="A246" s="1">
        <v>45171</v>
      </c>
      <c r="B246" t="s">
        <v>8</v>
      </c>
      <c r="C246" t="s">
        <v>12</v>
      </c>
      <c r="D246" s="2">
        <f>VLOOKUP(C246,Tabela110[],2,FALSE)</f>
        <v>0.9</v>
      </c>
      <c r="E246">
        <f t="shared" si="13"/>
        <v>19</v>
      </c>
      <c r="F246" s="3">
        <f>IF(B246="niedziela",15*E246,0)+(Tabela211[[#This Row],[ile]]*800)</f>
        <v>0</v>
      </c>
      <c r="G246" s="3">
        <f t="shared" si="14"/>
        <v>0</v>
      </c>
      <c r="H246" s="4">
        <f t="shared" si="15"/>
        <v>11485</v>
      </c>
      <c r="I246">
        <f t="shared" si="12"/>
        <v>9</v>
      </c>
      <c r="J246">
        <f>IF(NOT(I247=Tabela211[[#This Row],[miesiąc]]),1,0)</f>
        <v>0</v>
      </c>
      <c r="K246">
        <f>IF(AND(H245&gt;(3*800),Tabela211[[#This Row],[zakup]]=1),3,0)</f>
        <v>0</v>
      </c>
    </row>
    <row r="247" spans="1:11" x14ac:dyDescent="0.3">
      <c r="A247" s="1">
        <v>45172</v>
      </c>
      <c r="B247" t="s">
        <v>2</v>
      </c>
      <c r="C247" t="s">
        <v>12</v>
      </c>
      <c r="D247" s="2">
        <f>VLOOKUP(C247,Tabela110[],2,FALSE)</f>
        <v>0.9</v>
      </c>
      <c r="E247">
        <f t="shared" si="13"/>
        <v>19</v>
      </c>
      <c r="F247" s="3">
        <f>IF(B247="niedziela",15*E247,0)+(Tabela211[[#This Row],[ile]]*800)</f>
        <v>285</v>
      </c>
      <c r="G247" s="3">
        <f t="shared" si="14"/>
        <v>0</v>
      </c>
      <c r="H247" s="4">
        <f t="shared" si="15"/>
        <v>11200</v>
      </c>
      <c r="I247">
        <f t="shared" si="12"/>
        <v>9</v>
      </c>
      <c r="J247">
        <f>IF(NOT(I248=Tabela211[[#This Row],[miesiąc]]),1,0)</f>
        <v>0</v>
      </c>
      <c r="K247">
        <f>IF(AND(H246&gt;(3*800),Tabela211[[#This Row],[zakup]]=1),3,0)</f>
        <v>0</v>
      </c>
    </row>
    <row r="248" spans="1:11" x14ac:dyDescent="0.3">
      <c r="A248" s="1">
        <v>45173</v>
      </c>
      <c r="B248" t="s">
        <v>3</v>
      </c>
      <c r="C248" t="s">
        <v>12</v>
      </c>
      <c r="D248" s="2">
        <f>VLOOKUP(C248,Tabela110[],2,FALSE)</f>
        <v>0.9</v>
      </c>
      <c r="E248">
        <f t="shared" si="13"/>
        <v>19</v>
      </c>
      <c r="F248" s="3">
        <f>IF(B248="niedziela",15*E248,0)+(Tabela211[[#This Row],[ile]]*800)</f>
        <v>0</v>
      </c>
      <c r="G248" s="3">
        <f t="shared" si="14"/>
        <v>510</v>
      </c>
      <c r="H248" s="4">
        <f t="shared" si="15"/>
        <v>11710</v>
      </c>
      <c r="I248">
        <f t="shared" si="12"/>
        <v>9</v>
      </c>
      <c r="J248">
        <f>IF(NOT(I249=Tabela211[[#This Row],[miesiąc]]),1,0)</f>
        <v>0</v>
      </c>
      <c r="K248">
        <f>IF(AND(H247&gt;(3*800),Tabela211[[#This Row],[zakup]]=1),3,0)</f>
        <v>0</v>
      </c>
    </row>
    <row r="249" spans="1:11" x14ac:dyDescent="0.3">
      <c r="A249" s="1">
        <v>45174</v>
      </c>
      <c r="B249" t="s">
        <v>4</v>
      </c>
      <c r="C249" t="s">
        <v>12</v>
      </c>
      <c r="D249" s="2">
        <f>VLOOKUP(C249,Tabela110[],2,FALSE)</f>
        <v>0.9</v>
      </c>
      <c r="E249">
        <f t="shared" si="13"/>
        <v>19</v>
      </c>
      <c r="F249" s="3">
        <f>IF(B249="niedziela",15*E249,0)+(Tabela211[[#This Row],[ile]]*800)</f>
        <v>0</v>
      </c>
      <c r="G249" s="3">
        <f t="shared" si="14"/>
        <v>510</v>
      </c>
      <c r="H249" s="4">
        <f t="shared" si="15"/>
        <v>12220</v>
      </c>
      <c r="I249">
        <f t="shared" si="12"/>
        <v>9</v>
      </c>
      <c r="J249">
        <f>IF(NOT(I250=Tabela211[[#This Row],[miesiąc]]),1,0)</f>
        <v>0</v>
      </c>
      <c r="K249">
        <f>IF(AND(H248&gt;(3*800),Tabela211[[#This Row],[zakup]]=1),3,0)</f>
        <v>0</v>
      </c>
    </row>
    <row r="250" spans="1:11" x14ac:dyDescent="0.3">
      <c r="A250" s="1">
        <v>45175</v>
      </c>
      <c r="B250" t="s">
        <v>5</v>
      </c>
      <c r="C250" t="s">
        <v>12</v>
      </c>
      <c r="D250" s="2">
        <f>VLOOKUP(C250,Tabela110[],2,FALSE)</f>
        <v>0.9</v>
      </c>
      <c r="E250">
        <f t="shared" si="13"/>
        <v>19</v>
      </c>
      <c r="F250" s="3">
        <f>IF(B250="niedziela",15*E250,0)+(Tabela211[[#This Row],[ile]]*800)</f>
        <v>0</v>
      </c>
      <c r="G250" s="3">
        <f t="shared" si="14"/>
        <v>510</v>
      </c>
      <c r="H250" s="4">
        <f t="shared" si="15"/>
        <v>12730</v>
      </c>
      <c r="I250">
        <f t="shared" si="12"/>
        <v>9</v>
      </c>
      <c r="J250">
        <f>IF(NOT(I251=Tabela211[[#This Row],[miesiąc]]),1,0)</f>
        <v>0</v>
      </c>
      <c r="K250">
        <f>IF(AND(H249&gt;(3*800),Tabela211[[#This Row],[zakup]]=1),3,0)</f>
        <v>0</v>
      </c>
    </row>
    <row r="251" spans="1:11" x14ac:dyDescent="0.3">
      <c r="A251" s="1">
        <v>45176</v>
      </c>
      <c r="B251" t="s">
        <v>6</v>
      </c>
      <c r="C251" t="s">
        <v>12</v>
      </c>
      <c r="D251" s="2">
        <f>VLOOKUP(C251,Tabela110[],2,FALSE)</f>
        <v>0.9</v>
      </c>
      <c r="E251">
        <f t="shared" si="13"/>
        <v>19</v>
      </c>
      <c r="F251" s="3">
        <f>IF(B251="niedziela",15*E251,0)+(Tabela211[[#This Row],[ile]]*800)</f>
        <v>0</v>
      </c>
      <c r="G251" s="3">
        <f t="shared" si="14"/>
        <v>510</v>
      </c>
      <c r="H251" s="4">
        <f t="shared" si="15"/>
        <v>13240</v>
      </c>
      <c r="I251">
        <f t="shared" si="12"/>
        <v>9</v>
      </c>
      <c r="J251">
        <f>IF(NOT(I252=Tabela211[[#This Row],[miesiąc]]),1,0)</f>
        <v>0</v>
      </c>
      <c r="K251">
        <f>IF(AND(H250&gt;(3*800),Tabela211[[#This Row],[zakup]]=1),3,0)</f>
        <v>0</v>
      </c>
    </row>
    <row r="252" spans="1:11" x14ac:dyDescent="0.3">
      <c r="A252" s="1">
        <v>45177</v>
      </c>
      <c r="B252" t="s">
        <v>7</v>
      </c>
      <c r="C252" t="s">
        <v>12</v>
      </c>
      <c r="D252" s="2">
        <f>VLOOKUP(C252,Tabela110[],2,FALSE)</f>
        <v>0.9</v>
      </c>
      <c r="E252">
        <f t="shared" si="13"/>
        <v>19</v>
      </c>
      <c r="F252" s="3">
        <f>IF(B252="niedziela",15*E252,0)+(Tabela211[[#This Row],[ile]]*800)</f>
        <v>0</v>
      </c>
      <c r="G252" s="3">
        <f t="shared" si="14"/>
        <v>510</v>
      </c>
      <c r="H252" s="4">
        <f t="shared" si="15"/>
        <v>13750</v>
      </c>
      <c r="I252">
        <f t="shared" si="12"/>
        <v>9</v>
      </c>
      <c r="J252">
        <f>IF(NOT(I253=Tabela211[[#This Row],[miesiąc]]),1,0)</f>
        <v>0</v>
      </c>
      <c r="K252">
        <f>IF(AND(H251&gt;(3*800),Tabela211[[#This Row],[zakup]]=1),3,0)</f>
        <v>0</v>
      </c>
    </row>
    <row r="253" spans="1:11" x14ac:dyDescent="0.3">
      <c r="A253" s="1">
        <v>45178</v>
      </c>
      <c r="B253" t="s">
        <v>8</v>
      </c>
      <c r="C253" t="s">
        <v>12</v>
      </c>
      <c r="D253" s="2">
        <f>VLOOKUP(C253,Tabela110[],2,FALSE)</f>
        <v>0.9</v>
      </c>
      <c r="E253">
        <f t="shared" si="13"/>
        <v>19</v>
      </c>
      <c r="F253" s="3">
        <f>IF(B253="niedziela",15*E253,0)+(Tabela211[[#This Row],[ile]]*800)</f>
        <v>0</v>
      </c>
      <c r="G253" s="3">
        <f t="shared" si="14"/>
        <v>0</v>
      </c>
      <c r="H253" s="4">
        <f t="shared" si="15"/>
        <v>13750</v>
      </c>
      <c r="I253">
        <f t="shared" si="12"/>
        <v>9</v>
      </c>
      <c r="J253">
        <f>IF(NOT(I254=Tabela211[[#This Row],[miesiąc]]),1,0)</f>
        <v>0</v>
      </c>
      <c r="K253">
        <f>IF(AND(H252&gt;(3*800),Tabela211[[#This Row],[zakup]]=1),3,0)</f>
        <v>0</v>
      </c>
    </row>
    <row r="254" spans="1:11" x14ac:dyDescent="0.3">
      <c r="A254" s="1">
        <v>45179</v>
      </c>
      <c r="B254" t="s">
        <v>2</v>
      </c>
      <c r="C254" t="s">
        <v>12</v>
      </c>
      <c r="D254" s="2">
        <f>VLOOKUP(C254,Tabela110[],2,FALSE)</f>
        <v>0.9</v>
      </c>
      <c r="E254">
        <f t="shared" si="13"/>
        <v>19</v>
      </c>
      <c r="F254" s="3">
        <f>IF(B254="niedziela",15*E254,0)+(Tabela211[[#This Row],[ile]]*800)</f>
        <v>285</v>
      </c>
      <c r="G254" s="3">
        <f t="shared" si="14"/>
        <v>0</v>
      </c>
      <c r="H254" s="4">
        <f t="shared" si="15"/>
        <v>13465</v>
      </c>
      <c r="I254">
        <f t="shared" si="12"/>
        <v>9</v>
      </c>
      <c r="J254">
        <f>IF(NOT(I255=Tabela211[[#This Row],[miesiąc]]),1,0)</f>
        <v>0</v>
      </c>
      <c r="K254">
        <f>IF(AND(H253&gt;(3*800),Tabela211[[#This Row],[zakup]]=1),3,0)</f>
        <v>0</v>
      </c>
    </row>
    <row r="255" spans="1:11" x14ac:dyDescent="0.3">
      <c r="A255" s="1">
        <v>45180</v>
      </c>
      <c r="B255" t="s">
        <v>3</v>
      </c>
      <c r="C255" t="s">
        <v>12</v>
      </c>
      <c r="D255" s="2">
        <f>VLOOKUP(C255,Tabela110[],2,FALSE)</f>
        <v>0.9</v>
      </c>
      <c r="E255">
        <f t="shared" si="13"/>
        <v>19</v>
      </c>
      <c r="F255" s="3">
        <f>IF(B255="niedziela",15*E255,0)+(Tabela211[[#This Row],[ile]]*800)</f>
        <v>0</v>
      </c>
      <c r="G255" s="3">
        <f t="shared" si="14"/>
        <v>510</v>
      </c>
      <c r="H255" s="4">
        <f t="shared" si="15"/>
        <v>13975</v>
      </c>
      <c r="I255">
        <f t="shared" si="12"/>
        <v>9</v>
      </c>
      <c r="J255">
        <f>IF(NOT(I256=Tabela211[[#This Row],[miesiąc]]),1,0)</f>
        <v>0</v>
      </c>
      <c r="K255">
        <f>IF(AND(H254&gt;(3*800),Tabela211[[#This Row],[zakup]]=1),3,0)</f>
        <v>0</v>
      </c>
    </row>
    <row r="256" spans="1:11" x14ac:dyDescent="0.3">
      <c r="A256" s="1">
        <v>45181</v>
      </c>
      <c r="B256" t="s">
        <v>4</v>
      </c>
      <c r="C256" t="s">
        <v>12</v>
      </c>
      <c r="D256" s="2">
        <f>VLOOKUP(C256,Tabela110[],2,FALSE)</f>
        <v>0.9</v>
      </c>
      <c r="E256">
        <f t="shared" si="13"/>
        <v>19</v>
      </c>
      <c r="F256" s="3">
        <f>IF(B256="niedziela",15*E256,0)+(Tabela211[[#This Row],[ile]]*800)</f>
        <v>0</v>
      </c>
      <c r="G256" s="3">
        <f t="shared" si="14"/>
        <v>510</v>
      </c>
      <c r="H256" s="4">
        <f t="shared" si="15"/>
        <v>14485</v>
      </c>
      <c r="I256">
        <f t="shared" si="12"/>
        <v>9</v>
      </c>
      <c r="J256">
        <f>IF(NOT(I257=Tabela211[[#This Row],[miesiąc]]),1,0)</f>
        <v>0</v>
      </c>
      <c r="K256">
        <f>IF(AND(H255&gt;(3*800),Tabela211[[#This Row],[zakup]]=1),3,0)</f>
        <v>0</v>
      </c>
    </row>
    <row r="257" spans="1:11" x14ac:dyDescent="0.3">
      <c r="A257" s="1">
        <v>45182</v>
      </c>
      <c r="B257" t="s">
        <v>5</v>
      </c>
      <c r="C257" t="s">
        <v>12</v>
      </c>
      <c r="D257" s="2">
        <f>VLOOKUP(C257,Tabela110[],2,FALSE)</f>
        <v>0.9</v>
      </c>
      <c r="E257">
        <f t="shared" si="13"/>
        <v>19</v>
      </c>
      <c r="F257" s="3">
        <f>IF(B257="niedziela",15*E257,0)+(Tabela211[[#This Row],[ile]]*800)</f>
        <v>0</v>
      </c>
      <c r="G257" s="3">
        <f t="shared" si="14"/>
        <v>510</v>
      </c>
      <c r="H257" s="4">
        <f t="shared" si="15"/>
        <v>14995</v>
      </c>
      <c r="I257">
        <f t="shared" si="12"/>
        <v>9</v>
      </c>
      <c r="J257">
        <f>IF(NOT(I258=Tabela211[[#This Row],[miesiąc]]),1,0)</f>
        <v>0</v>
      </c>
      <c r="K257">
        <f>IF(AND(H256&gt;(3*800),Tabela211[[#This Row],[zakup]]=1),3,0)</f>
        <v>0</v>
      </c>
    </row>
    <row r="258" spans="1:11" x14ac:dyDescent="0.3">
      <c r="A258" s="1">
        <v>45183</v>
      </c>
      <c r="B258" t="s">
        <v>6</v>
      </c>
      <c r="C258" t="s">
        <v>12</v>
      </c>
      <c r="D258" s="2">
        <f>VLOOKUP(C258,Tabela110[],2,FALSE)</f>
        <v>0.9</v>
      </c>
      <c r="E258">
        <f t="shared" si="13"/>
        <v>19</v>
      </c>
      <c r="F258" s="3">
        <f>IF(B258="niedziela",15*E258,0)+(Tabela211[[#This Row],[ile]]*800)</f>
        <v>0</v>
      </c>
      <c r="G258" s="3">
        <f t="shared" si="14"/>
        <v>510</v>
      </c>
      <c r="H258" s="4">
        <f t="shared" si="15"/>
        <v>15505</v>
      </c>
      <c r="I258">
        <f t="shared" ref="I258:I321" si="16">MONTH(A258)</f>
        <v>9</v>
      </c>
      <c r="J258">
        <f>IF(NOT(I259=Tabela211[[#This Row],[miesiąc]]),1,0)</f>
        <v>0</v>
      </c>
      <c r="K258">
        <f>IF(AND(H257&gt;(3*800),Tabela211[[#This Row],[zakup]]=1),3,0)</f>
        <v>0</v>
      </c>
    </row>
    <row r="259" spans="1:11" x14ac:dyDescent="0.3">
      <c r="A259" s="1">
        <v>45184</v>
      </c>
      <c r="B259" t="s">
        <v>7</v>
      </c>
      <c r="C259" t="s">
        <v>12</v>
      </c>
      <c r="D259" s="2">
        <f>VLOOKUP(C259,Tabela110[],2,FALSE)</f>
        <v>0.9</v>
      </c>
      <c r="E259">
        <f t="shared" si="13"/>
        <v>19</v>
      </c>
      <c r="F259" s="3">
        <f>IF(B259="niedziela",15*E259,0)+(Tabela211[[#This Row],[ile]]*800)</f>
        <v>0</v>
      </c>
      <c r="G259" s="3">
        <f t="shared" si="14"/>
        <v>510</v>
      </c>
      <c r="H259" s="4">
        <f t="shared" si="15"/>
        <v>16015</v>
      </c>
      <c r="I259">
        <f t="shared" si="16"/>
        <v>9</v>
      </c>
      <c r="J259">
        <f>IF(NOT(I260=Tabela211[[#This Row],[miesiąc]]),1,0)</f>
        <v>0</v>
      </c>
      <c r="K259">
        <f>IF(AND(H258&gt;(3*800),Tabela211[[#This Row],[zakup]]=1),3,0)</f>
        <v>0</v>
      </c>
    </row>
    <row r="260" spans="1:11" x14ac:dyDescent="0.3">
      <c r="A260" s="1">
        <v>45185</v>
      </c>
      <c r="B260" t="s">
        <v>8</v>
      </c>
      <c r="C260" t="s">
        <v>12</v>
      </c>
      <c r="D260" s="2">
        <f>VLOOKUP(C260,Tabela110[],2,FALSE)</f>
        <v>0.9</v>
      </c>
      <c r="E260">
        <f t="shared" ref="E260:E323" si="17">E259+K259</f>
        <v>19</v>
      </c>
      <c r="F260" s="3">
        <f>IF(B260="niedziela",15*E260,0)+(Tabela211[[#This Row],[ile]]*800)</f>
        <v>0</v>
      </c>
      <c r="G260" s="3">
        <f t="shared" ref="G260:G323" si="18">IF(AND(NOT(B260="sobota"),NOT(B260="niedziela")),ROUNDDOWN(E260*D260,0)*$P$4,0)</f>
        <v>0</v>
      </c>
      <c r="H260" s="4">
        <f t="shared" ref="H260:H323" si="19">G260-F260+H259</f>
        <v>16015</v>
      </c>
      <c r="I260">
        <f t="shared" si="16"/>
        <v>9</v>
      </c>
      <c r="J260">
        <f>IF(NOT(I261=Tabela211[[#This Row],[miesiąc]]),1,0)</f>
        <v>0</v>
      </c>
      <c r="K260">
        <f>IF(AND(H259&gt;(3*800),Tabela211[[#This Row],[zakup]]=1),3,0)</f>
        <v>0</v>
      </c>
    </row>
    <row r="261" spans="1:11" x14ac:dyDescent="0.3">
      <c r="A261" s="1">
        <v>45186</v>
      </c>
      <c r="B261" t="s">
        <v>2</v>
      </c>
      <c r="C261" t="s">
        <v>12</v>
      </c>
      <c r="D261" s="2">
        <f>VLOOKUP(C261,Tabela110[],2,FALSE)</f>
        <v>0.9</v>
      </c>
      <c r="E261">
        <f t="shared" si="17"/>
        <v>19</v>
      </c>
      <c r="F261" s="3">
        <f>IF(B261="niedziela",15*E261,0)+(Tabela211[[#This Row],[ile]]*800)</f>
        <v>285</v>
      </c>
      <c r="G261" s="3">
        <f t="shared" si="18"/>
        <v>0</v>
      </c>
      <c r="H261" s="4">
        <f t="shared" si="19"/>
        <v>15730</v>
      </c>
      <c r="I261">
        <f t="shared" si="16"/>
        <v>9</v>
      </c>
      <c r="J261">
        <f>IF(NOT(I262=Tabela211[[#This Row],[miesiąc]]),1,0)</f>
        <v>0</v>
      </c>
      <c r="K261">
        <f>IF(AND(H260&gt;(3*800),Tabela211[[#This Row],[zakup]]=1),3,0)</f>
        <v>0</v>
      </c>
    </row>
    <row r="262" spans="1:11" x14ac:dyDescent="0.3">
      <c r="A262" s="1">
        <v>45187</v>
      </c>
      <c r="B262" t="s">
        <v>3</v>
      </c>
      <c r="C262" t="s">
        <v>12</v>
      </c>
      <c r="D262" s="2">
        <f>VLOOKUP(C262,Tabela110[],2,FALSE)</f>
        <v>0.9</v>
      </c>
      <c r="E262">
        <f t="shared" si="17"/>
        <v>19</v>
      </c>
      <c r="F262" s="3">
        <f>IF(B262="niedziela",15*E262,0)+(Tabela211[[#This Row],[ile]]*800)</f>
        <v>0</v>
      </c>
      <c r="G262" s="3">
        <f t="shared" si="18"/>
        <v>510</v>
      </c>
      <c r="H262" s="4">
        <f t="shared" si="19"/>
        <v>16240</v>
      </c>
      <c r="I262">
        <f t="shared" si="16"/>
        <v>9</v>
      </c>
      <c r="J262">
        <f>IF(NOT(I263=Tabela211[[#This Row],[miesiąc]]),1,0)</f>
        <v>0</v>
      </c>
      <c r="K262">
        <f>IF(AND(H261&gt;(3*800),Tabela211[[#This Row],[zakup]]=1),3,0)</f>
        <v>0</v>
      </c>
    </row>
    <row r="263" spans="1:11" x14ac:dyDescent="0.3">
      <c r="A263" s="1">
        <v>45188</v>
      </c>
      <c r="B263" t="s">
        <v>4</v>
      </c>
      <c r="C263" t="s">
        <v>12</v>
      </c>
      <c r="D263" s="2">
        <f>VLOOKUP(C263,Tabela110[],2,FALSE)</f>
        <v>0.9</v>
      </c>
      <c r="E263">
        <f t="shared" si="17"/>
        <v>19</v>
      </c>
      <c r="F263" s="3">
        <f>IF(B263="niedziela",15*E263,0)+(Tabela211[[#This Row],[ile]]*800)</f>
        <v>0</v>
      </c>
      <c r="G263" s="3">
        <f t="shared" si="18"/>
        <v>510</v>
      </c>
      <c r="H263" s="4">
        <f t="shared" si="19"/>
        <v>16750</v>
      </c>
      <c r="I263">
        <f t="shared" si="16"/>
        <v>9</v>
      </c>
      <c r="J263">
        <f>IF(NOT(I264=Tabela211[[#This Row],[miesiąc]]),1,0)</f>
        <v>0</v>
      </c>
      <c r="K263">
        <f>IF(AND(H262&gt;(3*800),Tabela211[[#This Row],[zakup]]=1),3,0)</f>
        <v>0</v>
      </c>
    </row>
    <row r="264" spans="1:11" x14ac:dyDescent="0.3">
      <c r="A264" s="1">
        <v>45189</v>
      </c>
      <c r="B264" t="s">
        <v>5</v>
      </c>
      <c r="C264" t="s">
        <v>12</v>
      </c>
      <c r="D264" s="2">
        <f>VLOOKUP(C264,Tabela110[],2,FALSE)</f>
        <v>0.9</v>
      </c>
      <c r="E264">
        <f t="shared" si="17"/>
        <v>19</v>
      </c>
      <c r="F264" s="3">
        <f>IF(B264="niedziela",15*E264,0)+(Tabela211[[#This Row],[ile]]*800)</f>
        <v>0</v>
      </c>
      <c r="G264" s="3">
        <f t="shared" si="18"/>
        <v>510</v>
      </c>
      <c r="H264" s="4">
        <f t="shared" si="19"/>
        <v>17260</v>
      </c>
      <c r="I264">
        <f t="shared" si="16"/>
        <v>9</v>
      </c>
      <c r="J264">
        <f>IF(NOT(I265=Tabela211[[#This Row],[miesiąc]]),1,0)</f>
        <v>0</v>
      </c>
      <c r="K264">
        <f>IF(AND(H263&gt;(3*800),Tabela211[[#This Row],[zakup]]=1),3,0)</f>
        <v>0</v>
      </c>
    </row>
    <row r="265" spans="1:11" x14ac:dyDescent="0.3">
      <c r="A265" s="1">
        <v>45190</v>
      </c>
      <c r="B265" t="s">
        <v>6</v>
      </c>
      <c r="C265" t="s">
        <v>12</v>
      </c>
      <c r="D265" s="2">
        <f>VLOOKUP(C265,Tabela110[],2,FALSE)</f>
        <v>0.9</v>
      </c>
      <c r="E265">
        <f t="shared" si="17"/>
        <v>19</v>
      </c>
      <c r="F265" s="3">
        <f>IF(B265="niedziela",15*E265,0)+(Tabela211[[#This Row],[ile]]*800)</f>
        <v>0</v>
      </c>
      <c r="G265" s="3">
        <f t="shared" si="18"/>
        <v>510</v>
      </c>
      <c r="H265" s="4">
        <f t="shared" si="19"/>
        <v>17770</v>
      </c>
      <c r="I265">
        <f t="shared" si="16"/>
        <v>9</v>
      </c>
      <c r="J265">
        <f>IF(NOT(I266=Tabela211[[#This Row],[miesiąc]]),1,0)</f>
        <v>0</v>
      </c>
      <c r="K265">
        <f>IF(AND(H264&gt;(3*800),Tabela211[[#This Row],[zakup]]=1),3,0)</f>
        <v>0</v>
      </c>
    </row>
    <row r="266" spans="1:11" x14ac:dyDescent="0.3">
      <c r="A266" s="1">
        <v>45191</v>
      </c>
      <c r="B266" t="s">
        <v>7</v>
      </c>
      <c r="C266" t="s">
        <v>12</v>
      </c>
      <c r="D266" s="2">
        <f>VLOOKUP(C266,Tabela110[],2,FALSE)</f>
        <v>0.9</v>
      </c>
      <c r="E266">
        <f t="shared" si="17"/>
        <v>19</v>
      </c>
      <c r="F266" s="3">
        <f>IF(B266="niedziela",15*E266,0)+(Tabela211[[#This Row],[ile]]*800)</f>
        <v>0</v>
      </c>
      <c r="G266" s="3">
        <f t="shared" si="18"/>
        <v>510</v>
      </c>
      <c r="H266" s="4">
        <f t="shared" si="19"/>
        <v>18280</v>
      </c>
      <c r="I266">
        <f t="shared" si="16"/>
        <v>9</v>
      </c>
      <c r="J266">
        <f>IF(NOT(I267=Tabela211[[#This Row],[miesiąc]]),1,0)</f>
        <v>0</v>
      </c>
      <c r="K266">
        <f>IF(AND(H265&gt;(3*800),Tabela211[[#This Row],[zakup]]=1),3,0)</f>
        <v>0</v>
      </c>
    </row>
    <row r="267" spans="1:11" x14ac:dyDescent="0.3">
      <c r="A267" s="1">
        <v>45192</v>
      </c>
      <c r="B267" t="s">
        <v>8</v>
      </c>
      <c r="C267" t="s">
        <v>13</v>
      </c>
      <c r="D267" s="2">
        <f>VLOOKUP(C267,Tabela110[],2,FALSE)</f>
        <v>0.4</v>
      </c>
      <c r="E267">
        <f t="shared" si="17"/>
        <v>19</v>
      </c>
      <c r="F267" s="3">
        <f>IF(B267="niedziela",15*E267,0)+(Tabela211[[#This Row],[ile]]*800)</f>
        <v>0</v>
      </c>
      <c r="G267" s="3">
        <f t="shared" si="18"/>
        <v>0</v>
      </c>
      <c r="H267" s="4">
        <f t="shared" si="19"/>
        <v>18280</v>
      </c>
      <c r="I267">
        <f t="shared" si="16"/>
        <v>9</v>
      </c>
      <c r="J267">
        <f>IF(NOT(I268=Tabela211[[#This Row],[miesiąc]]),1,0)</f>
        <v>0</v>
      </c>
      <c r="K267">
        <f>IF(AND(H266&gt;(3*800),Tabela211[[#This Row],[zakup]]=1),3,0)</f>
        <v>0</v>
      </c>
    </row>
    <row r="268" spans="1:11" x14ac:dyDescent="0.3">
      <c r="A268" s="1">
        <v>45193</v>
      </c>
      <c r="B268" t="s">
        <v>2</v>
      </c>
      <c r="C268" t="s">
        <v>13</v>
      </c>
      <c r="D268" s="2">
        <f>VLOOKUP(C268,Tabela110[],2,FALSE)</f>
        <v>0.4</v>
      </c>
      <c r="E268">
        <f t="shared" si="17"/>
        <v>19</v>
      </c>
      <c r="F268" s="3">
        <f>IF(B268="niedziela",15*E268,0)+(Tabela211[[#This Row],[ile]]*800)</f>
        <v>285</v>
      </c>
      <c r="G268" s="3">
        <f t="shared" si="18"/>
        <v>0</v>
      </c>
      <c r="H268" s="4">
        <f t="shared" si="19"/>
        <v>17995</v>
      </c>
      <c r="I268">
        <f t="shared" si="16"/>
        <v>9</v>
      </c>
      <c r="J268">
        <f>IF(NOT(I269=Tabela211[[#This Row],[miesiąc]]),1,0)</f>
        <v>0</v>
      </c>
      <c r="K268">
        <f>IF(AND(H267&gt;(3*800),Tabela211[[#This Row],[zakup]]=1),3,0)</f>
        <v>0</v>
      </c>
    </row>
    <row r="269" spans="1:11" x14ac:dyDescent="0.3">
      <c r="A269" s="1">
        <v>45194</v>
      </c>
      <c r="B269" t="s">
        <v>3</v>
      </c>
      <c r="C269" t="s">
        <v>13</v>
      </c>
      <c r="D269" s="2">
        <f>VLOOKUP(C269,Tabela110[],2,FALSE)</f>
        <v>0.4</v>
      </c>
      <c r="E269">
        <f t="shared" si="17"/>
        <v>19</v>
      </c>
      <c r="F269" s="3">
        <f>IF(B269="niedziela",15*E269,0)+(Tabela211[[#This Row],[ile]]*800)</f>
        <v>0</v>
      </c>
      <c r="G269" s="3">
        <f t="shared" si="18"/>
        <v>210</v>
      </c>
      <c r="H269" s="4">
        <f t="shared" si="19"/>
        <v>18205</v>
      </c>
      <c r="I269">
        <f t="shared" si="16"/>
        <v>9</v>
      </c>
      <c r="J269">
        <f>IF(NOT(I270=Tabela211[[#This Row],[miesiąc]]),1,0)</f>
        <v>0</v>
      </c>
      <c r="K269">
        <f>IF(AND(H268&gt;(3*800),Tabela211[[#This Row],[zakup]]=1),3,0)</f>
        <v>0</v>
      </c>
    </row>
    <row r="270" spans="1:11" x14ac:dyDescent="0.3">
      <c r="A270" s="1">
        <v>45195</v>
      </c>
      <c r="B270" t="s">
        <v>4</v>
      </c>
      <c r="C270" t="s">
        <v>13</v>
      </c>
      <c r="D270" s="2">
        <f>VLOOKUP(C270,Tabela110[],2,FALSE)</f>
        <v>0.4</v>
      </c>
      <c r="E270">
        <f t="shared" si="17"/>
        <v>19</v>
      </c>
      <c r="F270" s="3">
        <f>IF(B270="niedziela",15*E270,0)+(Tabela211[[#This Row],[ile]]*800)</f>
        <v>0</v>
      </c>
      <c r="G270" s="3">
        <f t="shared" si="18"/>
        <v>210</v>
      </c>
      <c r="H270" s="4">
        <f t="shared" si="19"/>
        <v>18415</v>
      </c>
      <c r="I270">
        <f t="shared" si="16"/>
        <v>9</v>
      </c>
      <c r="J270">
        <f>IF(NOT(I271=Tabela211[[#This Row],[miesiąc]]),1,0)</f>
        <v>0</v>
      </c>
      <c r="K270">
        <f>IF(AND(H269&gt;(3*800),Tabela211[[#This Row],[zakup]]=1),3,0)</f>
        <v>0</v>
      </c>
    </row>
    <row r="271" spans="1:11" x14ac:dyDescent="0.3">
      <c r="A271" s="1">
        <v>45196</v>
      </c>
      <c r="B271" t="s">
        <v>5</v>
      </c>
      <c r="C271" t="s">
        <v>13</v>
      </c>
      <c r="D271" s="2">
        <f>VLOOKUP(C271,Tabela110[],2,FALSE)</f>
        <v>0.4</v>
      </c>
      <c r="E271">
        <f t="shared" si="17"/>
        <v>19</v>
      </c>
      <c r="F271" s="3">
        <f>IF(B271="niedziela",15*E271,0)+(Tabela211[[#This Row],[ile]]*800)</f>
        <v>0</v>
      </c>
      <c r="G271" s="3">
        <f t="shared" si="18"/>
        <v>210</v>
      </c>
      <c r="H271" s="4">
        <f t="shared" si="19"/>
        <v>18625</v>
      </c>
      <c r="I271">
        <f t="shared" si="16"/>
        <v>9</v>
      </c>
      <c r="J271">
        <f>IF(NOT(I272=Tabela211[[#This Row],[miesiąc]]),1,0)</f>
        <v>0</v>
      </c>
      <c r="K271">
        <f>IF(AND(H270&gt;(3*800),Tabela211[[#This Row],[zakup]]=1),3,0)</f>
        <v>0</v>
      </c>
    </row>
    <row r="272" spans="1:11" x14ac:dyDescent="0.3">
      <c r="A272" s="1">
        <v>45197</v>
      </c>
      <c r="B272" t="s">
        <v>6</v>
      </c>
      <c r="C272" t="s">
        <v>13</v>
      </c>
      <c r="D272" s="2">
        <f>VLOOKUP(C272,Tabela110[],2,FALSE)</f>
        <v>0.4</v>
      </c>
      <c r="E272">
        <f t="shared" si="17"/>
        <v>19</v>
      </c>
      <c r="F272" s="3">
        <f>IF(B272="niedziela",15*E272,0)+(Tabela211[[#This Row],[ile]]*800)</f>
        <v>0</v>
      </c>
      <c r="G272" s="3">
        <f t="shared" si="18"/>
        <v>210</v>
      </c>
      <c r="H272" s="4">
        <f t="shared" si="19"/>
        <v>18835</v>
      </c>
      <c r="I272">
        <f t="shared" si="16"/>
        <v>9</v>
      </c>
      <c r="J272">
        <f>IF(NOT(I273=Tabela211[[#This Row],[miesiąc]]),1,0)</f>
        <v>0</v>
      </c>
      <c r="K272">
        <f>IF(AND(H271&gt;(3*800),Tabela211[[#This Row],[zakup]]=1),3,0)</f>
        <v>0</v>
      </c>
    </row>
    <row r="273" spans="1:11" x14ac:dyDescent="0.3">
      <c r="A273" s="1">
        <v>45198</v>
      </c>
      <c r="B273" t="s">
        <v>7</v>
      </c>
      <c r="C273" t="s">
        <v>13</v>
      </c>
      <c r="D273" s="2">
        <f>VLOOKUP(C273,Tabela110[],2,FALSE)</f>
        <v>0.4</v>
      </c>
      <c r="E273">
        <f t="shared" si="17"/>
        <v>19</v>
      </c>
      <c r="F273" s="3">
        <f>IF(B273="niedziela",15*E273,0)+(Tabela211[[#This Row],[ile]]*800)</f>
        <v>0</v>
      </c>
      <c r="G273" s="3">
        <f t="shared" si="18"/>
        <v>210</v>
      </c>
      <c r="H273" s="4">
        <f t="shared" si="19"/>
        <v>19045</v>
      </c>
      <c r="I273">
        <f t="shared" si="16"/>
        <v>9</v>
      </c>
      <c r="J273">
        <f>IF(NOT(I274=Tabela211[[#This Row],[miesiąc]]),1,0)</f>
        <v>0</v>
      </c>
      <c r="K273">
        <f>IF(AND(H272&gt;(3*800),Tabela211[[#This Row],[zakup]]=1),3,0)</f>
        <v>0</v>
      </c>
    </row>
    <row r="274" spans="1:11" x14ac:dyDescent="0.3">
      <c r="A274" s="1">
        <v>45199</v>
      </c>
      <c r="B274" t="s">
        <v>8</v>
      </c>
      <c r="C274" t="s">
        <v>13</v>
      </c>
      <c r="D274" s="2">
        <f>VLOOKUP(C274,Tabela110[],2,FALSE)</f>
        <v>0.4</v>
      </c>
      <c r="E274">
        <f t="shared" si="17"/>
        <v>19</v>
      </c>
      <c r="F274" s="3">
        <f>IF(B274="niedziela",15*E274,0)+(Tabela211[[#This Row],[ile]]*800)</f>
        <v>2400</v>
      </c>
      <c r="G274" s="3">
        <f t="shared" si="18"/>
        <v>0</v>
      </c>
      <c r="H274" s="4">
        <f t="shared" si="19"/>
        <v>16645</v>
      </c>
      <c r="I274">
        <f t="shared" si="16"/>
        <v>9</v>
      </c>
      <c r="J274">
        <f>IF(NOT(I275=Tabela211[[#This Row],[miesiąc]]),1,0)</f>
        <v>1</v>
      </c>
      <c r="K274">
        <f>IF(AND(H273&gt;(3*800),Tabela211[[#This Row],[zakup]]=1),3,0)</f>
        <v>3</v>
      </c>
    </row>
    <row r="275" spans="1:11" x14ac:dyDescent="0.3">
      <c r="A275" s="1">
        <v>45200</v>
      </c>
      <c r="B275" t="s">
        <v>2</v>
      </c>
      <c r="C275" t="s">
        <v>13</v>
      </c>
      <c r="D275" s="2">
        <f>VLOOKUP(C275,Tabela110[],2,FALSE)</f>
        <v>0.4</v>
      </c>
      <c r="E275">
        <f t="shared" si="17"/>
        <v>22</v>
      </c>
      <c r="F275" s="3">
        <f>IF(B275="niedziela",15*E275,0)+(Tabela211[[#This Row],[ile]]*800)</f>
        <v>330</v>
      </c>
      <c r="G275" s="3">
        <f t="shared" si="18"/>
        <v>0</v>
      </c>
      <c r="H275" s="4">
        <f t="shared" si="19"/>
        <v>16315</v>
      </c>
      <c r="I275">
        <f t="shared" si="16"/>
        <v>10</v>
      </c>
      <c r="J275">
        <f>IF(NOT(I276=Tabela211[[#This Row],[miesiąc]]),1,0)</f>
        <v>0</v>
      </c>
      <c r="K275">
        <f>IF(AND(H274&gt;(3*800),Tabela211[[#This Row],[zakup]]=1),3,0)</f>
        <v>0</v>
      </c>
    </row>
    <row r="276" spans="1:11" x14ac:dyDescent="0.3">
      <c r="A276" s="1">
        <v>45201</v>
      </c>
      <c r="B276" t="s">
        <v>3</v>
      </c>
      <c r="C276" t="s">
        <v>13</v>
      </c>
      <c r="D276" s="2">
        <f>VLOOKUP(C276,Tabela110[],2,FALSE)</f>
        <v>0.4</v>
      </c>
      <c r="E276">
        <f t="shared" si="17"/>
        <v>22</v>
      </c>
      <c r="F276" s="3">
        <f>IF(B276="niedziela",15*E276,0)+(Tabela211[[#This Row],[ile]]*800)</f>
        <v>0</v>
      </c>
      <c r="G276" s="3">
        <f t="shared" si="18"/>
        <v>240</v>
      </c>
      <c r="H276" s="4">
        <f t="shared" si="19"/>
        <v>16555</v>
      </c>
      <c r="I276">
        <f t="shared" si="16"/>
        <v>10</v>
      </c>
      <c r="J276">
        <f>IF(NOT(I277=Tabela211[[#This Row],[miesiąc]]),1,0)</f>
        <v>0</v>
      </c>
      <c r="K276">
        <f>IF(AND(H275&gt;(3*800),Tabela211[[#This Row],[zakup]]=1),3,0)</f>
        <v>0</v>
      </c>
    </row>
    <row r="277" spans="1:11" x14ac:dyDescent="0.3">
      <c r="A277" s="1">
        <v>45202</v>
      </c>
      <c r="B277" t="s">
        <v>4</v>
      </c>
      <c r="C277" t="s">
        <v>13</v>
      </c>
      <c r="D277" s="2">
        <f>VLOOKUP(C277,Tabela110[],2,FALSE)</f>
        <v>0.4</v>
      </c>
      <c r="E277">
        <f t="shared" si="17"/>
        <v>22</v>
      </c>
      <c r="F277" s="3">
        <f>IF(B277="niedziela",15*E277,0)+(Tabela211[[#This Row],[ile]]*800)</f>
        <v>0</v>
      </c>
      <c r="G277" s="3">
        <f t="shared" si="18"/>
        <v>240</v>
      </c>
      <c r="H277" s="4">
        <f t="shared" si="19"/>
        <v>16795</v>
      </c>
      <c r="I277">
        <f t="shared" si="16"/>
        <v>10</v>
      </c>
      <c r="J277">
        <f>IF(NOT(I278=Tabela211[[#This Row],[miesiąc]]),1,0)</f>
        <v>0</v>
      </c>
      <c r="K277">
        <f>IF(AND(H276&gt;(3*800),Tabela211[[#This Row],[zakup]]=1),3,0)</f>
        <v>0</v>
      </c>
    </row>
    <row r="278" spans="1:11" x14ac:dyDescent="0.3">
      <c r="A278" s="1">
        <v>45203</v>
      </c>
      <c r="B278" t="s">
        <v>5</v>
      </c>
      <c r="C278" t="s">
        <v>13</v>
      </c>
      <c r="D278" s="2">
        <f>VLOOKUP(C278,Tabela110[],2,FALSE)</f>
        <v>0.4</v>
      </c>
      <c r="E278">
        <f t="shared" si="17"/>
        <v>22</v>
      </c>
      <c r="F278" s="3">
        <f>IF(B278="niedziela",15*E278,0)+(Tabela211[[#This Row],[ile]]*800)</f>
        <v>0</v>
      </c>
      <c r="G278" s="3">
        <f t="shared" si="18"/>
        <v>240</v>
      </c>
      <c r="H278" s="4">
        <f t="shared" si="19"/>
        <v>17035</v>
      </c>
      <c r="I278">
        <f t="shared" si="16"/>
        <v>10</v>
      </c>
      <c r="J278">
        <f>IF(NOT(I279=Tabela211[[#This Row],[miesiąc]]),1,0)</f>
        <v>0</v>
      </c>
      <c r="K278">
        <f>IF(AND(H277&gt;(3*800),Tabela211[[#This Row],[zakup]]=1),3,0)</f>
        <v>0</v>
      </c>
    </row>
    <row r="279" spans="1:11" x14ac:dyDescent="0.3">
      <c r="A279" s="1">
        <v>45204</v>
      </c>
      <c r="B279" t="s">
        <v>6</v>
      </c>
      <c r="C279" t="s">
        <v>13</v>
      </c>
      <c r="D279" s="2">
        <f>VLOOKUP(C279,Tabela110[],2,FALSE)</f>
        <v>0.4</v>
      </c>
      <c r="E279">
        <f t="shared" si="17"/>
        <v>22</v>
      </c>
      <c r="F279" s="3">
        <f>IF(B279="niedziela",15*E279,0)+(Tabela211[[#This Row],[ile]]*800)</f>
        <v>0</v>
      </c>
      <c r="G279" s="3">
        <f t="shared" si="18"/>
        <v>240</v>
      </c>
      <c r="H279" s="4">
        <f t="shared" si="19"/>
        <v>17275</v>
      </c>
      <c r="I279">
        <f t="shared" si="16"/>
        <v>10</v>
      </c>
      <c r="J279">
        <f>IF(NOT(I280=Tabela211[[#This Row],[miesiąc]]),1,0)</f>
        <v>0</v>
      </c>
      <c r="K279">
        <f>IF(AND(H278&gt;(3*800),Tabela211[[#This Row],[zakup]]=1),3,0)</f>
        <v>0</v>
      </c>
    </row>
    <row r="280" spans="1:11" x14ac:dyDescent="0.3">
      <c r="A280" s="1">
        <v>45205</v>
      </c>
      <c r="B280" t="s">
        <v>7</v>
      </c>
      <c r="C280" t="s">
        <v>13</v>
      </c>
      <c r="D280" s="2">
        <f>VLOOKUP(C280,Tabela110[],2,FALSE)</f>
        <v>0.4</v>
      </c>
      <c r="E280">
        <f t="shared" si="17"/>
        <v>22</v>
      </c>
      <c r="F280" s="3">
        <f>IF(B280="niedziela",15*E280,0)+(Tabela211[[#This Row],[ile]]*800)</f>
        <v>0</v>
      </c>
      <c r="G280" s="3">
        <f t="shared" si="18"/>
        <v>240</v>
      </c>
      <c r="H280" s="4">
        <f t="shared" si="19"/>
        <v>17515</v>
      </c>
      <c r="I280">
        <f t="shared" si="16"/>
        <v>10</v>
      </c>
      <c r="J280">
        <f>IF(NOT(I281=Tabela211[[#This Row],[miesiąc]]),1,0)</f>
        <v>0</v>
      </c>
      <c r="K280">
        <f>IF(AND(H279&gt;(3*800),Tabela211[[#This Row],[zakup]]=1),3,0)</f>
        <v>0</v>
      </c>
    </row>
    <row r="281" spans="1:11" x14ac:dyDescent="0.3">
      <c r="A281" s="1">
        <v>45206</v>
      </c>
      <c r="B281" t="s">
        <v>8</v>
      </c>
      <c r="C281" t="s">
        <v>13</v>
      </c>
      <c r="D281" s="2">
        <f>VLOOKUP(C281,Tabela110[],2,FALSE)</f>
        <v>0.4</v>
      </c>
      <c r="E281">
        <f t="shared" si="17"/>
        <v>22</v>
      </c>
      <c r="F281" s="3">
        <f>IF(B281="niedziela",15*E281,0)+(Tabela211[[#This Row],[ile]]*800)</f>
        <v>0</v>
      </c>
      <c r="G281" s="3">
        <f t="shared" si="18"/>
        <v>0</v>
      </c>
      <c r="H281" s="4">
        <f t="shared" si="19"/>
        <v>17515</v>
      </c>
      <c r="I281">
        <f t="shared" si="16"/>
        <v>10</v>
      </c>
      <c r="J281">
        <f>IF(NOT(I282=Tabela211[[#This Row],[miesiąc]]),1,0)</f>
        <v>0</v>
      </c>
      <c r="K281">
        <f>IF(AND(H280&gt;(3*800),Tabela211[[#This Row],[zakup]]=1),3,0)</f>
        <v>0</v>
      </c>
    </row>
    <row r="282" spans="1:11" x14ac:dyDescent="0.3">
      <c r="A282" s="1">
        <v>45207</v>
      </c>
      <c r="B282" t="s">
        <v>2</v>
      </c>
      <c r="C282" t="s">
        <v>13</v>
      </c>
      <c r="D282" s="2">
        <f>VLOOKUP(C282,Tabela110[],2,FALSE)</f>
        <v>0.4</v>
      </c>
      <c r="E282">
        <f t="shared" si="17"/>
        <v>22</v>
      </c>
      <c r="F282" s="3">
        <f>IF(B282="niedziela",15*E282,0)+(Tabela211[[#This Row],[ile]]*800)</f>
        <v>330</v>
      </c>
      <c r="G282" s="3">
        <f t="shared" si="18"/>
        <v>0</v>
      </c>
      <c r="H282" s="4">
        <f t="shared" si="19"/>
        <v>17185</v>
      </c>
      <c r="I282">
        <f t="shared" si="16"/>
        <v>10</v>
      </c>
      <c r="J282">
        <f>IF(NOT(I283=Tabela211[[#This Row],[miesiąc]]),1,0)</f>
        <v>0</v>
      </c>
      <c r="K282">
        <f>IF(AND(H281&gt;(3*800),Tabela211[[#This Row],[zakup]]=1),3,0)</f>
        <v>0</v>
      </c>
    </row>
    <row r="283" spans="1:11" x14ac:dyDescent="0.3">
      <c r="A283" s="1">
        <v>45208</v>
      </c>
      <c r="B283" t="s">
        <v>3</v>
      </c>
      <c r="C283" t="s">
        <v>13</v>
      </c>
      <c r="D283" s="2">
        <f>VLOOKUP(C283,Tabela110[],2,FALSE)</f>
        <v>0.4</v>
      </c>
      <c r="E283">
        <f t="shared" si="17"/>
        <v>22</v>
      </c>
      <c r="F283" s="3">
        <f>IF(B283="niedziela",15*E283,0)+(Tabela211[[#This Row],[ile]]*800)</f>
        <v>0</v>
      </c>
      <c r="G283" s="3">
        <f t="shared" si="18"/>
        <v>240</v>
      </c>
      <c r="H283" s="4">
        <f t="shared" si="19"/>
        <v>17425</v>
      </c>
      <c r="I283">
        <f t="shared" si="16"/>
        <v>10</v>
      </c>
      <c r="J283">
        <f>IF(NOT(I284=Tabela211[[#This Row],[miesiąc]]),1,0)</f>
        <v>0</v>
      </c>
      <c r="K283">
        <f>IF(AND(H282&gt;(3*800),Tabela211[[#This Row],[zakup]]=1),3,0)</f>
        <v>0</v>
      </c>
    </row>
    <row r="284" spans="1:11" x14ac:dyDescent="0.3">
      <c r="A284" s="1">
        <v>45209</v>
      </c>
      <c r="B284" t="s">
        <v>4</v>
      </c>
      <c r="C284" t="s">
        <v>13</v>
      </c>
      <c r="D284" s="2">
        <f>VLOOKUP(C284,Tabela110[],2,FALSE)</f>
        <v>0.4</v>
      </c>
      <c r="E284">
        <f t="shared" si="17"/>
        <v>22</v>
      </c>
      <c r="F284" s="3">
        <f>IF(B284="niedziela",15*E284,0)+(Tabela211[[#This Row],[ile]]*800)</f>
        <v>0</v>
      </c>
      <c r="G284" s="3">
        <f t="shared" si="18"/>
        <v>240</v>
      </c>
      <c r="H284" s="4">
        <f t="shared" si="19"/>
        <v>17665</v>
      </c>
      <c r="I284">
        <f t="shared" si="16"/>
        <v>10</v>
      </c>
      <c r="J284">
        <f>IF(NOT(I285=Tabela211[[#This Row],[miesiąc]]),1,0)</f>
        <v>0</v>
      </c>
      <c r="K284">
        <f>IF(AND(H283&gt;(3*800),Tabela211[[#This Row],[zakup]]=1),3,0)</f>
        <v>0</v>
      </c>
    </row>
    <row r="285" spans="1:11" x14ac:dyDescent="0.3">
      <c r="A285" s="1">
        <v>45210</v>
      </c>
      <c r="B285" t="s">
        <v>5</v>
      </c>
      <c r="C285" t="s">
        <v>13</v>
      </c>
      <c r="D285" s="2">
        <f>VLOOKUP(C285,Tabela110[],2,FALSE)</f>
        <v>0.4</v>
      </c>
      <c r="E285">
        <f t="shared" si="17"/>
        <v>22</v>
      </c>
      <c r="F285" s="3">
        <f>IF(B285="niedziela",15*E285,0)+(Tabela211[[#This Row],[ile]]*800)</f>
        <v>0</v>
      </c>
      <c r="G285" s="3">
        <f t="shared" si="18"/>
        <v>240</v>
      </c>
      <c r="H285" s="4">
        <f t="shared" si="19"/>
        <v>17905</v>
      </c>
      <c r="I285">
        <f t="shared" si="16"/>
        <v>10</v>
      </c>
      <c r="J285">
        <f>IF(NOT(I286=Tabela211[[#This Row],[miesiąc]]),1,0)</f>
        <v>0</v>
      </c>
      <c r="K285">
        <f>IF(AND(H284&gt;(3*800),Tabela211[[#This Row],[zakup]]=1),3,0)</f>
        <v>0</v>
      </c>
    </row>
    <row r="286" spans="1:11" x14ac:dyDescent="0.3">
      <c r="A286" s="1">
        <v>45211</v>
      </c>
      <c r="B286" t="s">
        <v>6</v>
      </c>
      <c r="C286" t="s">
        <v>13</v>
      </c>
      <c r="D286" s="2">
        <f>VLOOKUP(C286,Tabela110[],2,FALSE)</f>
        <v>0.4</v>
      </c>
      <c r="E286">
        <f t="shared" si="17"/>
        <v>22</v>
      </c>
      <c r="F286" s="3">
        <f>IF(B286="niedziela",15*E286,0)+(Tabela211[[#This Row],[ile]]*800)</f>
        <v>0</v>
      </c>
      <c r="G286" s="3">
        <f t="shared" si="18"/>
        <v>240</v>
      </c>
      <c r="H286" s="4">
        <f t="shared" si="19"/>
        <v>18145</v>
      </c>
      <c r="I286">
        <f t="shared" si="16"/>
        <v>10</v>
      </c>
      <c r="J286">
        <f>IF(NOT(I287=Tabela211[[#This Row],[miesiąc]]),1,0)</f>
        <v>0</v>
      </c>
      <c r="K286">
        <f>IF(AND(H285&gt;(3*800),Tabela211[[#This Row],[zakup]]=1),3,0)</f>
        <v>0</v>
      </c>
    </row>
    <row r="287" spans="1:11" x14ac:dyDescent="0.3">
      <c r="A287" s="1">
        <v>45212</v>
      </c>
      <c r="B287" t="s">
        <v>7</v>
      </c>
      <c r="C287" t="s">
        <v>13</v>
      </c>
      <c r="D287" s="2">
        <f>VLOOKUP(C287,Tabela110[],2,FALSE)</f>
        <v>0.4</v>
      </c>
      <c r="E287">
        <f t="shared" si="17"/>
        <v>22</v>
      </c>
      <c r="F287" s="3">
        <f>IF(B287="niedziela",15*E287,0)+(Tabela211[[#This Row],[ile]]*800)</f>
        <v>0</v>
      </c>
      <c r="G287" s="3">
        <f t="shared" si="18"/>
        <v>240</v>
      </c>
      <c r="H287" s="4">
        <f t="shared" si="19"/>
        <v>18385</v>
      </c>
      <c r="I287">
        <f t="shared" si="16"/>
        <v>10</v>
      </c>
      <c r="J287">
        <f>IF(NOT(I288=Tabela211[[#This Row],[miesiąc]]),1,0)</f>
        <v>0</v>
      </c>
      <c r="K287">
        <f>IF(AND(H286&gt;(3*800),Tabela211[[#This Row],[zakup]]=1),3,0)</f>
        <v>0</v>
      </c>
    </row>
    <row r="288" spans="1:11" x14ac:dyDescent="0.3">
      <c r="A288" s="1">
        <v>45213</v>
      </c>
      <c r="B288" t="s">
        <v>8</v>
      </c>
      <c r="C288" t="s">
        <v>13</v>
      </c>
      <c r="D288" s="2">
        <f>VLOOKUP(C288,Tabela110[],2,FALSE)</f>
        <v>0.4</v>
      </c>
      <c r="E288">
        <f t="shared" si="17"/>
        <v>22</v>
      </c>
      <c r="F288" s="3">
        <f>IF(B288="niedziela",15*E288,0)+(Tabela211[[#This Row],[ile]]*800)</f>
        <v>0</v>
      </c>
      <c r="G288" s="3">
        <f t="shared" si="18"/>
        <v>0</v>
      </c>
      <c r="H288" s="4">
        <f t="shared" si="19"/>
        <v>18385</v>
      </c>
      <c r="I288">
        <f t="shared" si="16"/>
        <v>10</v>
      </c>
      <c r="J288">
        <f>IF(NOT(I289=Tabela211[[#This Row],[miesiąc]]),1,0)</f>
        <v>0</v>
      </c>
      <c r="K288">
        <f>IF(AND(H287&gt;(3*800),Tabela211[[#This Row],[zakup]]=1),3,0)</f>
        <v>0</v>
      </c>
    </row>
    <row r="289" spans="1:11" x14ac:dyDescent="0.3">
      <c r="A289" s="1">
        <v>45214</v>
      </c>
      <c r="B289" t="s">
        <v>2</v>
      </c>
      <c r="C289" t="s">
        <v>13</v>
      </c>
      <c r="D289" s="2">
        <f>VLOOKUP(C289,Tabela110[],2,FALSE)</f>
        <v>0.4</v>
      </c>
      <c r="E289">
        <f t="shared" si="17"/>
        <v>22</v>
      </c>
      <c r="F289" s="3">
        <f>IF(B289="niedziela",15*E289,0)+(Tabela211[[#This Row],[ile]]*800)</f>
        <v>330</v>
      </c>
      <c r="G289" s="3">
        <f t="shared" si="18"/>
        <v>0</v>
      </c>
      <c r="H289" s="4">
        <f t="shared" si="19"/>
        <v>18055</v>
      </c>
      <c r="I289">
        <f t="shared" si="16"/>
        <v>10</v>
      </c>
      <c r="J289">
        <f>IF(NOT(I290=Tabela211[[#This Row],[miesiąc]]),1,0)</f>
        <v>0</v>
      </c>
      <c r="K289">
        <f>IF(AND(H288&gt;(3*800),Tabela211[[#This Row],[zakup]]=1),3,0)</f>
        <v>0</v>
      </c>
    </row>
    <row r="290" spans="1:11" x14ac:dyDescent="0.3">
      <c r="A290" s="1">
        <v>45215</v>
      </c>
      <c r="B290" t="s">
        <v>3</v>
      </c>
      <c r="C290" t="s">
        <v>13</v>
      </c>
      <c r="D290" s="2">
        <f>VLOOKUP(C290,Tabela110[],2,FALSE)</f>
        <v>0.4</v>
      </c>
      <c r="E290">
        <f t="shared" si="17"/>
        <v>22</v>
      </c>
      <c r="F290" s="3">
        <f>IF(B290="niedziela",15*E290,0)+(Tabela211[[#This Row],[ile]]*800)</f>
        <v>0</v>
      </c>
      <c r="G290" s="3">
        <f t="shared" si="18"/>
        <v>240</v>
      </c>
      <c r="H290" s="4">
        <f t="shared" si="19"/>
        <v>18295</v>
      </c>
      <c r="I290">
        <f t="shared" si="16"/>
        <v>10</v>
      </c>
      <c r="J290">
        <f>IF(NOT(I291=Tabela211[[#This Row],[miesiąc]]),1,0)</f>
        <v>0</v>
      </c>
      <c r="K290">
        <f>IF(AND(H289&gt;(3*800),Tabela211[[#This Row],[zakup]]=1),3,0)</f>
        <v>0</v>
      </c>
    </row>
    <row r="291" spans="1:11" x14ac:dyDescent="0.3">
      <c r="A291" s="1">
        <v>45216</v>
      </c>
      <c r="B291" t="s">
        <v>4</v>
      </c>
      <c r="C291" t="s">
        <v>13</v>
      </c>
      <c r="D291" s="2">
        <f>VLOOKUP(C291,Tabela110[],2,FALSE)</f>
        <v>0.4</v>
      </c>
      <c r="E291">
        <f t="shared" si="17"/>
        <v>22</v>
      </c>
      <c r="F291" s="3">
        <f>IF(B291="niedziela",15*E291,0)+(Tabela211[[#This Row],[ile]]*800)</f>
        <v>0</v>
      </c>
      <c r="G291" s="3">
        <f t="shared" si="18"/>
        <v>240</v>
      </c>
      <c r="H291" s="4">
        <f t="shared" si="19"/>
        <v>18535</v>
      </c>
      <c r="I291">
        <f t="shared" si="16"/>
        <v>10</v>
      </c>
      <c r="J291">
        <f>IF(NOT(I292=Tabela211[[#This Row],[miesiąc]]),1,0)</f>
        <v>0</v>
      </c>
      <c r="K291">
        <f>IF(AND(H290&gt;(3*800),Tabela211[[#This Row],[zakup]]=1),3,0)</f>
        <v>0</v>
      </c>
    </row>
    <row r="292" spans="1:11" x14ac:dyDescent="0.3">
      <c r="A292" s="1">
        <v>45217</v>
      </c>
      <c r="B292" t="s">
        <v>5</v>
      </c>
      <c r="C292" t="s">
        <v>13</v>
      </c>
      <c r="D292" s="2">
        <f>VLOOKUP(C292,Tabela110[],2,FALSE)</f>
        <v>0.4</v>
      </c>
      <c r="E292">
        <f t="shared" si="17"/>
        <v>22</v>
      </c>
      <c r="F292" s="3">
        <f>IF(B292="niedziela",15*E292,0)+(Tabela211[[#This Row],[ile]]*800)</f>
        <v>0</v>
      </c>
      <c r="G292" s="3">
        <f t="shared" si="18"/>
        <v>240</v>
      </c>
      <c r="H292" s="4">
        <f t="shared" si="19"/>
        <v>18775</v>
      </c>
      <c r="I292">
        <f t="shared" si="16"/>
        <v>10</v>
      </c>
      <c r="J292">
        <f>IF(NOT(I293=Tabela211[[#This Row],[miesiąc]]),1,0)</f>
        <v>0</v>
      </c>
      <c r="K292">
        <f>IF(AND(H291&gt;(3*800),Tabela211[[#This Row],[zakup]]=1),3,0)</f>
        <v>0</v>
      </c>
    </row>
    <row r="293" spans="1:11" x14ac:dyDescent="0.3">
      <c r="A293" s="1">
        <v>45218</v>
      </c>
      <c r="B293" t="s">
        <v>6</v>
      </c>
      <c r="C293" t="s">
        <v>13</v>
      </c>
      <c r="D293" s="2">
        <f>VLOOKUP(C293,Tabela110[],2,FALSE)</f>
        <v>0.4</v>
      </c>
      <c r="E293">
        <f t="shared" si="17"/>
        <v>22</v>
      </c>
      <c r="F293" s="3">
        <f>IF(B293="niedziela",15*E293,0)+(Tabela211[[#This Row],[ile]]*800)</f>
        <v>0</v>
      </c>
      <c r="G293" s="3">
        <f t="shared" si="18"/>
        <v>240</v>
      </c>
      <c r="H293" s="4">
        <f t="shared" si="19"/>
        <v>19015</v>
      </c>
      <c r="I293">
        <f t="shared" si="16"/>
        <v>10</v>
      </c>
      <c r="J293">
        <f>IF(NOT(I294=Tabela211[[#This Row],[miesiąc]]),1,0)</f>
        <v>0</v>
      </c>
      <c r="K293">
        <f>IF(AND(H292&gt;(3*800),Tabela211[[#This Row],[zakup]]=1),3,0)</f>
        <v>0</v>
      </c>
    </row>
    <row r="294" spans="1:11" x14ac:dyDescent="0.3">
      <c r="A294" s="1">
        <v>45219</v>
      </c>
      <c r="B294" t="s">
        <v>7</v>
      </c>
      <c r="C294" t="s">
        <v>13</v>
      </c>
      <c r="D294" s="2">
        <f>VLOOKUP(C294,Tabela110[],2,FALSE)</f>
        <v>0.4</v>
      </c>
      <c r="E294">
        <f t="shared" si="17"/>
        <v>22</v>
      </c>
      <c r="F294" s="3">
        <f>IF(B294="niedziela",15*E294,0)+(Tabela211[[#This Row],[ile]]*800)</f>
        <v>0</v>
      </c>
      <c r="G294" s="3">
        <f t="shared" si="18"/>
        <v>240</v>
      </c>
      <c r="H294" s="4">
        <f t="shared" si="19"/>
        <v>19255</v>
      </c>
      <c r="I294">
        <f t="shared" si="16"/>
        <v>10</v>
      </c>
      <c r="J294">
        <f>IF(NOT(I295=Tabela211[[#This Row],[miesiąc]]),1,0)</f>
        <v>0</v>
      </c>
      <c r="K294">
        <f>IF(AND(H293&gt;(3*800),Tabela211[[#This Row],[zakup]]=1),3,0)</f>
        <v>0</v>
      </c>
    </row>
    <row r="295" spans="1:11" x14ac:dyDescent="0.3">
      <c r="A295" s="1">
        <v>45220</v>
      </c>
      <c r="B295" t="s">
        <v>8</v>
      </c>
      <c r="C295" t="s">
        <v>13</v>
      </c>
      <c r="D295" s="2">
        <f>VLOOKUP(C295,Tabela110[],2,FALSE)</f>
        <v>0.4</v>
      </c>
      <c r="E295">
        <f t="shared" si="17"/>
        <v>22</v>
      </c>
      <c r="F295" s="3">
        <f>IF(B295="niedziela",15*E295,0)+(Tabela211[[#This Row],[ile]]*800)</f>
        <v>0</v>
      </c>
      <c r="G295" s="3">
        <f t="shared" si="18"/>
        <v>0</v>
      </c>
      <c r="H295" s="4">
        <f t="shared" si="19"/>
        <v>19255</v>
      </c>
      <c r="I295">
        <f t="shared" si="16"/>
        <v>10</v>
      </c>
      <c r="J295">
        <f>IF(NOT(I296=Tabela211[[#This Row],[miesiąc]]),1,0)</f>
        <v>0</v>
      </c>
      <c r="K295">
        <f>IF(AND(H294&gt;(3*800),Tabela211[[#This Row],[zakup]]=1),3,0)</f>
        <v>0</v>
      </c>
    </row>
    <row r="296" spans="1:11" x14ac:dyDescent="0.3">
      <c r="A296" s="1">
        <v>45221</v>
      </c>
      <c r="B296" t="s">
        <v>2</v>
      </c>
      <c r="C296" t="s">
        <v>13</v>
      </c>
      <c r="D296" s="2">
        <f>VLOOKUP(C296,Tabela110[],2,FALSE)</f>
        <v>0.4</v>
      </c>
      <c r="E296">
        <f t="shared" si="17"/>
        <v>22</v>
      </c>
      <c r="F296" s="3">
        <f>IF(B296="niedziela",15*E296,0)+(Tabela211[[#This Row],[ile]]*800)</f>
        <v>330</v>
      </c>
      <c r="G296" s="3">
        <f t="shared" si="18"/>
        <v>0</v>
      </c>
      <c r="H296" s="4">
        <f t="shared" si="19"/>
        <v>18925</v>
      </c>
      <c r="I296">
        <f t="shared" si="16"/>
        <v>10</v>
      </c>
      <c r="J296">
        <f>IF(NOT(I297=Tabela211[[#This Row],[miesiąc]]),1,0)</f>
        <v>0</v>
      </c>
      <c r="K296">
        <f>IF(AND(H295&gt;(3*800),Tabela211[[#This Row],[zakup]]=1),3,0)</f>
        <v>0</v>
      </c>
    </row>
    <row r="297" spans="1:11" x14ac:dyDescent="0.3">
      <c r="A297" s="1">
        <v>45222</v>
      </c>
      <c r="B297" t="s">
        <v>3</v>
      </c>
      <c r="C297" t="s">
        <v>13</v>
      </c>
      <c r="D297" s="2">
        <f>VLOOKUP(C297,Tabela110[],2,FALSE)</f>
        <v>0.4</v>
      </c>
      <c r="E297">
        <f t="shared" si="17"/>
        <v>22</v>
      </c>
      <c r="F297" s="3">
        <f>IF(B297="niedziela",15*E297,0)+(Tabela211[[#This Row],[ile]]*800)</f>
        <v>0</v>
      </c>
      <c r="G297" s="3">
        <f t="shared" si="18"/>
        <v>240</v>
      </c>
      <c r="H297" s="4">
        <f t="shared" si="19"/>
        <v>19165</v>
      </c>
      <c r="I297">
        <f t="shared" si="16"/>
        <v>10</v>
      </c>
      <c r="J297">
        <f>IF(NOT(I298=Tabela211[[#This Row],[miesiąc]]),1,0)</f>
        <v>0</v>
      </c>
      <c r="K297">
        <f>IF(AND(H296&gt;(3*800),Tabela211[[#This Row],[zakup]]=1),3,0)</f>
        <v>0</v>
      </c>
    </row>
    <row r="298" spans="1:11" x14ac:dyDescent="0.3">
      <c r="A298" s="1">
        <v>45223</v>
      </c>
      <c r="B298" t="s">
        <v>4</v>
      </c>
      <c r="C298" t="s">
        <v>13</v>
      </c>
      <c r="D298" s="2">
        <f>VLOOKUP(C298,Tabela110[],2,FALSE)</f>
        <v>0.4</v>
      </c>
      <c r="E298">
        <f t="shared" si="17"/>
        <v>22</v>
      </c>
      <c r="F298" s="3">
        <f>IF(B298="niedziela",15*E298,0)+(Tabela211[[#This Row],[ile]]*800)</f>
        <v>0</v>
      </c>
      <c r="G298" s="3">
        <f t="shared" si="18"/>
        <v>240</v>
      </c>
      <c r="H298" s="4">
        <f t="shared" si="19"/>
        <v>19405</v>
      </c>
      <c r="I298">
        <f t="shared" si="16"/>
        <v>10</v>
      </c>
      <c r="J298">
        <f>IF(NOT(I299=Tabela211[[#This Row],[miesiąc]]),1,0)</f>
        <v>0</v>
      </c>
      <c r="K298">
        <f>IF(AND(H297&gt;(3*800),Tabela211[[#This Row],[zakup]]=1),3,0)</f>
        <v>0</v>
      </c>
    </row>
    <row r="299" spans="1:11" x14ac:dyDescent="0.3">
      <c r="A299" s="1">
        <v>45224</v>
      </c>
      <c r="B299" t="s">
        <v>5</v>
      </c>
      <c r="C299" t="s">
        <v>13</v>
      </c>
      <c r="D299" s="2">
        <f>VLOOKUP(C299,Tabela110[],2,FALSE)</f>
        <v>0.4</v>
      </c>
      <c r="E299">
        <f t="shared" si="17"/>
        <v>22</v>
      </c>
      <c r="F299" s="3">
        <f>IF(B299="niedziela",15*E299,0)+(Tabela211[[#This Row],[ile]]*800)</f>
        <v>0</v>
      </c>
      <c r="G299" s="3">
        <f t="shared" si="18"/>
        <v>240</v>
      </c>
      <c r="H299" s="4">
        <f t="shared" si="19"/>
        <v>19645</v>
      </c>
      <c r="I299">
        <f t="shared" si="16"/>
        <v>10</v>
      </c>
      <c r="J299">
        <f>IF(NOT(I300=Tabela211[[#This Row],[miesiąc]]),1,0)</f>
        <v>0</v>
      </c>
      <c r="K299">
        <f>IF(AND(H298&gt;(3*800),Tabela211[[#This Row],[zakup]]=1),3,0)</f>
        <v>0</v>
      </c>
    </row>
    <row r="300" spans="1:11" x14ac:dyDescent="0.3">
      <c r="A300" s="1">
        <v>45225</v>
      </c>
      <c r="B300" t="s">
        <v>6</v>
      </c>
      <c r="C300" t="s">
        <v>13</v>
      </c>
      <c r="D300" s="2">
        <f>VLOOKUP(C300,Tabela110[],2,FALSE)</f>
        <v>0.4</v>
      </c>
      <c r="E300">
        <f t="shared" si="17"/>
        <v>22</v>
      </c>
      <c r="F300" s="3">
        <f>IF(B300="niedziela",15*E300,0)+(Tabela211[[#This Row],[ile]]*800)</f>
        <v>0</v>
      </c>
      <c r="G300" s="3">
        <f t="shared" si="18"/>
        <v>240</v>
      </c>
      <c r="H300" s="4">
        <f t="shared" si="19"/>
        <v>19885</v>
      </c>
      <c r="I300">
        <f t="shared" si="16"/>
        <v>10</v>
      </c>
      <c r="J300">
        <f>IF(NOT(I301=Tabela211[[#This Row],[miesiąc]]),1,0)</f>
        <v>0</v>
      </c>
      <c r="K300">
        <f>IF(AND(H299&gt;(3*800),Tabela211[[#This Row],[zakup]]=1),3,0)</f>
        <v>0</v>
      </c>
    </row>
    <row r="301" spans="1:11" x14ac:dyDescent="0.3">
      <c r="A301" s="1">
        <v>45226</v>
      </c>
      <c r="B301" t="s">
        <v>7</v>
      </c>
      <c r="C301" t="s">
        <v>13</v>
      </c>
      <c r="D301" s="2">
        <f>VLOOKUP(C301,Tabela110[],2,FALSE)</f>
        <v>0.4</v>
      </c>
      <c r="E301">
        <f t="shared" si="17"/>
        <v>22</v>
      </c>
      <c r="F301" s="3">
        <f>IF(B301="niedziela",15*E301,0)+(Tabela211[[#This Row],[ile]]*800)</f>
        <v>0</v>
      </c>
      <c r="G301" s="3">
        <f t="shared" si="18"/>
        <v>240</v>
      </c>
      <c r="H301" s="4">
        <f t="shared" si="19"/>
        <v>20125</v>
      </c>
      <c r="I301">
        <f t="shared" si="16"/>
        <v>10</v>
      </c>
      <c r="J301">
        <f>IF(NOT(I302=Tabela211[[#This Row],[miesiąc]]),1,0)</f>
        <v>0</v>
      </c>
      <c r="K301">
        <f>IF(AND(H300&gt;(3*800),Tabela211[[#This Row],[zakup]]=1),3,0)</f>
        <v>0</v>
      </c>
    </row>
    <row r="302" spans="1:11" x14ac:dyDescent="0.3">
      <c r="A302" s="1">
        <v>45227</v>
      </c>
      <c r="B302" t="s">
        <v>8</v>
      </c>
      <c r="C302" t="s">
        <v>13</v>
      </c>
      <c r="D302" s="2">
        <f>VLOOKUP(C302,Tabela110[],2,FALSE)</f>
        <v>0.4</v>
      </c>
      <c r="E302">
        <f t="shared" si="17"/>
        <v>22</v>
      </c>
      <c r="F302" s="3">
        <f>IF(B302="niedziela",15*E302,0)+(Tabela211[[#This Row],[ile]]*800)</f>
        <v>0</v>
      </c>
      <c r="G302" s="3">
        <f t="shared" si="18"/>
        <v>0</v>
      </c>
      <c r="H302" s="4">
        <f t="shared" si="19"/>
        <v>20125</v>
      </c>
      <c r="I302">
        <f t="shared" si="16"/>
        <v>10</v>
      </c>
      <c r="J302">
        <f>IF(NOT(I303=Tabela211[[#This Row],[miesiąc]]),1,0)</f>
        <v>0</v>
      </c>
      <c r="K302">
        <f>IF(AND(H301&gt;(3*800),Tabela211[[#This Row],[zakup]]=1),3,0)</f>
        <v>0</v>
      </c>
    </row>
    <row r="303" spans="1:11" x14ac:dyDescent="0.3">
      <c r="A303" s="1">
        <v>45228</v>
      </c>
      <c r="B303" t="s">
        <v>2</v>
      </c>
      <c r="C303" t="s">
        <v>13</v>
      </c>
      <c r="D303" s="2">
        <f>VLOOKUP(C303,Tabela110[],2,FALSE)</f>
        <v>0.4</v>
      </c>
      <c r="E303">
        <f t="shared" si="17"/>
        <v>22</v>
      </c>
      <c r="F303" s="3">
        <f>IF(B303="niedziela",15*E303,0)+(Tabela211[[#This Row],[ile]]*800)</f>
        <v>330</v>
      </c>
      <c r="G303" s="3">
        <f t="shared" si="18"/>
        <v>0</v>
      </c>
      <c r="H303" s="4">
        <f t="shared" si="19"/>
        <v>19795</v>
      </c>
      <c r="I303">
        <f t="shared" si="16"/>
        <v>10</v>
      </c>
      <c r="J303">
        <f>IF(NOT(I304=Tabela211[[#This Row],[miesiąc]]),1,0)</f>
        <v>0</v>
      </c>
      <c r="K303">
        <f>IF(AND(H302&gt;(3*800),Tabela211[[#This Row],[zakup]]=1),3,0)</f>
        <v>0</v>
      </c>
    </row>
    <row r="304" spans="1:11" x14ac:dyDescent="0.3">
      <c r="A304" s="1">
        <v>45229</v>
      </c>
      <c r="B304" t="s">
        <v>3</v>
      </c>
      <c r="C304" t="s">
        <v>13</v>
      </c>
      <c r="D304" s="2">
        <f>VLOOKUP(C304,Tabela110[],2,FALSE)</f>
        <v>0.4</v>
      </c>
      <c r="E304">
        <f t="shared" si="17"/>
        <v>22</v>
      </c>
      <c r="F304" s="3">
        <f>IF(B304="niedziela",15*E304,0)+(Tabela211[[#This Row],[ile]]*800)</f>
        <v>0</v>
      </c>
      <c r="G304" s="3">
        <f t="shared" si="18"/>
        <v>240</v>
      </c>
      <c r="H304" s="4">
        <f t="shared" si="19"/>
        <v>20035</v>
      </c>
      <c r="I304">
        <f t="shared" si="16"/>
        <v>10</v>
      </c>
      <c r="J304">
        <f>IF(NOT(I305=Tabela211[[#This Row],[miesiąc]]),1,0)</f>
        <v>0</v>
      </c>
      <c r="K304">
        <f>IF(AND(H303&gt;(3*800),Tabela211[[#This Row],[zakup]]=1),3,0)</f>
        <v>0</v>
      </c>
    </row>
    <row r="305" spans="1:11" x14ac:dyDescent="0.3">
      <c r="A305" s="1">
        <v>45230</v>
      </c>
      <c r="B305" t="s">
        <v>4</v>
      </c>
      <c r="C305" t="s">
        <v>13</v>
      </c>
      <c r="D305" s="2">
        <f>VLOOKUP(C305,Tabela110[],2,FALSE)</f>
        <v>0.4</v>
      </c>
      <c r="E305">
        <f t="shared" si="17"/>
        <v>22</v>
      </c>
      <c r="F305" s="3">
        <f>IF(B305="niedziela",15*E305,0)+(Tabela211[[#This Row],[ile]]*800)</f>
        <v>2400</v>
      </c>
      <c r="G305" s="3">
        <f t="shared" si="18"/>
        <v>240</v>
      </c>
      <c r="H305" s="4">
        <f t="shared" si="19"/>
        <v>17875</v>
      </c>
      <c r="I305">
        <f t="shared" si="16"/>
        <v>10</v>
      </c>
      <c r="J305">
        <f>IF(NOT(I306=Tabela211[[#This Row],[miesiąc]]),1,0)</f>
        <v>1</v>
      </c>
      <c r="K305">
        <f>IF(AND(H304&gt;(3*800),Tabela211[[#This Row],[zakup]]=1),3,0)</f>
        <v>3</v>
      </c>
    </row>
    <row r="306" spans="1:11" x14ac:dyDescent="0.3">
      <c r="A306" s="1">
        <v>45231</v>
      </c>
      <c r="B306" t="s">
        <v>5</v>
      </c>
      <c r="C306" t="s">
        <v>13</v>
      </c>
      <c r="D306" s="2">
        <f>VLOOKUP(C306,Tabela110[],2,FALSE)</f>
        <v>0.4</v>
      </c>
      <c r="E306">
        <f t="shared" si="17"/>
        <v>25</v>
      </c>
      <c r="F306" s="3">
        <f>IF(B306="niedziela",15*E306,0)+(Tabela211[[#This Row],[ile]]*800)</f>
        <v>0</v>
      </c>
      <c r="G306" s="3">
        <f t="shared" si="18"/>
        <v>300</v>
      </c>
      <c r="H306" s="4">
        <f t="shared" si="19"/>
        <v>18175</v>
      </c>
      <c r="I306">
        <f t="shared" si="16"/>
        <v>11</v>
      </c>
      <c r="J306">
        <f>IF(NOT(I307=Tabela211[[#This Row],[miesiąc]]),1,0)</f>
        <v>0</v>
      </c>
      <c r="K306">
        <f>IF(AND(H305&gt;(3*800),Tabela211[[#This Row],[zakup]]=1),3,0)</f>
        <v>0</v>
      </c>
    </row>
    <row r="307" spans="1:11" x14ac:dyDescent="0.3">
      <c r="A307" s="1">
        <v>45232</v>
      </c>
      <c r="B307" t="s">
        <v>6</v>
      </c>
      <c r="C307" t="s">
        <v>13</v>
      </c>
      <c r="D307" s="2">
        <f>VLOOKUP(C307,Tabela110[],2,FALSE)</f>
        <v>0.4</v>
      </c>
      <c r="E307">
        <f t="shared" si="17"/>
        <v>25</v>
      </c>
      <c r="F307" s="3">
        <f>IF(B307="niedziela",15*E307,0)+(Tabela211[[#This Row],[ile]]*800)</f>
        <v>0</v>
      </c>
      <c r="G307" s="3">
        <f t="shared" si="18"/>
        <v>300</v>
      </c>
      <c r="H307" s="4">
        <f t="shared" si="19"/>
        <v>18475</v>
      </c>
      <c r="I307">
        <f t="shared" si="16"/>
        <v>11</v>
      </c>
      <c r="J307">
        <f>IF(NOT(I308=Tabela211[[#This Row],[miesiąc]]),1,0)</f>
        <v>0</v>
      </c>
      <c r="K307">
        <f>IF(AND(H306&gt;(3*800),Tabela211[[#This Row],[zakup]]=1),3,0)</f>
        <v>0</v>
      </c>
    </row>
    <row r="308" spans="1:11" x14ac:dyDescent="0.3">
      <c r="A308" s="1">
        <v>45233</v>
      </c>
      <c r="B308" t="s">
        <v>7</v>
      </c>
      <c r="C308" t="s">
        <v>13</v>
      </c>
      <c r="D308" s="2">
        <f>VLOOKUP(C308,Tabela110[],2,FALSE)</f>
        <v>0.4</v>
      </c>
      <c r="E308">
        <f t="shared" si="17"/>
        <v>25</v>
      </c>
      <c r="F308" s="3">
        <f>IF(B308="niedziela",15*E308,0)+(Tabela211[[#This Row],[ile]]*800)</f>
        <v>0</v>
      </c>
      <c r="G308" s="3">
        <f t="shared" si="18"/>
        <v>300</v>
      </c>
      <c r="H308" s="4">
        <f t="shared" si="19"/>
        <v>18775</v>
      </c>
      <c r="I308">
        <f t="shared" si="16"/>
        <v>11</v>
      </c>
      <c r="J308">
        <f>IF(NOT(I309=Tabela211[[#This Row],[miesiąc]]),1,0)</f>
        <v>0</v>
      </c>
      <c r="K308">
        <f>IF(AND(H307&gt;(3*800),Tabela211[[#This Row],[zakup]]=1),3,0)</f>
        <v>0</v>
      </c>
    </row>
    <row r="309" spans="1:11" x14ac:dyDescent="0.3">
      <c r="A309" s="1">
        <v>45234</v>
      </c>
      <c r="B309" t="s">
        <v>8</v>
      </c>
      <c r="C309" t="s">
        <v>13</v>
      </c>
      <c r="D309" s="2">
        <f>VLOOKUP(C309,Tabela110[],2,FALSE)</f>
        <v>0.4</v>
      </c>
      <c r="E309">
        <f t="shared" si="17"/>
        <v>25</v>
      </c>
      <c r="F309" s="3">
        <f>IF(B309="niedziela",15*E309,0)+(Tabela211[[#This Row],[ile]]*800)</f>
        <v>0</v>
      </c>
      <c r="G309" s="3">
        <f t="shared" si="18"/>
        <v>0</v>
      </c>
      <c r="H309" s="4">
        <f t="shared" si="19"/>
        <v>18775</v>
      </c>
      <c r="I309">
        <f t="shared" si="16"/>
        <v>11</v>
      </c>
      <c r="J309">
        <f>IF(NOT(I310=Tabela211[[#This Row],[miesiąc]]),1,0)</f>
        <v>0</v>
      </c>
      <c r="K309">
        <f>IF(AND(H308&gt;(3*800),Tabela211[[#This Row],[zakup]]=1),3,0)</f>
        <v>0</v>
      </c>
    </row>
    <row r="310" spans="1:11" x14ac:dyDescent="0.3">
      <c r="A310" s="1">
        <v>45235</v>
      </c>
      <c r="B310" t="s">
        <v>2</v>
      </c>
      <c r="C310" t="s">
        <v>13</v>
      </c>
      <c r="D310" s="2">
        <f>VLOOKUP(C310,Tabela110[],2,FALSE)</f>
        <v>0.4</v>
      </c>
      <c r="E310">
        <f t="shared" si="17"/>
        <v>25</v>
      </c>
      <c r="F310" s="3">
        <f>IF(B310="niedziela",15*E310,0)+(Tabela211[[#This Row],[ile]]*800)</f>
        <v>375</v>
      </c>
      <c r="G310" s="3">
        <f t="shared" si="18"/>
        <v>0</v>
      </c>
      <c r="H310" s="4">
        <f t="shared" si="19"/>
        <v>18400</v>
      </c>
      <c r="I310">
        <f t="shared" si="16"/>
        <v>11</v>
      </c>
      <c r="J310">
        <f>IF(NOT(I311=Tabela211[[#This Row],[miesiąc]]),1,0)</f>
        <v>0</v>
      </c>
      <c r="K310">
        <f>IF(AND(H309&gt;(3*800),Tabela211[[#This Row],[zakup]]=1),3,0)</f>
        <v>0</v>
      </c>
    </row>
    <row r="311" spans="1:11" x14ac:dyDescent="0.3">
      <c r="A311" s="1">
        <v>45236</v>
      </c>
      <c r="B311" t="s">
        <v>3</v>
      </c>
      <c r="C311" t="s">
        <v>13</v>
      </c>
      <c r="D311" s="2">
        <f>VLOOKUP(C311,Tabela110[],2,FALSE)</f>
        <v>0.4</v>
      </c>
      <c r="E311">
        <f t="shared" si="17"/>
        <v>25</v>
      </c>
      <c r="F311" s="3">
        <f>IF(B311="niedziela",15*E311,0)+(Tabela211[[#This Row],[ile]]*800)</f>
        <v>0</v>
      </c>
      <c r="G311" s="3">
        <f t="shared" si="18"/>
        <v>300</v>
      </c>
      <c r="H311" s="4">
        <f t="shared" si="19"/>
        <v>18700</v>
      </c>
      <c r="I311">
        <f t="shared" si="16"/>
        <v>11</v>
      </c>
      <c r="J311">
        <f>IF(NOT(I312=Tabela211[[#This Row],[miesiąc]]),1,0)</f>
        <v>0</v>
      </c>
      <c r="K311">
        <f>IF(AND(H310&gt;(3*800),Tabela211[[#This Row],[zakup]]=1),3,0)</f>
        <v>0</v>
      </c>
    </row>
    <row r="312" spans="1:11" x14ac:dyDescent="0.3">
      <c r="A312" s="1">
        <v>45237</v>
      </c>
      <c r="B312" t="s">
        <v>4</v>
      </c>
      <c r="C312" t="s">
        <v>13</v>
      </c>
      <c r="D312" s="2">
        <f>VLOOKUP(C312,Tabela110[],2,FALSE)</f>
        <v>0.4</v>
      </c>
      <c r="E312">
        <f t="shared" si="17"/>
        <v>25</v>
      </c>
      <c r="F312" s="3">
        <f>IF(B312="niedziela",15*E312,0)+(Tabela211[[#This Row],[ile]]*800)</f>
        <v>0</v>
      </c>
      <c r="G312" s="3">
        <f t="shared" si="18"/>
        <v>300</v>
      </c>
      <c r="H312" s="4">
        <f t="shared" si="19"/>
        <v>19000</v>
      </c>
      <c r="I312">
        <f t="shared" si="16"/>
        <v>11</v>
      </c>
      <c r="J312">
        <f>IF(NOT(I313=Tabela211[[#This Row],[miesiąc]]),1,0)</f>
        <v>0</v>
      </c>
      <c r="K312">
        <f>IF(AND(H311&gt;(3*800),Tabela211[[#This Row],[zakup]]=1),3,0)</f>
        <v>0</v>
      </c>
    </row>
    <row r="313" spans="1:11" x14ac:dyDescent="0.3">
      <c r="A313" s="1">
        <v>45238</v>
      </c>
      <c r="B313" t="s">
        <v>5</v>
      </c>
      <c r="C313" t="s">
        <v>13</v>
      </c>
      <c r="D313" s="2">
        <f>VLOOKUP(C313,Tabela110[],2,FALSE)</f>
        <v>0.4</v>
      </c>
      <c r="E313">
        <f t="shared" si="17"/>
        <v>25</v>
      </c>
      <c r="F313" s="3">
        <f>IF(B313="niedziela",15*E313,0)+(Tabela211[[#This Row],[ile]]*800)</f>
        <v>0</v>
      </c>
      <c r="G313" s="3">
        <f t="shared" si="18"/>
        <v>300</v>
      </c>
      <c r="H313" s="4">
        <f t="shared" si="19"/>
        <v>19300</v>
      </c>
      <c r="I313">
        <f t="shared" si="16"/>
        <v>11</v>
      </c>
      <c r="J313">
        <f>IF(NOT(I314=Tabela211[[#This Row],[miesiąc]]),1,0)</f>
        <v>0</v>
      </c>
      <c r="K313">
        <f>IF(AND(H312&gt;(3*800),Tabela211[[#This Row],[zakup]]=1),3,0)</f>
        <v>0</v>
      </c>
    </row>
    <row r="314" spans="1:11" x14ac:dyDescent="0.3">
      <c r="A314" s="1">
        <v>45239</v>
      </c>
      <c r="B314" t="s">
        <v>6</v>
      </c>
      <c r="C314" t="s">
        <v>13</v>
      </c>
      <c r="D314" s="2">
        <f>VLOOKUP(C314,Tabela110[],2,FALSE)</f>
        <v>0.4</v>
      </c>
      <c r="E314">
        <f t="shared" si="17"/>
        <v>25</v>
      </c>
      <c r="F314" s="3">
        <f>IF(B314="niedziela",15*E314,0)+(Tabela211[[#This Row],[ile]]*800)</f>
        <v>0</v>
      </c>
      <c r="G314" s="3">
        <f t="shared" si="18"/>
        <v>300</v>
      </c>
      <c r="H314" s="4">
        <f t="shared" si="19"/>
        <v>19600</v>
      </c>
      <c r="I314">
        <f t="shared" si="16"/>
        <v>11</v>
      </c>
      <c r="J314">
        <f>IF(NOT(I315=Tabela211[[#This Row],[miesiąc]]),1,0)</f>
        <v>0</v>
      </c>
      <c r="K314">
        <f>IF(AND(H313&gt;(3*800),Tabela211[[#This Row],[zakup]]=1),3,0)</f>
        <v>0</v>
      </c>
    </row>
    <row r="315" spans="1:11" x14ac:dyDescent="0.3">
      <c r="A315" s="1">
        <v>45240</v>
      </c>
      <c r="B315" t="s">
        <v>7</v>
      </c>
      <c r="C315" t="s">
        <v>13</v>
      </c>
      <c r="D315" s="2">
        <f>VLOOKUP(C315,Tabela110[],2,FALSE)</f>
        <v>0.4</v>
      </c>
      <c r="E315">
        <f t="shared" si="17"/>
        <v>25</v>
      </c>
      <c r="F315" s="3">
        <f>IF(B315="niedziela",15*E315,0)+(Tabela211[[#This Row],[ile]]*800)</f>
        <v>0</v>
      </c>
      <c r="G315" s="3">
        <f t="shared" si="18"/>
        <v>300</v>
      </c>
      <c r="H315" s="4">
        <f t="shared" si="19"/>
        <v>19900</v>
      </c>
      <c r="I315">
        <f t="shared" si="16"/>
        <v>11</v>
      </c>
      <c r="J315">
        <f>IF(NOT(I316=Tabela211[[#This Row],[miesiąc]]),1,0)</f>
        <v>0</v>
      </c>
      <c r="K315">
        <f>IF(AND(H314&gt;(3*800),Tabela211[[#This Row],[zakup]]=1),3,0)</f>
        <v>0</v>
      </c>
    </row>
    <row r="316" spans="1:11" x14ac:dyDescent="0.3">
      <c r="A316" s="1">
        <v>45241</v>
      </c>
      <c r="B316" t="s">
        <v>8</v>
      </c>
      <c r="C316" t="s">
        <v>13</v>
      </c>
      <c r="D316" s="2">
        <f>VLOOKUP(C316,Tabela110[],2,FALSE)</f>
        <v>0.4</v>
      </c>
      <c r="E316">
        <f t="shared" si="17"/>
        <v>25</v>
      </c>
      <c r="F316" s="3">
        <f>IF(B316="niedziela",15*E316,0)+(Tabela211[[#This Row],[ile]]*800)</f>
        <v>0</v>
      </c>
      <c r="G316" s="3">
        <f t="shared" si="18"/>
        <v>0</v>
      </c>
      <c r="H316" s="4">
        <f t="shared" si="19"/>
        <v>19900</v>
      </c>
      <c r="I316">
        <f t="shared" si="16"/>
        <v>11</v>
      </c>
      <c r="J316">
        <f>IF(NOT(I317=Tabela211[[#This Row],[miesiąc]]),1,0)</f>
        <v>0</v>
      </c>
      <c r="K316">
        <f>IF(AND(H315&gt;(3*800),Tabela211[[#This Row],[zakup]]=1),3,0)</f>
        <v>0</v>
      </c>
    </row>
    <row r="317" spans="1:11" x14ac:dyDescent="0.3">
      <c r="A317" s="1">
        <v>45242</v>
      </c>
      <c r="B317" t="s">
        <v>2</v>
      </c>
      <c r="C317" t="s">
        <v>13</v>
      </c>
      <c r="D317" s="2">
        <f>VLOOKUP(C317,Tabela110[],2,FALSE)</f>
        <v>0.4</v>
      </c>
      <c r="E317">
        <f t="shared" si="17"/>
        <v>25</v>
      </c>
      <c r="F317" s="3">
        <f>IF(B317="niedziela",15*E317,0)+(Tabela211[[#This Row],[ile]]*800)</f>
        <v>375</v>
      </c>
      <c r="G317" s="3">
        <f t="shared" si="18"/>
        <v>0</v>
      </c>
      <c r="H317" s="4">
        <f t="shared" si="19"/>
        <v>19525</v>
      </c>
      <c r="I317">
        <f t="shared" si="16"/>
        <v>11</v>
      </c>
      <c r="J317">
        <f>IF(NOT(I318=Tabela211[[#This Row],[miesiąc]]),1,0)</f>
        <v>0</v>
      </c>
      <c r="K317">
        <f>IF(AND(H316&gt;(3*800),Tabela211[[#This Row],[zakup]]=1),3,0)</f>
        <v>0</v>
      </c>
    </row>
    <row r="318" spans="1:11" x14ac:dyDescent="0.3">
      <c r="A318" s="1">
        <v>45243</v>
      </c>
      <c r="B318" t="s">
        <v>3</v>
      </c>
      <c r="C318" t="s">
        <v>13</v>
      </c>
      <c r="D318" s="2">
        <f>VLOOKUP(C318,Tabela110[],2,FALSE)</f>
        <v>0.4</v>
      </c>
      <c r="E318">
        <f t="shared" si="17"/>
        <v>25</v>
      </c>
      <c r="F318" s="3">
        <f>IF(B318="niedziela",15*E318,0)+(Tabela211[[#This Row],[ile]]*800)</f>
        <v>0</v>
      </c>
      <c r="G318" s="3">
        <f t="shared" si="18"/>
        <v>300</v>
      </c>
      <c r="H318" s="4">
        <f t="shared" si="19"/>
        <v>19825</v>
      </c>
      <c r="I318">
        <f t="shared" si="16"/>
        <v>11</v>
      </c>
      <c r="J318">
        <f>IF(NOT(I319=Tabela211[[#This Row],[miesiąc]]),1,0)</f>
        <v>0</v>
      </c>
      <c r="K318">
        <f>IF(AND(H317&gt;(3*800),Tabela211[[#This Row],[zakup]]=1),3,0)</f>
        <v>0</v>
      </c>
    </row>
    <row r="319" spans="1:11" x14ac:dyDescent="0.3">
      <c r="A319" s="1">
        <v>45244</v>
      </c>
      <c r="B319" t="s">
        <v>4</v>
      </c>
      <c r="C319" t="s">
        <v>13</v>
      </c>
      <c r="D319" s="2">
        <f>VLOOKUP(C319,Tabela110[],2,FALSE)</f>
        <v>0.4</v>
      </c>
      <c r="E319">
        <f t="shared" si="17"/>
        <v>25</v>
      </c>
      <c r="F319" s="3">
        <f>IF(B319="niedziela",15*E319,0)+(Tabela211[[#This Row],[ile]]*800)</f>
        <v>0</v>
      </c>
      <c r="G319" s="3">
        <f t="shared" si="18"/>
        <v>300</v>
      </c>
      <c r="H319" s="4">
        <f t="shared" si="19"/>
        <v>20125</v>
      </c>
      <c r="I319">
        <f t="shared" si="16"/>
        <v>11</v>
      </c>
      <c r="J319">
        <f>IF(NOT(I320=Tabela211[[#This Row],[miesiąc]]),1,0)</f>
        <v>0</v>
      </c>
      <c r="K319">
        <f>IF(AND(H318&gt;(3*800),Tabela211[[#This Row],[zakup]]=1),3,0)</f>
        <v>0</v>
      </c>
    </row>
    <row r="320" spans="1:11" x14ac:dyDescent="0.3">
      <c r="A320" s="1">
        <v>45245</v>
      </c>
      <c r="B320" t="s">
        <v>5</v>
      </c>
      <c r="C320" t="s">
        <v>13</v>
      </c>
      <c r="D320" s="2">
        <f>VLOOKUP(C320,Tabela110[],2,FALSE)</f>
        <v>0.4</v>
      </c>
      <c r="E320">
        <f t="shared" si="17"/>
        <v>25</v>
      </c>
      <c r="F320" s="3">
        <f>IF(B320="niedziela",15*E320,0)+(Tabela211[[#This Row],[ile]]*800)</f>
        <v>0</v>
      </c>
      <c r="G320" s="3">
        <f t="shared" si="18"/>
        <v>300</v>
      </c>
      <c r="H320" s="4">
        <f t="shared" si="19"/>
        <v>20425</v>
      </c>
      <c r="I320">
        <f t="shared" si="16"/>
        <v>11</v>
      </c>
      <c r="J320">
        <f>IF(NOT(I321=Tabela211[[#This Row],[miesiąc]]),1,0)</f>
        <v>0</v>
      </c>
      <c r="K320">
        <f>IF(AND(H319&gt;(3*800),Tabela211[[#This Row],[zakup]]=1),3,0)</f>
        <v>0</v>
      </c>
    </row>
    <row r="321" spans="1:11" x14ac:dyDescent="0.3">
      <c r="A321" s="1">
        <v>45246</v>
      </c>
      <c r="B321" t="s">
        <v>6</v>
      </c>
      <c r="C321" t="s">
        <v>13</v>
      </c>
      <c r="D321" s="2">
        <f>VLOOKUP(C321,Tabela110[],2,FALSE)</f>
        <v>0.4</v>
      </c>
      <c r="E321">
        <f t="shared" si="17"/>
        <v>25</v>
      </c>
      <c r="F321" s="3">
        <f>IF(B321="niedziela",15*E321,0)+(Tabela211[[#This Row],[ile]]*800)</f>
        <v>0</v>
      </c>
      <c r="G321" s="3">
        <f t="shared" si="18"/>
        <v>300</v>
      </c>
      <c r="H321" s="4">
        <f t="shared" si="19"/>
        <v>20725</v>
      </c>
      <c r="I321">
        <f t="shared" si="16"/>
        <v>11</v>
      </c>
      <c r="J321">
        <f>IF(NOT(I322=Tabela211[[#This Row],[miesiąc]]),1,0)</f>
        <v>0</v>
      </c>
      <c r="K321">
        <f>IF(AND(H320&gt;(3*800),Tabela211[[#This Row],[zakup]]=1),3,0)</f>
        <v>0</v>
      </c>
    </row>
    <row r="322" spans="1:11" x14ac:dyDescent="0.3">
      <c r="A322" s="1">
        <v>45247</v>
      </c>
      <c r="B322" t="s">
        <v>7</v>
      </c>
      <c r="C322" t="s">
        <v>13</v>
      </c>
      <c r="D322" s="2">
        <f>VLOOKUP(C322,Tabela110[],2,FALSE)</f>
        <v>0.4</v>
      </c>
      <c r="E322">
        <f t="shared" si="17"/>
        <v>25</v>
      </c>
      <c r="F322" s="3">
        <f>IF(B322="niedziela",15*E322,0)+(Tabela211[[#This Row],[ile]]*800)</f>
        <v>0</v>
      </c>
      <c r="G322" s="3">
        <f t="shared" si="18"/>
        <v>300</v>
      </c>
      <c r="H322" s="4">
        <f t="shared" si="19"/>
        <v>21025</v>
      </c>
      <c r="I322">
        <f t="shared" ref="I322:I385" si="20">MONTH(A322)</f>
        <v>11</v>
      </c>
      <c r="J322">
        <f>IF(NOT(I323=Tabela211[[#This Row],[miesiąc]]),1,0)</f>
        <v>0</v>
      </c>
      <c r="K322">
        <f>IF(AND(H321&gt;(3*800),Tabela211[[#This Row],[zakup]]=1),3,0)</f>
        <v>0</v>
      </c>
    </row>
    <row r="323" spans="1:11" x14ac:dyDescent="0.3">
      <c r="A323" s="1">
        <v>45248</v>
      </c>
      <c r="B323" t="s">
        <v>8</v>
      </c>
      <c r="C323" t="s">
        <v>13</v>
      </c>
      <c r="D323" s="2">
        <f>VLOOKUP(C323,Tabela110[],2,FALSE)</f>
        <v>0.4</v>
      </c>
      <c r="E323">
        <f t="shared" si="17"/>
        <v>25</v>
      </c>
      <c r="F323" s="3">
        <f>IF(B323="niedziela",15*E323,0)+(Tabela211[[#This Row],[ile]]*800)</f>
        <v>0</v>
      </c>
      <c r="G323" s="3">
        <f t="shared" si="18"/>
        <v>0</v>
      </c>
      <c r="H323" s="4">
        <f t="shared" si="19"/>
        <v>21025</v>
      </c>
      <c r="I323">
        <f t="shared" si="20"/>
        <v>11</v>
      </c>
      <c r="J323">
        <f>IF(NOT(I324=Tabela211[[#This Row],[miesiąc]]),1,0)</f>
        <v>0</v>
      </c>
      <c r="K323">
        <f>IF(AND(H322&gt;(3*800),Tabela211[[#This Row],[zakup]]=1),3,0)</f>
        <v>0</v>
      </c>
    </row>
    <row r="324" spans="1:11" x14ac:dyDescent="0.3">
      <c r="A324" s="1">
        <v>45249</v>
      </c>
      <c r="B324" t="s">
        <v>2</v>
      </c>
      <c r="C324" t="s">
        <v>13</v>
      </c>
      <c r="D324" s="2">
        <f>VLOOKUP(C324,Tabela110[],2,FALSE)</f>
        <v>0.4</v>
      </c>
      <c r="E324">
        <f t="shared" ref="E324:E387" si="21">E323+K323</f>
        <v>25</v>
      </c>
      <c r="F324" s="3">
        <f>IF(B324="niedziela",15*E324,0)+(Tabela211[[#This Row],[ile]]*800)</f>
        <v>375</v>
      </c>
      <c r="G324" s="3">
        <f t="shared" ref="G324:G387" si="22">IF(AND(NOT(B324="sobota"),NOT(B324="niedziela")),ROUNDDOWN(E324*D324,0)*$P$4,0)</f>
        <v>0</v>
      </c>
      <c r="H324" s="4">
        <f t="shared" ref="H324:H387" si="23">G324-F324+H323</f>
        <v>20650</v>
      </c>
      <c r="I324">
        <f t="shared" si="20"/>
        <v>11</v>
      </c>
      <c r="J324">
        <f>IF(NOT(I325=Tabela211[[#This Row],[miesiąc]]),1,0)</f>
        <v>0</v>
      </c>
      <c r="K324">
        <f>IF(AND(H323&gt;(3*800),Tabela211[[#This Row],[zakup]]=1),3,0)</f>
        <v>0</v>
      </c>
    </row>
    <row r="325" spans="1:11" x14ac:dyDescent="0.3">
      <c r="A325" s="1">
        <v>45250</v>
      </c>
      <c r="B325" t="s">
        <v>3</v>
      </c>
      <c r="C325" t="s">
        <v>13</v>
      </c>
      <c r="D325" s="2">
        <f>VLOOKUP(C325,Tabela110[],2,FALSE)</f>
        <v>0.4</v>
      </c>
      <c r="E325">
        <f t="shared" si="21"/>
        <v>25</v>
      </c>
      <c r="F325" s="3">
        <f>IF(B325="niedziela",15*E325,0)+(Tabela211[[#This Row],[ile]]*800)</f>
        <v>0</v>
      </c>
      <c r="G325" s="3">
        <f t="shared" si="22"/>
        <v>300</v>
      </c>
      <c r="H325" s="4">
        <f t="shared" si="23"/>
        <v>20950</v>
      </c>
      <c r="I325">
        <f t="shared" si="20"/>
        <v>11</v>
      </c>
      <c r="J325">
        <f>IF(NOT(I326=Tabela211[[#This Row],[miesiąc]]),1,0)</f>
        <v>0</v>
      </c>
      <c r="K325">
        <f>IF(AND(H324&gt;(3*800),Tabela211[[#This Row],[zakup]]=1),3,0)</f>
        <v>0</v>
      </c>
    </row>
    <row r="326" spans="1:11" x14ac:dyDescent="0.3">
      <c r="A326" s="1">
        <v>45251</v>
      </c>
      <c r="B326" t="s">
        <v>4</v>
      </c>
      <c r="C326" t="s">
        <v>13</v>
      </c>
      <c r="D326" s="2">
        <f>VLOOKUP(C326,Tabela110[],2,FALSE)</f>
        <v>0.4</v>
      </c>
      <c r="E326">
        <f t="shared" si="21"/>
        <v>25</v>
      </c>
      <c r="F326" s="3">
        <f>IF(B326="niedziela",15*E326,0)+(Tabela211[[#This Row],[ile]]*800)</f>
        <v>0</v>
      </c>
      <c r="G326" s="3">
        <f t="shared" si="22"/>
        <v>300</v>
      </c>
      <c r="H326" s="4">
        <f t="shared" si="23"/>
        <v>21250</v>
      </c>
      <c r="I326">
        <f t="shared" si="20"/>
        <v>11</v>
      </c>
      <c r="J326">
        <f>IF(NOT(I327=Tabela211[[#This Row],[miesiąc]]),1,0)</f>
        <v>0</v>
      </c>
      <c r="K326">
        <f>IF(AND(H325&gt;(3*800),Tabela211[[#This Row],[zakup]]=1),3,0)</f>
        <v>0</v>
      </c>
    </row>
    <row r="327" spans="1:11" x14ac:dyDescent="0.3">
      <c r="A327" s="1">
        <v>45252</v>
      </c>
      <c r="B327" t="s">
        <v>5</v>
      </c>
      <c r="C327" t="s">
        <v>13</v>
      </c>
      <c r="D327" s="2">
        <f>VLOOKUP(C327,Tabela110[],2,FALSE)</f>
        <v>0.4</v>
      </c>
      <c r="E327">
        <f t="shared" si="21"/>
        <v>25</v>
      </c>
      <c r="F327" s="3">
        <f>IF(B327="niedziela",15*E327,0)+(Tabela211[[#This Row],[ile]]*800)</f>
        <v>0</v>
      </c>
      <c r="G327" s="3">
        <f t="shared" si="22"/>
        <v>300</v>
      </c>
      <c r="H327" s="4">
        <f t="shared" si="23"/>
        <v>21550</v>
      </c>
      <c r="I327">
        <f t="shared" si="20"/>
        <v>11</v>
      </c>
      <c r="J327">
        <f>IF(NOT(I328=Tabela211[[#This Row],[miesiąc]]),1,0)</f>
        <v>0</v>
      </c>
      <c r="K327">
        <f>IF(AND(H326&gt;(3*800),Tabela211[[#This Row],[zakup]]=1),3,0)</f>
        <v>0</v>
      </c>
    </row>
    <row r="328" spans="1:11" x14ac:dyDescent="0.3">
      <c r="A328" s="1">
        <v>45253</v>
      </c>
      <c r="B328" t="s">
        <v>6</v>
      </c>
      <c r="C328" t="s">
        <v>13</v>
      </c>
      <c r="D328" s="2">
        <f>VLOOKUP(C328,Tabela110[],2,FALSE)</f>
        <v>0.4</v>
      </c>
      <c r="E328">
        <f t="shared" si="21"/>
        <v>25</v>
      </c>
      <c r="F328" s="3">
        <f>IF(B328="niedziela",15*E328,0)+(Tabela211[[#This Row],[ile]]*800)</f>
        <v>0</v>
      </c>
      <c r="G328" s="3">
        <f t="shared" si="22"/>
        <v>300</v>
      </c>
      <c r="H328" s="4">
        <f t="shared" si="23"/>
        <v>21850</v>
      </c>
      <c r="I328">
        <f t="shared" si="20"/>
        <v>11</v>
      </c>
      <c r="J328">
        <f>IF(NOT(I329=Tabela211[[#This Row],[miesiąc]]),1,0)</f>
        <v>0</v>
      </c>
      <c r="K328">
        <f>IF(AND(H327&gt;(3*800),Tabela211[[#This Row],[zakup]]=1),3,0)</f>
        <v>0</v>
      </c>
    </row>
    <row r="329" spans="1:11" x14ac:dyDescent="0.3">
      <c r="A329" s="1">
        <v>45254</v>
      </c>
      <c r="B329" t="s">
        <v>7</v>
      </c>
      <c r="C329" t="s">
        <v>13</v>
      </c>
      <c r="D329" s="2">
        <f>VLOOKUP(C329,Tabela110[],2,FALSE)</f>
        <v>0.4</v>
      </c>
      <c r="E329">
        <f t="shared" si="21"/>
        <v>25</v>
      </c>
      <c r="F329" s="3">
        <f>IF(B329="niedziela",15*E329,0)+(Tabela211[[#This Row],[ile]]*800)</f>
        <v>0</v>
      </c>
      <c r="G329" s="3">
        <f t="shared" si="22"/>
        <v>300</v>
      </c>
      <c r="H329" s="4">
        <f t="shared" si="23"/>
        <v>22150</v>
      </c>
      <c r="I329">
        <f t="shared" si="20"/>
        <v>11</v>
      </c>
      <c r="J329">
        <f>IF(NOT(I330=Tabela211[[#This Row],[miesiąc]]),1,0)</f>
        <v>0</v>
      </c>
      <c r="K329">
        <f>IF(AND(H328&gt;(3*800),Tabela211[[#This Row],[zakup]]=1),3,0)</f>
        <v>0</v>
      </c>
    </row>
    <row r="330" spans="1:11" x14ac:dyDescent="0.3">
      <c r="A330" s="1">
        <v>45255</v>
      </c>
      <c r="B330" t="s">
        <v>8</v>
      </c>
      <c r="C330" t="s">
        <v>13</v>
      </c>
      <c r="D330" s="2">
        <f>VLOOKUP(C330,Tabela110[],2,FALSE)</f>
        <v>0.4</v>
      </c>
      <c r="E330">
        <f t="shared" si="21"/>
        <v>25</v>
      </c>
      <c r="F330" s="3">
        <f>IF(B330="niedziela",15*E330,0)+(Tabela211[[#This Row],[ile]]*800)</f>
        <v>0</v>
      </c>
      <c r="G330" s="3">
        <f t="shared" si="22"/>
        <v>0</v>
      </c>
      <c r="H330" s="4">
        <f t="shared" si="23"/>
        <v>22150</v>
      </c>
      <c r="I330">
        <f t="shared" si="20"/>
        <v>11</v>
      </c>
      <c r="J330">
        <f>IF(NOT(I331=Tabela211[[#This Row],[miesiąc]]),1,0)</f>
        <v>0</v>
      </c>
      <c r="K330">
        <f>IF(AND(H329&gt;(3*800),Tabela211[[#This Row],[zakup]]=1),3,0)</f>
        <v>0</v>
      </c>
    </row>
    <row r="331" spans="1:11" x14ac:dyDescent="0.3">
      <c r="A331" s="1">
        <v>45256</v>
      </c>
      <c r="B331" t="s">
        <v>2</v>
      </c>
      <c r="C331" t="s">
        <v>13</v>
      </c>
      <c r="D331" s="2">
        <f>VLOOKUP(C331,Tabela110[],2,FALSE)</f>
        <v>0.4</v>
      </c>
      <c r="E331">
        <f t="shared" si="21"/>
        <v>25</v>
      </c>
      <c r="F331" s="3">
        <f>IF(B331="niedziela",15*E331,0)+(Tabela211[[#This Row],[ile]]*800)</f>
        <v>375</v>
      </c>
      <c r="G331" s="3">
        <f t="shared" si="22"/>
        <v>0</v>
      </c>
      <c r="H331" s="4">
        <f t="shared" si="23"/>
        <v>21775</v>
      </c>
      <c r="I331">
        <f t="shared" si="20"/>
        <v>11</v>
      </c>
      <c r="J331">
        <f>IF(NOT(I332=Tabela211[[#This Row],[miesiąc]]),1,0)</f>
        <v>0</v>
      </c>
      <c r="K331">
        <f>IF(AND(H330&gt;(3*800),Tabela211[[#This Row],[zakup]]=1),3,0)</f>
        <v>0</v>
      </c>
    </row>
    <row r="332" spans="1:11" x14ac:dyDescent="0.3">
      <c r="A332" s="1">
        <v>45257</v>
      </c>
      <c r="B332" t="s">
        <v>3</v>
      </c>
      <c r="C332" t="s">
        <v>13</v>
      </c>
      <c r="D332" s="2">
        <f>VLOOKUP(C332,Tabela110[],2,FALSE)</f>
        <v>0.4</v>
      </c>
      <c r="E332">
        <f t="shared" si="21"/>
        <v>25</v>
      </c>
      <c r="F332" s="3">
        <f>IF(B332="niedziela",15*E332,0)+(Tabela211[[#This Row],[ile]]*800)</f>
        <v>0</v>
      </c>
      <c r="G332" s="3">
        <f t="shared" si="22"/>
        <v>300</v>
      </c>
      <c r="H332" s="4">
        <f t="shared" si="23"/>
        <v>22075</v>
      </c>
      <c r="I332">
        <f t="shared" si="20"/>
        <v>11</v>
      </c>
      <c r="J332">
        <f>IF(NOT(I333=Tabela211[[#This Row],[miesiąc]]),1,0)</f>
        <v>0</v>
      </c>
      <c r="K332">
        <f>IF(AND(H331&gt;(3*800),Tabela211[[#This Row],[zakup]]=1),3,0)</f>
        <v>0</v>
      </c>
    </row>
    <row r="333" spans="1:11" x14ac:dyDescent="0.3">
      <c r="A333" s="1">
        <v>45258</v>
      </c>
      <c r="B333" t="s">
        <v>4</v>
      </c>
      <c r="C333" t="s">
        <v>13</v>
      </c>
      <c r="D333" s="2">
        <f>VLOOKUP(C333,Tabela110[],2,FALSE)</f>
        <v>0.4</v>
      </c>
      <c r="E333">
        <f t="shared" si="21"/>
        <v>25</v>
      </c>
      <c r="F333" s="3">
        <f>IF(B333="niedziela",15*E333,0)+(Tabela211[[#This Row],[ile]]*800)</f>
        <v>0</v>
      </c>
      <c r="G333" s="3">
        <f t="shared" si="22"/>
        <v>300</v>
      </c>
      <c r="H333" s="4">
        <f t="shared" si="23"/>
        <v>22375</v>
      </c>
      <c r="I333">
        <f t="shared" si="20"/>
        <v>11</v>
      </c>
      <c r="J333">
        <f>IF(NOT(I334=Tabela211[[#This Row],[miesiąc]]),1,0)</f>
        <v>0</v>
      </c>
      <c r="K333">
        <f>IF(AND(H332&gt;(3*800),Tabela211[[#This Row],[zakup]]=1),3,0)</f>
        <v>0</v>
      </c>
    </row>
    <row r="334" spans="1:11" x14ac:dyDescent="0.3">
      <c r="A334" s="1">
        <v>45259</v>
      </c>
      <c r="B334" t="s">
        <v>5</v>
      </c>
      <c r="C334" t="s">
        <v>13</v>
      </c>
      <c r="D334" s="2">
        <f>VLOOKUP(C334,Tabela110[],2,FALSE)</f>
        <v>0.4</v>
      </c>
      <c r="E334">
        <f t="shared" si="21"/>
        <v>25</v>
      </c>
      <c r="F334" s="3">
        <f>IF(B334="niedziela",15*E334,0)+(Tabela211[[#This Row],[ile]]*800)</f>
        <v>0</v>
      </c>
      <c r="G334" s="3">
        <f t="shared" si="22"/>
        <v>300</v>
      </c>
      <c r="H334" s="4">
        <f t="shared" si="23"/>
        <v>22675</v>
      </c>
      <c r="I334">
        <f t="shared" si="20"/>
        <v>11</v>
      </c>
      <c r="J334">
        <f>IF(NOT(I335=Tabela211[[#This Row],[miesiąc]]),1,0)</f>
        <v>0</v>
      </c>
      <c r="K334">
        <f>IF(AND(H333&gt;(3*800),Tabela211[[#This Row],[zakup]]=1),3,0)</f>
        <v>0</v>
      </c>
    </row>
    <row r="335" spans="1:11" x14ac:dyDescent="0.3">
      <c r="A335" s="1">
        <v>45260</v>
      </c>
      <c r="B335" t="s">
        <v>6</v>
      </c>
      <c r="C335" t="s">
        <v>13</v>
      </c>
      <c r="D335" s="2">
        <f>VLOOKUP(C335,Tabela110[],2,FALSE)</f>
        <v>0.4</v>
      </c>
      <c r="E335">
        <f t="shared" si="21"/>
        <v>25</v>
      </c>
      <c r="F335" s="3">
        <f>IF(B335="niedziela",15*E335,0)+(Tabela211[[#This Row],[ile]]*800)</f>
        <v>2400</v>
      </c>
      <c r="G335" s="3">
        <f t="shared" si="22"/>
        <v>300</v>
      </c>
      <c r="H335" s="4">
        <f t="shared" si="23"/>
        <v>20575</v>
      </c>
      <c r="I335">
        <f t="shared" si="20"/>
        <v>11</v>
      </c>
      <c r="J335">
        <f>IF(NOT(I336=Tabela211[[#This Row],[miesiąc]]),1,0)</f>
        <v>1</v>
      </c>
      <c r="K335">
        <f>IF(AND(H334&gt;(3*800),Tabela211[[#This Row],[zakup]]=1),3,0)</f>
        <v>3</v>
      </c>
    </row>
    <row r="336" spans="1:11" x14ac:dyDescent="0.3">
      <c r="A336" s="1">
        <v>45261</v>
      </c>
      <c r="B336" t="s">
        <v>7</v>
      </c>
      <c r="C336" t="s">
        <v>13</v>
      </c>
      <c r="D336" s="2">
        <f>VLOOKUP(C336,Tabela110[],2,FALSE)</f>
        <v>0.4</v>
      </c>
      <c r="E336">
        <f t="shared" si="21"/>
        <v>28</v>
      </c>
      <c r="F336" s="3">
        <f>IF(B336="niedziela",15*E336,0)+(Tabela211[[#This Row],[ile]]*800)</f>
        <v>0</v>
      </c>
      <c r="G336" s="3">
        <f t="shared" si="22"/>
        <v>330</v>
      </c>
      <c r="H336" s="4">
        <f t="shared" si="23"/>
        <v>20905</v>
      </c>
      <c r="I336">
        <f t="shared" si="20"/>
        <v>12</v>
      </c>
      <c r="J336">
        <f>IF(NOT(I337=Tabela211[[#This Row],[miesiąc]]),1,0)</f>
        <v>0</v>
      </c>
      <c r="K336">
        <f>IF(AND(H335&gt;(3*800),Tabela211[[#This Row],[zakup]]=1),3,0)</f>
        <v>0</v>
      </c>
    </row>
    <row r="337" spans="1:11" x14ac:dyDescent="0.3">
      <c r="A337" s="1">
        <v>45262</v>
      </c>
      <c r="B337" t="s">
        <v>8</v>
      </c>
      <c r="C337" t="s">
        <v>13</v>
      </c>
      <c r="D337" s="2">
        <f>VLOOKUP(C337,Tabela110[],2,FALSE)</f>
        <v>0.4</v>
      </c>
      <c r="E337">
        <f t="shared" si="21"/>
        <v>28</v>
      </c>
      <c r="F337" s="3">
        <f>IF(B337="niedziela",15*E337,0)+(Tabela211[[#This Row],[ile]]*800)</f>
        <v>0</v>
      </c>
      <c r="G337" s="3">
        <f t="shared" si="22"/>
        <v>0</v>
      </c>
      <c r="H337" s="4">
        <f t="shared" si="23"/>
        <v>20905</v>
      </c>
      <c r="I337">
        <f t="shared" si="20"/>
        <v>12</v>
      </c>
      <c r="J337">
        <f>IF(NOT(I338=Tabela211[[#This Row],[miesiąc]]),1,0)</f>
        <v>0</v>
      </c>
      <c r="K337">
        <f>IF(AND(H336&gt;(3*800),Tabela211[[#This Row],[zakup]]=1),3,0)</f>
        <v>0</v>
      </c>
    </row>
    <row r="338" spans="1:11" x14ac:dyDescent="0.3">
      <c r="A338" s="1">
        <v>45263</v>
      </c>
      <c r="B338" t="s">
        <v>2</v>
      </c>
      <c r="C338" t="s">
        <v>13</v>
      </c>
      <c r="D338" s="2">
        <f>VLOOKUP(C338,Tabela110[],2,FALSE)</f>
        <v>0.4</v>
      </c>
      <c r="E338">
        <f t="shared" si="21"/>
        <v>28</v>
      </c>
      <c r="F338" s="3">
        <f>IF(B338="niedziela",15*E338,0)+(Tabela211[[#This Row],[ile]]*800)</f>
        <v>420</v>
      </c>
      <c r="G338" s="3">
        <f t="shared" si="22"/>
        <v>0</v>
      </c>
      <c r="H338" s="4">
        <f t="shared" si="23"/>
        <v>20485</v>
      </c>
      <c r="I338">
        <f t="shared" si="20"/>
        <v>12</v>
      </c>
      <c r="J338">
        <f>IF(NOT(I339=Tabela211[[#This Row],[miesiąc]]),1,0)</f>
        <v>0</v>
      </c>
      <c r="K338">
        <f>IF(AND(H337&gt;(3*800),Tabela211[[#This Row],[zakup]]=1),3,0)</f>
        <v>0</v>
      </c>
    </row>
    <row r="339" spans="1:11" x14ac:dyDescent="0.3">
      <c r="A339" s="1">
        <v>45264</v>
      </c>
      <c r="B339" t="s">
        <v>3</v>
      </c>
      <c r="C339" t="s">
        <v>13</v>
      </c>
      <c r="D339" s="2">
        <f>VLOOKUP(C339,Tabela110[],2,FALSE)</f>
        <v>0.4</v>
      </c>
      <c r="E339">
        <f t="shared" si="21"/>
        <v>28</v>
      </c>
      <c r="F339" s="3">
        <f>IF(B339="niedziela",15*E339,0)+(Tabela211[[#This Row],[ile]]*800)</f>
        <v>0</v>
      </c>
      <c r="G339" s="3">
        <f t="shared" si="22"/>
        <v>330</v>
      </c>
      <c r="H339" s="4">
        <f t="shared" si="23"/>
        <v>20815</v>
      </c>
      <c r="I339">
        <f t="shared" si="20"/>
        <v>12</v>
      </c>
      <c r="J339">
        <f>IF(NOT(I340=Tabela211[[#This Row],[miesiąc]]),1,0)</f>
        <v>0</v>
      </c>
      <c r="K339">
        <f>IF(AND(H338&gt;(3*800),Tabela211[[#This Row],[zakup]]=1),3,0)</f>
        <v>0</v>
      </c>
    </row>
    <row r="340" spans="1:11" x14ac:dyDescent="0.3">
      <c r="A340" s="1">
        <v>45265</v>
      </c>
      <c r="B340" t="s">
        <v>4</v>
      </c>
      <c r="C340" t="s">
        <v>13</v>
      </c>
      <c r="D340" s="2">
        <f>VLOOKUP(C340,Tabela110[],2,FALSE)</f>
        <v>0.4</v>
      </c>
      <c r="E340">
        <f t="shared" si="21"/>
        <v>28</v>
      </c>
      <c r="F340" s="3">
        <f>IF(B340="niedziela",15*E340,0)+(Tabela211[[#This Row],[ile]]*800)</f>
        <v>0</v>
      </c>
      <c r="G340" s="3">
        <f t="shared" si="22"/>
        <v>330</v>
      </c>
      <c r="H340" s="4">
        <f t="shared" si="23"/>
        <v>21145</v>
      </c>
      <c r="I340">
        <f t="shared" si="20"/>
        <v>12</v>
      </c>
      <c r="J340">
        <f>IF(NOT(I341=Tabela211[[#This Row],[miesiąc]]),1,0)</f>
        <v>0</v>
      </c>
      <c r="K340">
        <f>IF(AND(H339&gt;(3*800),Tabela211[[#This Row],[zakup]]=1),3,0)</f>
        <v>0</v>
      </c>
    </row>
    <row r="341" spans="1:11" x14ac:dyDescent="0.3">
      <c r="A341" s="1">
        <v>45266</v>
      </c>
      <c r="B341" t="s">
        <v>5</v>
      </c>
      <c r="C341" t="s">
        <v>13</v>
      </c>
      <c r="D341" s="2">
        <f>VLOOKUP(C341,Tabela110[],2,FALSE)</f>
        <v>0.4</v>
      </c>
      <c r="E341">
        <f t="shared" si="21"/>
        <v>28</v>
      </c>
      <c r="F341" s="3">
        <f>IF(B341="niedziela",15*E341,0)+(Tabela211[[#This Row],[ile]]*800)</f>
        <v>0</v>
      </c>
      <c r="G341" s="3">
        <f t="shared" si="22"/>
        <v>330</v>
      </c>
      <c r="H341" s="4">
        <f t="shared" si="23"/>
        <v>21475</v>
      </c>
      <c r="I341">
        <f t="shared" si="20"/>
        <v>12</v>
      </c>
      <c r="J341">
        <f>IF(NOT(I342=Tabela211[[#This Row],[miesiąc]]),1,0)</f>
        <v>0</v>
      </c>
      <c r="K341">
        <f>IF(AND(H340&gt;(3*800),Tabela211[[#This Row],[zakup]]=1),3,0)</f>
        <v>0</v>
      </c>
    </row>
    <row r="342" spans="1:11" x14ac:dyDescent="0.3">
      <c r="A342" s="1">
        <v>45267</v>
      </c>
      <c r="B342" t="s">
        <v>6</v>
      </c>
      <c r="C342" t="s">
        <v>13</v>
      </c>
      <c r="D342" s="2">
        <f>VLOOKUP(C342,Tabela110[],2,FALSE)</f>
        <v>0.4</v>
      </c>
      <c r="E342">
        <f t="shared" si="21"/>
        <v>28</v>
      </c>
      <c r="F342" s="3">
        <f>IF(B342="niedziela",15*E342,0)+(Tabela211[[#This Row],[ile]]*800)</f>
        <v>0</v>
      </c>
      <c r="G342" s="3">
        <f t="shared" si="22"/>
        <v>330</v>
      </c>
      <c r="H342" s="4">
        <f t="shared" si="23"/>
        <v>21805</v>
      </c>
      <c r="I342">
        <f t="shared" si="20"/>
        <v>12</v>
      </c>
      <c r="J342">
        <f>IF(NOT(I343=Tabela211[[#This Row],[miesiąc]]),1,0)</f>
        <v>0</v>
      </c>
      <c r="K342">
        <f>IF(AND(H341&gt;(3*800),Tabela211[[#This Row],[zakup]]=1),3,0)</f>
        <v>0</v>
      </c>
    </row>
    <row r="343" spans="1:11" x14ac:dyDescent="0.3">
      <c r="A343" s="1">
        <v>45268</v>
      </c>
      <c r="B343" t="s">
        <v>7</v>
      </c>
      <c r="C343" t="s">
        <v>13</v>
      </c>
      <c r="D343" s="2">
        <f>VLOOKUP(C343,Tabela110[],2,FALSE)</f>
        <v>0.4</v>
      </c>
      <c r="E343">
        <f t="shared" si="21"/>
        <v>28</v>
      </c>
      <c r="F343" s="3">
        <f>IF(B343="niedziela",15*E343,0)+(Tabela211[[#This Row],[ile]]*800)</f>
        <v>0</v>
      </c>
      <c r="G343" s="3">
        <f t="shared" si="22"/>
        <v>330</v>
      </c>
      <c r="H343" s="4">
        <f t="shared" si="23"/>
        <v>22135</v>
      </c>
      <c r="I343">
        <f t="shared" si="20"/>
        <v>12</v>
      </c>
      <c r="J343">
        <f>IF(NOT(I344=Tabela211[[#This Row],[miesiąc]]),1,0)</f>
        <v>0</v>
      </c>
      <c r="K343">
        <f>IF(AND(H342&gt;(3*800),Tabela211[[#This Row],[zakup]]=1),3,0)</f>
        <v>0</v>
      </c>
    </row>
    <row r="344" spans="1:11" x14ac:dyDescent="0.3">
      <c r="A344" s="1">
        <v>45269</v>
      </c>
      <c r="B344" t="s">
        <v>8</v>
      </c>
      <c r="C344" t="s">
        <v>13</v>
      </c>
      <c r="D344" s="2">
        <f>VLOOKUP(C344,Tabela110[],2,FALSE)</f>
        <v>0.4</v>
      </c>
      <c r="E344">
        <f t="shared" si="21"/>
        <v>28</v>
      </c>
      <c r="F344" s="3">
        <f>IF(B344="niedziela",15*E344,0)+(Tabela211[[#This Row],[ile]]*800)</f>
        <v>0</v>
      </c>
      <c r="G344" s="3">
        <f t="shared" si="22"/>
        <v>0</v>
      </c>
      <c r="H344" s="4">
        <f t="shared" si="23"/>
        <v>22135</v>
      </c>
      <c r="I344">
        <f t="shared" si="20"/>
        <v>12</v>
      </c>
      <c r="J344">
        <f>IF(NOT(I345=Tabela211[[#This Row],[miesiąc]]),1,0)</f>
        <v>0</v>
      </c>
      <c r="K344">
        <f>IF(AND(H343&gt;(3*800),Tabela211[[#This Row],[zakup]]=1),3,0)</f>
        <v>0</v>
      </c>
    </row>
    <row r="345" spans="1:11" x14ac:dyDescent="0.3">
      <c r="A345" s="1">
        <v>45270</v>
      </c>
      <c r="B345" t="s">
        <v>2</v>
      </c>
      <c r="C345" t="s">
        <v>13</v>
      </c>
      <c r="D345" s="2">
        <f>VLOOKUP(C345,Tabela110[],2,FALSE)</f>
        <v>0.4</v>
      </c>
      <c r="E345">
        <f t="shared" si="21"/>
        <v>28</v>
      </c>
      <c r="F345" s="3">
        <f>IF(B345="niedziela",15*E345,0)+(Tabela211[[#This Row],[ile]]*800)</f>
        <v>420</v>
      </c>
      <c r="G345" s="3">
        <f t="shared" si="22"/>
        <v>0</v>
      </c>
      <c r="H345" s="4">
        <f t="shared" si="23"/>
        <v>21715</v>
      </c>
      <c r="I345">
        <f t="shared" si="20"/>
        <v>12</v>
      </c>
      <c r="J345">
        <f>IF(NOT(I346=Tabela211[[#This Row],[miesiąc]]),1,0)</f>
        <v>0</v>
      </c>
      <c r="K345">
        <f>IF(AND(H344&gt;(3*800),Tabela211[[#This Row],[zakup]]=1),3,0)</f>
        <v>0</v>
      </c>
    </row>
    <row r="346" spans="1:11" x14ac:dyDescent="0.3">
      <c r="A346" s="1">
        <v>45271</v>
      </c>
      <c r="B346" t="s">
        <v>3</v>
      </c>
      <c r="C346" t="s">
        <v>13</v>
      </c>
      <c r="D346" s="2">
        <f>VLOOKUP(C346,Tabela110[],2,FALSE)</f>
        <v>0.4</v>
      </c>
      <c r="E346">
        <f t="shared" si="21"/>
        <v>28</v>
      </c>
      <c r="F346" s="3">
        <f>IF(B346="niedziela",15*E346,0)+(Tabela211[[#This Row],[ile]]*800)</f>
        <v>0</v>
      </c>
      <c r="G346" s="3">
        <f t="shared" si="22"/>
        <v>330</v>
      </c>
      <c r="H346" s="4">
        <f t="shared" si="23"/>
        <v>22045</v>
      </c>
      <c r="I346">
        <f t="shared" si="20"/>
        <v>12</v>
      </c>
      <c r="J346">
        <f>IF(NOT(I347=Tabela211[[#This Row],[miesiąc]]),1,0)</f>
        <v>0</v>
      </c>
      <c r="K346">
        <f>IF(AND(H345&gt;(3*800),Tabela211[[#This Row],[zakup]]=1),3,0)</f>
        <v>0</v>
      </c>
    </row>
    <row r="347" spans="1:11" x14ac:dyDescent="0.3">
      <c r="A347" s="1">
        <v>45272</v>
      </c>
      <c r="B347" t="s">
        <v>4</v>
      </c>
      <c r="C347" t="s">
        <v>13</v>
      </c>
      <c r="D347" s="2">
        <f>VLOOKUP(C347,Tabela110[],2,FALSE)</f>
        <v>0.4</v>
      </c>
      <c r="E347">
        <f t="shared" si="21"/>
        <v>28</v>
      </c>
      <c r="F347" s="3">
        <f>IF(B347="niedziela",15*E347,0)+(Tabela211[[#This Row],[ile]]*800)</f>
        <v>0</v>
      </c>
      <c r="G347" s="3">
        <f t="shared" si="22"/>
        <v>330</v>
      </c>
      <c r="H347" s="4">
        <f t="shared" si="23"/>
        <v>22375</v>
      </c>
      <c r="I347">
        <f t="shared" si="20"/>
        <v>12</v>
      </c>
      <c r="J347">
        <f>IF(NOT(I348=Tabela211[[#This Row],[miesiąc]]),1,0)</f>
        <v>0</v>
      </c>
      <c r="K347">
        <f>IF(AND(H346&gt;(3*800),Tabela211[[#This Row],[zakup]]=1),3,0)</f>
        <v>0</v>
      </c>
    </row>
    <row r="348" spans="1:11" x14ac:dyDescent="0.3">
      <c r="A348" s="1">
        <v>45273</v>
      </c>
      <c r="B348" t="s">
        <v>5</v>
      </c>
      <c r="C348" t="s">
        <v>13</v>
      </c>
      <c r="D348" s="2">
        <f>VLOOKUP(C348,Tabela110[],2,FALSE)</f>
        <v>0.4</v>
      </c>
      <c r="E348">
        <f t="shared" si="21"/>
        <v>28</v>
      </c>
      <c r="F348" s="3">
        <f>IF(B348="niedziela",15*E348,0)+(Tabela211[[#This Row],[ile]]*800)</f>
        <v>0</v>
      </c>
      <c r="G348" s="3">
        <f t="shared" si="22"/>
        <v>330</v>
      </c>
      <c r="H348" s="4">
        <f t="shared" si="23"/>
        <v>22705</v>
      </c>
      <c r="I348">
        <f t="shared" si="20"/>
        <v>12</v>
      </c>
      <c r="J348">
        <f>IF(NOT(I349=Tabela211[[#This Row],[miesiąc]]),1,0)</f>
        <v>0</v>
      </c>
      <c r="K348">
        <f>IF(AND(H347&gt;(3*800),Tabela211[[#This Row],[zakup]]=1),3,0)</f>
        <v>0</v>
      </c>
    </row>
    <row r="349" spans="1:11" x14ac:dyDescent="0.3">
      <c r="A349" s="1">
        <v>45274</v>
      </c>
      <c r="B349" t="s">
        <v>6</v>
      </c>
      <c r="C349" t="s">
        <v>13</v>
      </c>
      <c r="D349" s="2">
        <f>VLOOKUP(C349,Tabela110[],2,FALSE)</f>
        <v>0.4</v>
      </c>
      <c r="E349">
        <f t="shared" si="21"/>
        <v>28</v>
      </c>
      <c r="F349" s="3">
        <f>IF(B349="niedziela",15*E349,0)+(Tabela211[[#This Row],[ile]]*800)</f>
        <v>0</v>
      </c>
      <c r="G349" s="3">
        <f t="shared" si="22"/>
        <v>330</v>
      </c>
      <c r="H349" s="4">
        <f t="shared" si="23"/>
        <v>23035</v>
      </c>
      <c r="I349">
        <f t="shared" si="20"/>
        <v>12</v>
      </c>
      <c r="J349">
        <f>IF(NOT(I350=Tabela211[[#This Row],[miesiąc]]),1,0)</f>
        <v>0</v>
      </c>
      <c r="K349">
        <f>IF(AND(H348&gt;(3*800),Tabela211[[#This Row],[zakup]]=1),3,0)</f>
        <v>0</v>
      </c>
    </row>
    <row r="350" spans="1:11" x14ac:dyDescent="0.3">
      <c r="A350" s="1">
        <v>45275</v>
      </c>
      <c r="B350" t="s">
        <v>7</v>
      </c>
      <c r="C350" t="s">
        <v>13</v>
      </c>
      <c r="D350" s="2">
        <f>VLOOKUP(C350,Tabela110[],2,FALSE)</f>
        <v>0.4</v>
      </c>
      <c r="E350">
        <f t="shared" si="21"/>
        <v>28</v>
      </c>
      <c r="F350" s="3">
        <f>IF(B350="niedziela",15*E350,0)+(Tabela211[[#This Row],[ile]]*800)</f>
        <v>0</v>
      </c>
      <c r="G350" s="3">
        <f t="shared" si="22"/>
        <v>330</v>
      </c>
      <c r="H350" s="4">
        <f t="shared" si="23"/>
        <v>23365</v>
      </c>
      <c r="I350">
        <f t="shared" si="20"/>
        <v>12</v>
      </c>
      <c r="J350">
        <f>IF(NOT(I351=Tabela211[[#This Row],[miesiąc]]),1,0)</f>
        <v>0</v>
      </c>
      <c r="K350">
        <f>IF(AND(H349&gt;(3*800),Tabela211[[#This Row],[zakup]]=1),3,0)</f>
        <v>0</v>
      </c>
    </row>
    <row r="351" spans="1:11" x14ac:dyDescent="0.3">
      <c r="A351" s="1">
        <v>45276</v>
      </c>
      <c r="B351" t="s">
        <v>8</v>
      </c>
      <c r="C351" t="s">
        <v>13</v>
      </c>
      <c r="D351" s="2">
        <f>VLOOKUP(C351,Tabela110[],2,FALSE)</f>
        <v>0.4</v>
      </c>
      <c r="E351">
        <f t="shared" si="21"/>
        <v>28</v>
      </c>
      <c r="F351" s="3">
        <f>IF(B351="niedziela",15*E351,0)+(Tabela211[[#This Row],[ile]]*800)</f>
        <v>0</v>
      </c>
      <c r="G351" s="3">
        <f t="shared" si="22"/>
        <v>0</v>
      </c>
      <c r="H351" s="4">
        <f t="shared" si="23"/>
        <v>23365</v>
      </c>
      <c r="I351">
        <f t="shared" si="20"/>
        <v>12</v>
      </c>
      <c r="J351">
        <f>IF(NOT(I352=Tabela211[[#This Row],[miesiąc]]),1,0)</f>
        <v>0</v>
      </c>
      <c r="K351">
        <f>IF(AND(H350&gt;(3*800),Tabela211[[#This Row],[zakup]]=1),3,0)</f>
        <v>0</v>
      </c>
    </row>
    <row r="352" spans="1:11" x14ac:dyDescent="0.3">
      <c r="A352" s="1">
        <v>45277</v>
      </c>
      <c r="B352" t="s">
        <v>2</v>
      </c>
      <c r="C352" t="s">
        <v>13</v>
      </c>
      <c r="D352" s="2">
        <f>VLOOKUP(C352,Tabela110[],2,FALSE)</f>
        <v>0.4</v>
      </c>
      <c r="E352">
        <f t="shared" si="21"/>
        <v>28</v>
      </c>
      <c r="F352" s="3">
        <f>IF(B352="niedziela",15*E352,0)+(Tabela211[[#This Row],[ile]]*800)</f>
        <v>420</v>
      </c>
      <c r="G352" s="3">
        <f t="shared" si="22"/>
        <v>0</v>
      </c>
      <c r="H352" s="4">
        <f t="shared" si="23"/>
        <v>22945</v>
      </c>
      <c r="I352">
        <f t="shared" si="20"/>
        <v>12</v>
      </c>
      <c r="J352">
        <f>IF(NOT(I353=Tabela211[[#This Row],[miesiąc]]),1,0)</f>
        <v>0</v>
      </c>
      <c r="K352">
        <f>IF(AND(H351&gt;(3*800),Tabela211[[#This Row],[zakup]]=1),3,0)</f>
        <v>0</v>
      </c>
    </row>
    <row r="353" spans="1:11" x14ac:dyDescent="0.3">
      <c r="A353" s="1">
        <v>45278</v>
      </c>
      <c r="B353" t="s">
        <v>3</v>
      </c>
      <c r="C353" t="s">
        <v>13</v>
      </c>
      <c r="D353" s="2">
        <f>VLOOKUP(C353,Tabela110[],2,FALSE)</f>
        <v>0.4</v>
      </c>
      <c r="E353">
        <f t="shared" si="21"/>
        <v>28</v>
      </c>
      <c r="F353" s="3">
        <f>IF(B353="niedziela",15*E353,0)+(Tabela211[[#This Row],[ile]]*800)</f>
        <v>0</v>
      </c>
      <c r="G353" s="3">
        <f t="shared" si="22"/>
        <v>330</v>
      </c>
      <c r="H353" s="4">
        <f t="shared" si="23"/>
        <v>23275</v>
      </c>
      <c r="I353">
        <f t="shared" si="20"/>
        <v>12</v>
      </c>
      <c r="J353">
        <f>IF(NOT(I354=Tabela211[[#This Row],[miesiąc]]),1,0)</f>
        <v>0</v>
      </c>
      <c r="K353">
        <f>IF(AND(H352&gt;(3*800),Tabela211[[#This Row],[zakup]]=1),3,0)</f>
        <v>0</v>
      </c>
    </row>
    <row r="354" spans="1:11" x14ac:dyDescent="0.3">
      <c r="A354" s="1">
        <v>45279</v>
      </c>
      <c r="B354" t="s">
        <v>4</v>
      </c>
      <c r="C354" t="s">
        <v>13</v>
      </c>
      <c r="D354" s="2">
        <f>VLOOKUP(C354,Tabela110[],2,FALSE)</f>
        <v>0.4</v>
      </c>
      <c r="E354">
        <f t="shared" si="21"/>
        <v>28</v>
      </c>
      <c r="F354" s="3">
        <f>IF(B354="niedziela",15*E354,0)+(Tabela211[[#This Row],[ile]]*800)</f>
        <v>0</v>
      </c>
      <c r="G354" s="3">
        <f t="shared" si="22"/>
        <v>330</v>
      </c>
      <c r="H354" s="4">
        <f t="shared" si="23"/>
        <v>23605</v>
      </c>
      <c r="I354">
        <f t="shared" si="20"/>
        <v>12</v>
      </c>
      <c r="J354">
        <f>IF(NOT(I355=Tabela211[[#This Row],[miesiąc]]),1,0)</f>
        <v>0</v>
      </c>
      <c r="K354">
        <f>IF(AND(H353&gt;(3*800),Tabela211[[#This Row],[zakup]]=1),3,0)</f>
        <v>0</v>
      </c>
    </row>
    <row r="355" spans="1:11" x14ac:dyDescent="0.3">
      <c r="A355" s="1">
        <v>45280</v>
      </c>
      <c r="B355" t="s">
        <v>5</v>
      </c>
      <c r="C355" t="s">
        <v>13</v>
      </c>
      <c r="D355" s="2">
        <f>VLOOKUP(C355,Tabela110[],2,FALSE)</f>
        <v>0.4</v>
      </c>
      <c r="E355">
        <f t="shared" si="21"/>
        <v>28</v>
      </c>
      <c r="F355" s="3">
        <f>IF(B355="niedziela",15*E355,0)+(Tabela211[[#This Row],[ile]]*800)</f>
        <v>0</v>
      </c>
      <c r="G355" s="3">
        <f t="shared" si="22"/>
        <v>330</v>
      </c>
      <c r="H355" s="4">
        <f t="shared" si="23"/>
        <v>23935</v>
      </c>
      <c r="I355">
        <f t="shared" si="20"/>
        <v>12</v>
      </c>
      <c r="J355">
        <f>IF(NOT(I356=Tabela211[[#This Row],[miesiąc]]),1,0)</f>
        <v>0</v>
      </c>
      <c r="K355">
        <f>IF(AND(H354&gt;(3*800),Tabela211[[#This Row],[zakup]]=1),3,0)</f>
        <v>0</v>
      </c>
    </row>
    <row r="356" spans="1:11" x14ac:dyDescent="0.3">
      <c r="A356" s="1">
        <v>45281</v>
      </c>
      <c r="B356" t="s">
        <v>6</v>
      </c>
      <c r="C356" t="s">
        <v>10</v>
      </c>
      <c r="D356" s="2">
        <f>VLOOKUP(C356,Tabela110[],2,FALSE)</f>
        <v>0.2</v>
      </c>
      <c r="E356">
        <f t="shared" si="21"/>
        <v>28</v>
      </c>
      <c r="F356" s="3">
        <f>IF(B356="niedziela",15*E356,0)+(Tabela211[[#This Row],[ile]]*800)</f>
        <v>0</v>
      </c>
      <c r="G356" s="3">
        <f t="shared" si="22"/>
        <v>150</v>
      </c>
      <c r="H356" s="4">
        <f t="shared" si="23"/>
        <v>24085</v>
      </c>
      <c r="I356">
        <f t="shared" si="20"/>
        <v>12</v>
      </c>
      <c r="J356">
        <f>IF(NOT(I357=Tabela211[[#This Row],[miesiąc]]),1,0)</f>
        <v>0</v>
      </c>
      <c r="K356">
        <f>IF(AND(H355&gt;(3*800),Tabela211[[#This Row],[zakup]]=1),3,0)</f>
        <v>0</v>
      </c>
    </row>
    <row r="357" spans="1:11" x14ac:dyDescent="0.3">
      <c r="A357" s="1">
        <v>45282</v>
      </c>
      <c r="B357" t="s">
        <v>7</v>
      </c>
      <c r="C357" t="s">
        <v>10</v>
      </c>
      <c r="D357" s="2">
        <f>VLOOKUP(C357,Tabela110[],2,FALSE)</f>
        <v>0.2</v>
      </c>
      <c r="E357">
        <f t="shared" si="21"/>
        <v>28</v>
      </c>
      <c r="F357" s="3">
        <f>IF(B357="niedziela",15*E357,0)+(Tabela211[[#This Row],[ile]]*800)</f>
        <v>0</v>
      </c>
      <c r="G357" s="3">
        <f t="shared" si="22"/>
        <v>150</v>
      </c>
      <c r="H357" s="4">
        <f t="shared" si="23"/>
        <v>24235</v>
      </c>
      <c r="I357">
        <f t="shared" si="20"/>
        <v>12</v>
      </c>
      <c r="J357">
        <f>IF(NOT(I358=Tabela211[[#This Row],[miesiąc]]),1,0)</f>
        <v>0</v>
      </c>
      <c r="K357">
        <f>IF(AND(H356&gt;(3*800),Tabela211[[#This Row],[zakup]]=1),3,0)</f>
        <v>0</v>
      </c>
    </row>
    <row r="358" spans="1:11" x14ac:dyDescent="0.3">
      <c r="A358" s="1">
        <v>45283</v>
      </c>
      <c r="B358" t="s">
        <v>8</v>
      </c>
      <c r="C358" t="s">
        <v>10</v>
      </c>
      <c r="D358" s="2">
        <f>VLOOKUP(C358,Tabela110[],2,FALSE)</f>
        <v>0.2</v>
      </c>
      <c r="E358">
        <f t="shared" si="21"/>
        <v>28</v>
      </c>
      <c r="F358" s="3">
        <f>IF(B358="niedziela",15*E358,0)+(Tabela211[[#This Row],[ile]]*800)</f>
        <v>0</v>
      </c>
      <c r="G358" s="3">
        <f t="shared" si="22"/>
        <v>0</v>
      </c>
      <c r="H358" s="4">
        <f t="shared" si="23"/>
        <v>24235</v>
      </c>
      <c r="I358">
        <f t="shared" si="20"/>
        <v>12</v>
      </c>
      <c r="J358">
        <f>IF(NOT(I359=Tabela211[[#This Row],[miesiąc]]),1,0)</f>
        <v>0</v>
      </c>
      <c r="K358">
        <f>IF(AND(H357&gt;(3*800),Tabela211[[#This Row],[zakup]]=1),3,0)</f>
        <v>0</v>
      </c>
    </row>
    <row r="359" spans="1:11" x14ac:dyDescent="0.3">
      <c r="A359" s="1">
        <v>45284</v>
      </c>
      <c r="B359" t="s">
        <v>2</v>
      </c>
      <c r="C359" t="s">
        <v>10</v>
      </c>
      <c r="D359" s="2">
        <f>VLOOKUP(C359,Tabela110[],2,FALSE)</f>
        <v>0.2</v>
      </c>
      <c r="E359">
        <f t="shared" si="21"/>
        <v>28</v>
      </c>
      <c r="F359" s="3">
        <f>IF(B359="niedziela",15*E359,0)+(Tabela211[[#This Row],[ile]]*800)</f>
        <v>420</v>
      </c>
      <c r="G359" s="3">
        <f t="shared" si="22"/>
        <v>0</v>
      </c>
      <c r="H359" s="4">
        <f t="shared" si="23"/>
        <v>23815</v>
      </c>
      <c r="I359">
        <f t="shared" si="20"/>
        <v>12</v>
      </c>
      <c r="J359">
        <f>IF(NOT(I360=Tabela211[[#This Row],[miesiąc]]),1,0)</f>
        <v>0</v>
      </c>
      <c r="K359">
        <f>IF(AND(H358&gt;(3*800),Tabela211[[#This Row],[zakup]]=1),3,0)</f>
        <v>0</v>
      </c>
    </row>
    <row r="360" spans="1:11" x14ac:dyDescent="0.3">
      <c r="A360" s="1">
        <v>45285</v>
      </c>
      <c r="B360" t="s">
        <v>3</v>
      </c>
      <c r="C360" t="s">
        <v>10</v>
      </c>
      <c r="D360" s="2">
        <f>VLOOKUP(C360,Tabela110[],2,FALSE)</f>
        <v>0.2</v>
      </c>
      <c r="E360">
        <f t="shared" si="21"/>
        <v>28</v>
      </c>
      <c r="F360" s="3">
        <f>IF(B360="niedziela",15*E360,0)+(Tabela211[[#This Row],[ile]]*800)</f>
        <v>0</v>
      </c>
      <c r="G360" s="3">
        <f t="shared" si="22"/>
        <v>150</v>
      </c>
      <c r="H360" s="4">
        <f t="shared" si="23"/>
        <v>23965</v>
      </c>
      <c r="I360">
        <f t="shared" si="20"/>
        <v>12</v>
      </c>
      <c r="J360">
        <f>IF(NOT(I361=Tabela211[[#This Row],[miesiąc]]),1,0)</f>
        <v>0</v>
      </c>
      <c r="K360">
        <f>IF(AND(H359&gt;(3*800),Tabela211[[#This Row],[zakup]]=1),3,0)</f>
        <v>0</v>
      </c>
    </row>
    <row r="361" spans="1:11" x14ac:dyDescent="0.3">
      <c r="A361" s="1">
        <v>45286</v>
      </c>
      <c r="B361" t="s">
        <v>4</v>
      </c>
      <c r="C361" t="s">
        <v>10</v>
      </c>
      <c r="D361" s="2">
        <f>VLOOKUP(C361,Tabela110[],2,FALSE)</f>
        <v>0.2</v>
      </c>
      <c r="E361">
        <f t="shared" si="21"/>
        <v>28</v>
      </c>
      <c r="F361" s="3">
        <f>IF(B361="niedziela",15*E361,0)+(Tabela211[[#This Row],[ile]]*800)</f>
        <v>0</v>
      </c>
      <c r="G361" s="3">
        <f t="shared" si="22"/>
        <v>150</v>
      </c>
      <c r="H361" s="4">
        <f t="shared" si="23"/>
        <v>24115</v>
      </c>
      <c r="I361">
        <f t="shared" si="20"/>
        <v>12</v>
      </c>
      <c r="J361">
        <f>IF(NOT(I362=Tabela211[[#This Row],[miesiąc]]),1,0)</f>
        <v>0</v>
      </c>
      <c r="K361">
        <f>IF(AND(H360&gt;(3*800),Tabela211[[#This Row],[zakup]]=1),3,0)</f>
        <v>0</v>
      </c>
    </row>
    <row r="362" spans="1:11" x14ac:dyDescent="0.3">
      <c r="A362" s="1">
        <v>45287</v>
      </c>
      <c r="B362" t="s">
        <v>5</v>
      </c>
      <c r="C362" t="s">
        <v>10</v>
      </c>
      <c r="D362" s="2">
        <f>VLOOKUP(C362,Tabela110[],2,FALSE)</f>
        <v>0.2</v>
      </c>
      <c r="E362">
        <f t="shared" si="21"/>
        <v>28</v>
      </c>
      <c r="F362" s="3">
        <f>IF(B362="niedziela",15*E362,0)+(Tabela211[[#This Row],[ile]]*800)</f>
        <v>0</v>
      </c>
      <c r="G362" s="3">
        <f t="shared" si="22"/>
        <v>150</v>
      </c>
      <c r="H362" s="4">
        <f t="shared" si="23"/>
        <v>24265</v>
      </c>
      <c r="I362">
        <f t="shared" si="20"/>
        <v>12</v>
      </c>
      <c r="J362">
        <f>IF(NOT(I363=Tabela211[[#This Row],[miesiąc]]),1,0)</f>
        <v>0</v>
      </c>
      <c r="K362">
        <f>IF(AND(H361&gt;(3*800),Tabela211[[#This Row],[zakup]]=1),3,0)</f>
        <v>0</v>
      </c>
    </row>
    <row r="363" spans="1:11" x14ac:dyDescent="0.3">
      <c r="A363" s="1">
        <v>45288</v>
      </c>
      <c r="B363" t="s">
        <v>6</v>
      </c>
      <c r="C363" t="s">
        <v>10</v>
      </c>
      <c r="D363" s="2">
        <f>VLOOKUP(C363,Tabela110[],2,FALSE)</f>
        <v>0.2</v>
      </c>
      <c r="E363">
        <f t="shared" si="21"/>
        <v>28</v>
      </c>
      <c r="F363" s="3">
        <f>IF(B363="niedziela",15*E363,0)+(Tabela211[[#This Row],[ile]]*800)</f>
        <v>0</v>
      </c>
      <c r="G363" s="3">
        <f t="shared" si="22"/>
        <v>150</v>
      </c>
      <c r="H363" s="4">
        <f t="shared" si="23"/>
        <v>24415</v>
      </c>
      <c r="I363">
        <f t="shared" si="20"/>
        <v>12</v>
      </c>
      <c r="J363">
        <f>IF(NOT(I364=Tabela211[[#This Row],[miesiąc]]),1,0)</f>
        <v>0</v>
      </c>
      <c r="K363">
        <f>IF(AND(H362&gt;(3*800),Tabela211[[#This Row],[zakup]]=1),3,0)</f>
        <v>0</v>
      </c>
    </row>
    <row r="364" spans="1:11" x14ac:dyDescent="0.3">
      <c r="A364" s="1">
        <v>45289</v>
      </c>
      <c r="B364" t="s">
        <v>7</v>
      </c>
      <c r="C364" t="s">
        <v>10</v>
      </c>
      <c r="D364" s="2">
        <f>VLOOKUP(C364,Tabela110[],2,FALSE)</f>
        <v>0.2</v>
      </c>
      <c r="E364">
        <f t="shared" si="21"/>
        <v>28</v>
      </c>
      <c r="F364" s="3">
        <f>IF(B364="niedziela",15*E364,0)+(Tabela211[[#This Row],[ile]]*800)</f>
        <v>0</v>
      </c>
      <c r="G364" s="3">
        <f t="shared" si="22"/>
        <v>150</v>
      </c>
      <c r="H364" s="4">
        <f t="shared" si="23"/>
        <v>24565</v>
      </c>
      <c r="I364">
        <f t="shared" si="20"/>
        <v>12</v>
      </c>
      <c r="J364">
        <f>IF(NOT(I365=Tabela211[[#This Row],[miesiąc]]),1,0)</f>
        <v>0</v>
      </c>
      <c r="K364">
        <f>IF(AND(H363&gt;(3*800),Tabela211[[#This Row],[zakup]]=1),3,0)</f>
        <v>0</v>
      </c>
    </row>
    <row r="365" spans="1:11" x14ac:dyDescent="0.3">
      <c r="A365" s="1">
        <v>45290</v>
      </c>
      <c r="B365" t="s">
        <v>8</v>
      </c>
      <c r="C365" t="s">
        <v>10</v>
      </c>
      <c r="D365" s="2">
        <f>VLOOKUP(C365,Tabela110[],2,FALSE)</f>
        <v>0.2</v>
      </c>
      <c r="E365">
        <f t="shared" si="21"/>
        <v>28</v>
      </c>
      <c r="F365" s="3">
        <f>IF(B365="niedziela",15*E365,0)+(Tabela211[[#This Row],[ile]]*800)</f>
        <v>0</v>
      </c>
      <c r="G365" s="3">
        <f t="shared" si="22"/>
        <v>0</v>
      </c>
      <c r="H365" s="4">
        <f t="shared" si="23"/>
        <v>24565</v>
      </c>
      <c r="I365">
        <f t="shared" si="20"/>
        <v>12</v>
      </c>
      <c r="J365">
        <f>IF(NOT(I366=Tabela211[[#This Row],[miesiąc]]),1,0)</f>
        <v>0</v>
      </c>
      <c r="K365">
        <f>IF(AND(H364&gt;(3*800),Tabela211[[#This Row],[zakup]]=1),3,0)</f>
        <v>0</v>
      </c>
    </row>
    <row r="366" spans="1:11" x14ac:dyDescent="0.3">
      <c r="A366" s="1">
        <v>45291</v>
      </c>
      <c r="B366" t="s">
        <v>2</v>
      </c>
      <c r="C366" t="s">
        <v>10</v>
      </c>
      <c r="D366" s="2">
        <f>VLOOKUP(C366,Tabela110[],2,FALSE)</f>
        <v>0.2</v>
      </c>
      <c r="E366">
        <f t="shared" si="21"/>
        <v>28</v>
      </c>
      <c r="F366" s="3">
        <f>IF(B366="niedziela",15*E366,0)+(Tabela211[[#This Row],[ile]]*800)</f>
        <v>2820</v>
      </c>
      <c r="G366" s="3">
        <f t="shared" si="22"/>
        <v>0</v>
      </c>
      <c r="H366" s="4">
        <f t="shared" si="23"/>
        <v>21745</v>
      </c>
      <c r="I366">
        <f t="shared" si="20"/>
        <v>12</v>
      </c>
      <c r="J366">
        <f>IF(NOT(I367=Tabela211[[#This Row],[miesiąc]]),1,0)</f>
        <v>1</v>
      </c>
      <c r="K366">
        <f>IF(AND(H365&gt;(3*800),Tabela211[[#This Row],[zakup]]=1),3,0)</f>
        <v>3</v>
      </c>
    </row>
    <row r="367" spans="1:11" x14ac:dyDescent="0.3">
      <c r="A367" s="1">
        <v>45292</v>
      </c>
      <c r="B367" t="s">
        <v>3</v>
      </c>
      <c r="C367" t="s">
        <v>10</v>
      </c>
      <c r="D367" s="2">
        <f>VLOOKUP(C367,Tabela110[],2,FALSE)</f>
        <v>0.2</v>
      </c>
      <c r="E367">
        <f t="shared" si="21"/>
        <v>31</v>
      </c>
      <c r="F367" s="3">
        <f>IF(B367="niedziela",15*E367,0)+(Tabela211[[#This Row],[ile]]*800)</f>
        <v>0</v>
      </c>
      <c r="G367" s="3">
        <f t="shared" si="22"/>
        <v>180</v>
      </c>
      <c r="H367" s="4">
        <f t="shared" si="23"/>
        <v>21925</v>
      </c>
      <c r="I367">
        <f t="shared" si="20"/>
        <v>1</v>
      </c>
      <c r="J367">
        <f>IF(NOT(I368=Tabela211[[#This Row],[miesiąc]]),1,0)</f>
        <v>0</v>
      </c>
      <c r="K367">
        <f>IF(AND(H366&gt;(3*800),Tabela211[[#This Row],[zakup]]=1),3,0)</f>
        <v>0</v>
      </c>
    </row>
    <row r="368" spans="1:11" x14ac:dyDescent="0.3">
      <c r="A368" s="1">
        <v>45293</v>
      </c>
      <c r="B368" t="s">
        <v>4</v>
      </c>
      <c r="C368" t="s">
        <v>10</v>
      </c>
      <c r="D368" s="2">
        <f>VLOOKUP(C368,Tabela110[],2,FALSE)</f>
        <v>0.2</v>
      </c>
      <c r="E368">
        <f t="shared" si="21"/>
        <v>31</v>
      </c>
      <c r="F368" s="3">
        <f>IF(B368="niedziela",15*E368,0)+(Tabela211[[#This Row],[ile]]*800)</f>
        <v>0</v>
      </c>
      <c r="G368" s="3">
        <f t="shared" si="22"/>
        <v>180</v>
      </c>
      <c r="H368" s="4">
        <f t="shared" si="23"/>
        <v>22105</v>
      </c>
      <c r="I368">
        <f t="shared" si="20"/>
        <v>1</v>
      </c>
      <c r="J368">
        <f>IF(NOT(I369=Tabela211[[#This Row],[miesiąc]]),1,0)</f>
        <v>0</v>
      </c>
      <c r="K368">
        <f>IF(AND(H367&gt;(3*800),Tabela211[[#This Row],[zakup]]=1),3,0)</f>
        <v>0</v>
      </c>
    </row>
    <row r="369" spans="1:11" x14ac:dyDescent="0.3">
      <c r="A369" s="1">
        <v>45294</v>
      </c>
      <c r="B369" t="s">
        <v>5</v>
      </c>
      <c r="C369" t="s">
        <v>10</v>
      </c>
      <c r="D369" s="2">
        <f>VLOOKUP(C369,Tabela110[],2,FALSE)</f>
        <v>0.2</v>
      </c>
      <c r="E369">
        <f t="shared" si="21"/>
        <v>31</v>
      </c>
      <c r="F369" s="3">
        <f>IF(B369="niedziela",15*E369,0)+(Tabela211[[#This Row],[ile]]*800)</f>
        <v>0</v>
      </c>
      <c r="G369" s="3">
        <f t="shared" si="22"/>
        <v>180</v>
      </c>
      <c r="H369" s="4">
        <f t="shared" si="23"/>
        <v>22285</v>
      </c>
      <c r="I369">
        <f t="shared" si="20"/>
        <v>1</v>
      </c>
      <c r="J369">
        <f>IF(NOT(I370=Tabela211[[#This Row],[miesiąc]]),1,0)</f>
        <v>0</v>
      </c>
      <c r="K369">
        <f>IF(AND(H368&gt;(3*800),Tabela211[[#This Row],[zakup]]=1),3,0)</f>
        <v>0</v>
      </c>
    </row>
    <row r="370" spans="1:11" x14ac:dyDescent="0.3">
      <c r="A370" s="1">
        <v>45295</v>
      </c>
      <c r="B370" t="s">
        <v>6</v>
      </c>
      <c r="C370" t="s">
        <v>10</v>
      </c>
      <c r="D370" s="2">
        <f>VLOOKUP(C370,Tabela110[],2,FALSE)</f>
        <v>0.2</v>
      </c>
      <c r="E370">
        <f t="shared" si="21"/>
        <v>31</v>
      </c>
      <c r="F370" s="3">
        <f>IF(B370="niedziela",15*E370,0)+(Tabela211[[#This Row],[ile]]*800)</f>
        <v>0</v>
      </c>
      <c r="G370" s="3">
        <f t="shared" si="22"/>
        <v>180</v>
      </c>
      <c r="H370" s="4">
        <f t="shared" si="23"/>
        <v>22465</v>
      </c>
      <c r="I370">
        <f t="shared" si="20"/>
        <v>1</v>
      </c>
      <c r="J370">
        <f>IF(NOT(I371=Tabela211[[#This Row],[miesiąc]]),1,0)</f>
        <v>0</v>
      </c>
      <c r="K370">
        <f>IF(AND(H369&gt;(3*800),Tabela211[[#This Row],[zakup]]=1),3,0)</f>
        <v>0</v>
      </c>
    </row>
    <row r="371" spans="1:11" x14ac:dyDescent="0.3">
      <c r="A371" s="1">
        <v>45296</v>
      </c>
      <c r="B371" t="s">
        <v>7</v>
      </c>
      <c r="C371" t="s">
        <v>10</v>
      </c>
      <c r="D371" s="2">
        <f>VLOOKUP(C371,Tabela110[],2,FALSE)</f>
        <v>0.2</v>
      </c>
      <c r="E371">
        <f t="shared" si="21"/>
        <v>31</v>
      </c>
      <c r="F371" s="3">
        <f>IF(B371="niedziela",15*E371,0)+(Tabela211[[#This Row],[ile]]*800)</f>
        <v>0</v>
      </c>
      <c r="G371" s="3">
        <f t="shared" si="22"/>
        <v>180</v>
      </c>
      <c r="H371" s="4">
        <f t="shared" si="23"/>
        <v>22645</v>
      </c>
      <c r="I371">
        <f t="shared" si="20"/>
        <v>1</v>
      </c>
      <c r="J371">
        <f>IF(NOT(I372=Tabela211[[#This Row],[miesiąc]]),1,0)</f>
        <v>0</v>
      </c>
      <c r="K371">
        <f>IF(AND(H370&gt;(3*800),Tabela211[[#This Row],[zakup]]=1),3,0)</f>
        <v>0</v>
      </c>
    </row>
    <row r="372" spans="1:11" x14ac:dyDescent="0.3">
      <c r="A372" s="1">
        <v>45297</v>
      </c>
      <c r="B372" t="s">
        <v>8</v>
      </c>
      <c r="C372" t="s">
        <v>10</v>
      </c>
      <c r="D372" s="2">
        <f>VLOOKUP(C372,Tabela110[],2,FALSE)</f>
        <v>0.2</v>
      </c>
      <c r="E372">
        <f t="shared" si="21"/>
        <v>31</v>
      </c>
      <c r="F372" s="3">
        <f>IF(B372="niedziela",15*E372,0)+(Tabela211[[#This Row],[ile]]*800)</f>
        <v>0</v>
      </c>
      <c r="G372" s="3">
        <f t="shared" si="22"/>
        <v>0</v>
      </c>
      <c r="H372" s="4">
        <f t="shared" si="23"/>
        <v>22645</v>
      </c>
      <c r="I372">
        <f t="shared" si="20"/>
        <v>1</v>
      </c>
      <c r="J372">
        <f>IF(NOT(I373=Tabela211[[#This Row],[miesiąc]]),1,0)</f>
        <v>0</v>
      </c>
      <c r="K372">
        <f>IF(AND(H371&gt;(3*800),Tabela211[[#This Row],[zakup]]=1),3,0)</f>
        <v>0</v>
      </c>
    </row>
    <row r="373" spans="1:11" x14ac:dyDescent="0.3">
      <c r="A373" s="1">
        <v>45298</v>
      </c>
      <c r="B373" t="s">
        <v>2</v>
      </c>
      <c r="C373" t="s">
        <v>10</v>
      </c>
      <c r="D373" s="2">
        <f>VLOOKUP(C373,Tabela110[],2,FALSE)</f>
        <v>0.2</v>
      </c>
      <c r="E373">
        <f t="shared" si="21"/>
        <v>31</v>
      </c>
      <c r="F373" s="3">
        <f>IF(B373="niedziela",15*E373,0)+(Tabela211[[#This Row],[ile]]*800)</f>
        <v>465</v>
      </c>
      <c r="G373" s="3">
        <f t="shared" si="22"/>
        <v>0</v>
      </c>
      <c r="H373" s="4">
        <f t="shared" si="23"/>
        <v>22180</v>
      </c>
      <c r="I373">
        <f t="shared" si="20"/>
        <v>1</v>
      </c>
      <c r="J373">
        <f>IF(NOT(I374=Tabela211[[#This Row],[miesiąc]]),1,0)</f>
        <v>0</v>
      </c>
      <c r="K373">
        <f>IF(AND(H372&gt;(3*800),Tabela211[[#This Row],[zakup]]=1),3,0)</f>
        <v>0</v>
      </c>
    </row>
    <row r="374" spans="1:11" x14ac:dyDescent="0.3">
      <c r="A374" s="1">
        <v>45299</v>
      </c>
      <c r="B374" t="s">
        <v>3</v>
      </c>
      <c r="C374" t="s">
        <v>10</v>
      </c>
      <c r="D374" s="2">
        <f>VLOOKUP(C374,Tabela110[],2,FALSE)</f>
        <v>0.2</v>
      </c>
      <c r="E374">
        <f t="shared" si="21"/>
        <v>31</v>
      </c>
      <c r="F374" s="3">
        <f>IF(B374="niedziela",15*E374,0)+(Tabela211[[#This Row],[ile]]*800)</f>
        <v>0</v>
      </c>
      <c r="G374" s="3">
        <f t="shared" si="22"/>
        <v>180</v>
      </c>
      <c r="H374" s="4">
        <f t="shared" si="23"/>
        <v>22360</v>
      </c>
      <c r="I374">
        <f t="shared" si="20"/>
        <v>1</v>
      </c>
      <c r="J374">
        <f>IF(NOT(I375=Tabela211[[#This Row],[miesiąc]]),1,0)</f>
        <v>0</v>
      </c>
      <c r="K374">
        <f>IF(AND(H373&gt;(3*800),Tabela211[[#This Row],[zakup]]=1),3,0)</f>
        <v>0</v>
      </c>
    </row>
    <row r="375" spans="1:11" x14ac:dyDescent="0.3">
      <c r="A375" s="1">
        <v>45300</v>
      </c>
      <c r="B375" t="s">
        <v>4</v>
      </c>
      <c r="C375" t="s">
        <v>10</v>
      </c>
      <c r="D375" s="2">
        <f>VLOOKUP(C375,Tabela110[],2,FALSE)</f>
        <v>0.2</v>
      </c>
      <c r="E375">
        <f t="shared" si="21"/>
        <v>31</v>
      </c>
      <c r="F375" s="3">
        <f>IF(B375="niedziela",15*E375,0)+(Tabela211[[#This Row],[ile]]*800)</f>
        <v>0</v>
      </c>
      <c r="G375" s="3">
        <f t="shared" si="22"/>
        <v>180</v>
      </c>
      <c r="H375" s="4">
        <f t="shared" si="23"/>
        <v>22540</v>
      </c>
      <c r="I375">
        <f t="shared" si="20"/>
        <v>1</v>
      </c>
      <c r="J375">
        <f>IF(NOT(I376=Tabela211[[#This Row],[miesiąc]]),1,0)</f>
        <v>0</v>
      </c>
      <c r="K375">
        <f>IF(AND(H374&gt;(3*800),Tabela211[[#This Row],[zakup]]=1),3,0)</f>
        <v>0</v>
      </c>
    </row>
    <row r="376" spans="1:11" x14ac:dyDescent="0.3">
      <c r="A376" s="1">
        <v>45301</v>
      </c>
      <c r="B376" t="s">
        <v>5</v>
      </c>
      <c r="C376" t="s">
        <v>10</v>
      </c>
      <c r="D376" s="2">
        <f>VLOOKUP(C376,Tabela110[],2,FALSE)</f>
        <v>0.2</v>
      </c>
      <c r="E376">
        <f t="shared" si="21"/>
        <v>31</v>
      </c>
      <c r="F376" s="3">
        <f>IF(B376="niedziela",15*E376,0)+(Tabela211[[#This Row],[ile]]*800)</f>
        <v>0</v>
      </c>
      <c r="G376" s="3">
        <f t="shared" si="22"/>
        <v>180</v>
      </c>
      <c r="H376" s="4">
        <f t="shared" si="23"/>
        <v>22720</v>
      </c>
      <c r="I376">
        <f t="shared" si="20"/>
        <v>1</v>
      </c>
      <c r="J376">
        <f>IF(NOT(I377=Tabela211[[#This Row],[miesiąc]]),1,0)</f>
        <v>0</v>
      </c>
      <c r="K376">
        <f>IF(AND(H375&gt;(3*800),Tabela211[[#This Row],[zakup]]=1),3,0)</f>
        <v>0</v>
      </c>
    </row>
    <row r="377" spans="1:11" x14ac:dyDescent="0.3">
      <c r="A377" s="1">
        <v>45302</v>
      </c>
      <c r="B377" t="s">
        <v>6</v>
      </c>
      <c r="C377" t="s">
        <v>10</v>
      </c>
      <c r="D377" s="2">
        <f>VLOOKUP(C377,Tabela110[],2,FALSE)</f>
        <v>0.2</v>
      </c>
      <c r="E377">
        <f t="shared" si="21"/>
        <v>31</v>
      </c>
      <c r="F377" s="3">
        <f>IF(B377="niedziela",15*E377,0)+(Tabela211[[#This Row],[ile]]*800)</f>
        <v>0</v>
      </c>
      <c r="G377" s="3">
        <f t="shared" si="22"/>
        <v>180</v>
      </c>
      <c r="H377" s="4">
        <f t="shared" si="23"/>
        <v>22900</v>
      </c>
      <c r="I377">
        <f t="shared" si="20"/>
        <v>1</v>
      </c>
      <c r="J377">
        <f>IF(NOT(I378=Tabela211[[#This Row],[miesiąc]]),1,0)</f>
        <v>0</v>
      </c>
      <c r="K377">
        <f>IF(AND(H376&gt;(3*800),Tabela211[[#This Row],[zakup]]=1),3,0)</f>
        <v>0</v>
      </c>
    </row>
    <row r="378" spans="1:11" x14ac:dyDescent="0.3">
      <c r="A378" s="1">
        <v>45303</v>
      </c>
      <c r="B378" t="s">
        <v>7</v>
      </c>
      <c r="C378" t="s">
        <v>10</v>
      </c>
      <c r="D378" s="2">
        <f>VLOOKUP(C378,Tabela110[],2,FALSE)</f>
        <v>0.2</v>
      </c>
      <c r="E378">
        <f t="shared" si="21"/>
        <v>31</v>
      </c>
      <c r="F378" s="3">
        <f>IF(B378="niedziela",15*E378,0)+(Tabela211[[#This Row],[ile]]*800)</f>
        <v>0</v>
      </c>
      <c r="G378" s="3">
        <f t="shared" si="22"/>
        <v>180</v>
      </c>
      <c r="H378" s="4">
        <f t="shared" si="23"/>
        <v>23080</v>
      </c>
      <c r="I378">
        <f t="shared" si="20"/>
        <v>1</v>
      </c>
      <c r="J378">
        <f>IF(NOT(I379=Tabela211[[#This Row],[miesiąc]]),1,0)</f>
        <v>0</v>
      </c>
      <c r="K378">
        <f>IF(AND(H377&gt;(3*800),Tabela211[[#This Row],[zakup]]=1),3,0)</f>
        <v>0</v>
      </c>
    </row>
    <row r="379" spans="1:11" x14ac:dyDescent="0.3">
      <c r="A379" s="1">
        <v>45304</v>
      </c>
      <c r="B379" t="s">
        <v>8</v>
      </c>
      <c r="C379" t="s">
        <v>10</v>
      </c>
      <c r="D379" s="2">
        <f>VLOOKUP(C379,Tabela110[],2,FALSE)</f>
        <v>0.2</v>
      </c>
      <c r="E379">
        <f t="shared" si="21"/>
        <v>31</v>
      </c>
      <c r="F379" s="3">
        <f>IF(B379="niedziela",15*E379,0)+(Tabela211[[#This Row],[ile]]*800)</f>
        <v>0</v>
      </c>
      <c r="G379" s="3">
        <f t="shared" si="22"/>
        <v>0</v>
      </c>
      <c r="H379" s="4">
        <f t="shared" si="23"/>
        <v>23080</v>
      </c>
      <c r="I379">
        <f t="shared" si="20"/>
        <v>1</v>
      </c>
      <c r="J379">
        <f>IF(NOT(I380=Tabela211[[#This Row],[miesiąc]]),1,0)</f>
        <v>0</v>
      </c>
      <c r="K379">
        <f>IF(AND(H378&gt;(3*800),Tabela211[[#This Row],[zakup]]=1),3,0)</f>
        <v>0</v>
      </c>
    </row>
    <row r="380" spans="1:11" x14ac:dyDescent="0.3">
      <c r="A380" s="1">
        <v>45305</v>
      </c>
      <c r="B380" t="s">
        <v>2</v>
      </c>
      <c r="C380" t="s">
        <v>10</v>
      </c>
      <c r="D380" s="2">
        <f>VLOOKUP(C380,Tabela110[],2,FALSE)</f>
        <v>0.2</v>
      </c>
      <c r="E380">
        <f t="shared" si="21"/>
        <v>31</v>
      </c>
      <c r="F380" s="3">
        <f>IF(B380="niedziela",15*E380,0)+(Tabela211[[#This Row],[ile]]*800)</f>
        <v>465</v>
      </c>
      <c r="G380" s="3">
        <f t="shared" si="22"/>
        <v>0</v>
      </c>
      <c r="H380" s="4">
        <f t="shared" si="23"/>
        <v>22615</v>
      </c>
      <c r="I380">
        <f t="shared" si="20"/>
        <v>1</v>
      </c>
      <c r="J380">
        <f>IF(NOT(I381=Tabela211[[#This Row],[miesiąc]]),1,0)</f>
        <v>0</v>
      </c>
      <c r="K380">
        <f>IF(AND(H379&gt;(3*800),Tabela211[[#This Row],[zakup]]=1),3,0)</f>
        <v>0</v>
      </c>
    </row>
    <row r="381" spans="1:11" x14ac:dyDescent="0.3">
      <c r="A381" s="1">
        <v>45306</v>
      </c>
      <c r="B381" t="s">
        <v>3</v>
      </c>
      <c r="C381" t="s">
        <v>10</v>
      </c>
      <c r="D381" s="2">
        <f>VLOOKUP(C381,Tabela110[],2,FALSE)</f>
        <v>0.2</v>
      </c>
      <c r="E381">
        <f t="shared" si="21"/>
        <v>31</v>
      </c>
      <c r="F381" s="3">
        <f>IF(B381="niedziela",15*E381,0)+(Tabela211[[#This Row],[ile]]*800)</f>
        <v>0</v>
      </c>
      <c r="G381" s="3">
        <f t="shared" si="22"/>
        <v>180</v>
      </c>
      <c r="H381" s="4">
        <f t="shared" si="23"/>
        <v>22795</v>
      </c>
      <c r="I381">
        <f t="shared" si="20"/>
        <v>1</v>
      </c>
      <c r="J381">
        <f>IF(NOT(I382=Tabela211[[#This Row],[miesiąc]]),1,0)</f>
        <v>0</v>
      </c>
      <c r="K381">
        <f>IF(AND(H380&gt;(3*800),Tabela211[[#This Row],[zakup]]=1),3,0)</f>
        <v>0</v>
      </c>
    </row>
    <row r="382" spans="1:11" x14ac:dyDescent="0.3">
      <c r="A382" s="1">
        <v>45307</v>
      </c>
      <c r="B382" t="s">
        <v>4</v>
      </c>
      <c r="C382" t="s">
        <v>10</v>
      </c>
      <c r="D382" s="2">
        <f>VLOOKUP(C382,Tabela110[],2,FALSE)</f>
        <v>0.2</v>
      </c>
      <c r="E382">
        <f t="shared" si="21"/>
        <v>31</v>
      </c>
      <c r="F382" s="3">
        <f>IF(B382="niedziela",15*E382,0)+(Tabela211[[#This Row],[ile]]*800)</f>
        <v>0</v>
      </c>
      <c r="G382" s="3">
        <f t="shared" si="22"/>
        <v>180</v>
      </c>
      <c r="H382" s="4">
        <f t="shared" si="23"/>
        <v>22975</v>
      </c>
      <c r="I382">
        <f t="shared" si="20"/>
        <v>1</v>
      </c>
      <c r="J382">
        <f>IF(NOT(I383=Tabela211[[#This Row],[miesiąc]]),1,0)</f>
        <v>0</v>
      </c>
      <c r="K382">
        <f>IF(AND(H381&gt;(3*800),Tabela211[[#This Row],[zakup]]=1),3,0)</f>
        <v>0</v>
      </c>
    </row>
    <row r="383" spans="1:11" x14ac:dyDescent="0.3">
      <c r="A383" s="1">
        <v>45308</v>
      </c>
      <c r="B383" t="s">
        <v>5</v>
      </c>
      <c r="C383" t="s">
        <v>10</v>
      </c>
      <c r="D383" s="2">
        <f>VLOOKUP(C383,Tabela110[],2,FALSE)</f>
        <v>0.2</v>
      </c>
      <c r="E383">
        <f t="shared" si="21"/>
        <v>31</v>
      </c>
      <c r="F383" s="3">
        <f>IF(B383="niedziela",15*E383,0)+(Tabela211[[#This Row],[ile]]*800)</f>
        <v>0</v>
      </c>
      <c r="G383" s="3">
        <f t="shared" si="22"/>
        <v>180</v>
      </c>
      <c r="H383" s="4">
        <f t="shared" si="23"/>
        <v>23155</v>
      </c>
      <c r="I383">
        <f t="shared" si="20"/>
        <v>1</v>
      </c>
      <c r="J383">
        <f>IF(NOT(I384=Tabela211[[#This Row],[miesiąc]]),1,0)</f>
        <v>0</v>
      </c>
      <c r="K383">
        <f>IF(AND(H382&gt;(3*800),Tabela211[[#This Row],[zakup]]=1),3,0)</f>
        <v>0</v>
      </c>
    </row>
    <row r="384" spans="1:11" x14ac:dyDescent="0.3">
      <c r="A384" s="1">
        <v>45309</v>
      </c>
      <c r="B384" t="s">
        <v>6</v>
      </c>
      <c r="C384" t="s">
        <v>10</v>
      </c>
      <c r="D384" s="2">
        <f>VLOOKUP(C384,Tabela110[],2,FALSE)</f>
        <v>0.2</v>
      </c>
      <c r="E384">
        <f t="shared" si="21"/>
        <v>31</v>
      </c>
      <c r="F384" s="3">
        <f>IF(B384="niedziela",15*E384,0)+(Tabela211[[#This Row],[ile]]*800)</f>
        <v>0</v>
      </c>
      <c r="G384" s="3">
        <f t="shared" si="22"/>
        <v>180</v>
      </c>
      <c r="H384" s="4">
        <f t="shared" si="23"/>
        <v>23335</v>
      </c>
      <c r="I384">
        <f t="shared" si="20"/>
        <v>1</v>
      </c>
      <c r="J384">
        <f>IF(NOT(I385=Tabela211[[#This Row],[miesiąc]]),1,0)</f>
        <v>0</v>
      </c>
      <c r="K384">
        <f>IF(AND(H383&gt;(3*800),Tabela211[[#This Row],[zakup]]=1),3,0)</f>
        <v>0</v>
      </c>
    </row>
    <row r="385" spans="1:11" x14ac:dyDescent="0.3">
      <c r="A385" s="1">
        <v>45310</v>
      </c>
      <c r="B385" t="s">
        <v>7</v>
      </c>
      <c r="C385" t="s">
        <v>10</v>
      </c>
      <c r="D385" s="2">
        <f>VLOOKUP(C385,Tabela110[],2,FALSE)</f>
        <v>0.2</v>
      </c>
      <c r="E385">
        <f t="shared" si="21"/>
        <v>31</v>
      </c>
      <c r="F385" s="3">
        <f>IF(B385="niedziela",15*E385,0)+(Tabela211[[#This Row],[ile]]*800)</f>
        <v>0</v>
      </c>
      <c r="G385" s="3">
        <f t="shared" si="22"/>
        <v>180</v>
      </c>
      <c r="H385" s="4">
        <f t="shared" si="23"/>
        <v>23515</v>
      </c>
      <c r="I385">
        <f t="shared" si="20"/>
        <v>1</v>
      </c>
      <c r="J385">
        <f>IF(NOT(I386=Tabela211[[#This Row],[miesiąc]]),1,0)</f>
        <v>0</v>
      </c>
      <c r="K385">
        <f>IF(AND(H384&gt;(3*800),Tabela211[[#This Row],[zakup]]=1),3,0)</f>
        <v>0</v>
      </c>
    </row>
    <row r="386" spans="1:11" x14ac:dyDescent="0.3">
      <c r="A386" s="1">
        <v>45311</v>
      </c>
      <c r="B386" t="s">
        <v>8</v>
      </c>
      <c r="C386" t="s">
        <v>10</v>
      </c>
      <c r="D386" s="2">
        <f>VLOOKUP(C386,Tabela110[],2,FALSE)</f>
        <v>0.2</v>
      </c>
      <c r="E386">
        <f t="shared" si="21"/>
        <v>31</v>
      </c>
      <c r="F386" s="3">
        <f>IF(B386="niedziela",15*E386,0)+(Tabela211[[#This Row],[ile]]*800)</f>
        <v>0</v>
      </c>
      <c r="G386" s="3">
        <f t="shared" si="22"/>
        <v>0</v>
      </c>
      <c r="H386" s="4">
        <f t="shared" si="23"/>
        <v>23515</v>
      </c>
      <c r="I386">
        <f t="shared" ref="I386:I449" si="24">MONTH(A386)</f>
        <v>1</v>
      </c>
      <c r="J386">
        <f>IF(NOT(I387=Tabela211[[#This Row],[miesiąc]]),1,0)</f>
        <v>0</v>
      </c>
      <c r="K386">
        <f>IF(AND(H385&gt;(3*800),Tabela211[[#This Row],[zakup]]=1),3,0)</f>
        <v>0</v>
      </c>
    </row>
    <row r="387" spans="1:11" x14ac:dyDescent="0.3">
      <c r="A387" s="1">
        <v>45312</v>
      </c>
      <c r="B387" t="s">
        <v>2</v>
      </c>
      <c r="C387" t="s">
        <v>10</v>
      </c>
      <c r="D387" s="2">
        <f>VLOOKUP(C387,Tabela110[],2,FALSE)</f>
        <v>0.2</v>
      </c>
      <c r="E387">
        <f t="shared" si="21"/>
        <v>31</v>
      </c>
      <c r="F387" s="3">
        <f>IF(B387="niedziela",15*E387,0)+(Tabela211[[#This Row],[ile]]*800)</f>
        <v>465</v>
      </c>
      <c r="G387" s="3">
        <f t="shared" si="22"/>
        <v>0</v>
      </c>
      <c r="H387" s="4">
        <f t="shared" si="23"/>
        <v>23050</v>
      </c>
      <c r="I387">
        <f t="shared" si="24"/>
        <v>1</v>
      </c>
      <c r="J387">
        <f>IF(NOT(I388=Tabela211[[#This Row],[miesiąc]]),1,0)</f>
        <v>0</v>
      </c>
      <c r="K387">
        <f>IF(AND(H386&gt;(3*800),Tabela211[[#This Row],[zakup]]=1),3,0)</f>
        <v>0</v>
      </c>
    </row>
    <row r="388" spans="1:11" x14ac:dyDescent="0.3">
      <c r="A388" s="1">
        <v>45313</v>
      </c>
      <c r="B388" t="s">
        <v>3</v>
      </c>
      <c r="C388" t="s">
        <v>10</v>
      </c>
      <c r="D388" s="2">
        <f>VLOOKUP(C388,Tabela110[],2,FALSE)</f>
        <v>0.2</v>
      </c>
      <c r="E388">
        <f t="shared" ref="E388:E451" si="25">E387+K387</f>
        <v>31</v>
      </c>
      <c r="F388" s="3">
        <f>IF(B388="niedziela",15*E388,0)+(Tabela211[[#This Row],[ile]]*800)</f>
        <v>0</v>
      </c>
      <c r="G388" s="3">
        <f t="shared" ref="G388:G451" si="26">IF(AND(NOT(B388="sobota"),NOT(B388="niedziela")),ROUNDDOWN(E388*D388,0)*$P$4,0)</f>
        <v>180</v>
      </c>
      <c r="H388" s="4">
        <f t="shared" ref="H388:H451" si="27">G388-F388+H387</f>
        <v>23230</v>
      </c>
      <c r="I388">
        <f t="shared" si="24"/>
        <v>1</v>
      </c>
      <c r="J388">
        <f>IF(NOT(I389=Tabela211[[#This Row],[miesiąc]]),1,0)</f>
        <v>0</v>
      </c>
      <c r="K388">
        <f>IF(AND(H387&gt;(3*800),Tabela211[[#This Row],[zakup]]=1),3,0)</f>
        <v>0</v>
      </c>
    </row>
    <row r="389" spans="1:11" x14ac:dyDescent="0.3">
      <c r="A389" s="1">
        <v>45314</v>
      </c>
      <c r="B389" t="s">
        <v>4</v>
      </c>
      <c r="C389" t="s">
        <v>10</v>
      </c>
      <c r="D389" s="2">
        <f>VLOOKUP(C389,Tabela110[],2,FALSE)</f>
        <v>0.2</v>
      </c>
      <c r="E389">
        <f t="shared" si="25"/>
        <v>31</v>
      </c>
      <c r="F389" s="3">
        <f>IF(B389="niedziela",15*E389,0)+(Tabela211[[#This Row],[ile]]*800)</f>
        <v>0</v>
      </c>
      <c r="G389" s="3">
        <f t="shared" si="26"/>
        <v>180</v>
      </c>
      <c r="H389" s="4">
        <f t="shared" si="27"/>
        <v>23410</v>
      </c>
      <c r="I389">
        <f t="shared" si="24"/>
        <v>1</v>
      </c>
      <c r="J389">
        <f>IF(NOT(I390=Tabela211[[#This Row],[miesiąc]]),1,0)</f>
        <v>0</v>
      </c>
      <c r="K389">
        <f>IF(AND(H388&gt;(3*800),Tabela211[[#This Row],[zakup]]=1),3,0)</f>
        <v>0</v>
      </c>
    </row>
    <row r="390" spans="1:11" x14ac:dyDescent="0.3">
      <c r="A390" s="1">
        <v>45315</v>
      </c>
      <c r="B390" t="s">
        <v>5</v>
      </c>
      <c r="C390" t="s">
        <v>10</v>
      </c>
      <c r="D390" s="2">
        <f>VLOOKUP(C390,Tabela110[],2,FALSE)</f>
        <v>0.2</v>
      </c>
      <c r="E390">
        <f t="shared" si="25"/>
        <v>31</v>
      </c>
      <c r="F390" s="3">
        <f>IF(B390="niedziela",15*E390,0)+(Tabela211[[#This Row],[ile]]*800)</f>
        <v>0</v>
      </c>
      <c r="G390" s="3">
        <f t="shared" si="26"/>
        <v>180</v>
      </c>
      <c r="H390" s="4">
        <f t="shared" si="27"/>
        <v>23590</v>
      </c>
      <c r="I390">
        <f t="shared" si="24"/>
        <v>1</v>
      </c>
      <c r="J390">
        <f>IF(NOT(I391=Tabela211[[#This Row],[miesiąc]]),1,0)</f>
        <v>0</v>
      </c>
      <c r="K390">
        <f>IF(AND(H389&gt;(3*800),Tabela211[[#This Row],[zakup]]=1),3,0)</f>
        <v>0</v>
      </c>
    </row>
    <row r="391" spans="1:11" x14ac:dyDescent="0.3">
      <c r="A391" s="1">
        <v>45316</v>
      </c>
      <c r="B391" t="s">
        <v>6</v>
      </c>
      <c r="C391" t="s">
        <v>10</v>
      </c>
      <c r="D391" s="2">
        <f>VLOOKUP(C391,Tabela110[],2,FALSE)</f>
        <v>0.2</v>
      </c>
      <c r="E391">
        <f t="shared" si="25"/>
        <v>31</v>
      </c>
      <c r="F391" s="3">
        <f>IF(B391="niedziela",15*E391,0)+(Tabela211[[#This Row],[ile]]*800)</f>
        <v>0</v>
      </c>
      <c r="G391" s="3">
        <f t="shared" si="26"/>
        <v>180</v>
      </c>
      <c r="H391" s="4">
        <f t="shared" si="27"/>
        <v>23770</v>
      </c>
      <c r="I391">
        <f t="shared" si="24"/>
        <v>1</v>
      </c>
      <c r="J391">
        <f>IF(NOT(I392=Tabela211[[#This Row],[miesiąc]]),1,0)</f>
        <v>0</v>
      </c>
      <c r="K391">
        <f>IF(AND(H390&gt;(3*800),Tabela211[[#This Row],[zakup]]=1),3,0)</f>
        <v>0</v>
      </c>
    </row>
    <row r="392" spans="1:11" x14ac:dyDescent="0.3">
      <c r="A392" s="1">
        <v>45317</v>
      </c>
      <c r="B392" t="s">
        <v>7</v>
      </c>
      <c r="C392" t="s">
        <v>10</v>
      </c>
      <c r="D392" s="2">
        <f>VLOOKUP(C392,Tabela110[],2,FALSE)</f>
        <v>0.2</v>
      </c>
      <c r="E392">
        <f t="shared" si="25"/>
        <v>31</v>
      </c>
      <c r="F392" s="3">
        <f>IF(B392="niedziela",15*E392,0)+(Tabela211[[#This Row],[ile]]*800)</f>
        <v>0</v>
      </c>
      <c r="G392" s="3">
        <f t="shared" si="26"/>
        <v>180</v>
      </c>
      <c r="H392" s="4">
        <f t="shared" si="27"/>
        <v>23950</v>
      </c>
      <c r="I392">
        <f t="shared" si="24"/>
        <v>1</v>
      </c>
      <c r="J392">
        <f>IF(NOT(I393=Tabela211[[#This Row],[miesiąc]]),1,0)</f>
        <v>0</v>
      </c>
      <c r="K392">
        <f>IF(AND(H391&gt;(3*800),Tabela211[[#This Row],[zakup]]=1),3,0)</f>
        <v>0</v>
      </c>
    </row>
    <row r="393" spans="1:11" x14ac:dyDescent="0.3">
      <c r="A393" s="1">
        <v>45318</v>
      </c>
      <c r="B393" t="s">
        <v>8</v>
      </c>
      <c r="C393" t="s">
        <v>10</v>
      </c>
      <c r="D393" s="2">
        <f>VLOOKUP(C393,Tabela110[],2,FALSE)</f>
        <v>0.2</v>
      </c>
      <c r="E393">
        <f t="shared" si="25"/>
        <v>31</v>
      </c>
      <c r="F393" s="3">
        <f>IF(B393="niedziela",15*E393,0)+(Tabela211[[#This Row],[ile]]*800)</f>
        <v>0</v>
      </c>
      <c r="G393" s="3">
        <f t="shared" si="26"/>
        <v>0</v>
      </c>
      <c r="H393" s="4">
        <f t="shared" si="27"/>
        <v>23950</v>
      </c>
      <c r="I393">
        <f t="shared" si="24"/>
        <v>1</v>
      </c>
      <c r="J393">
        <f>IF(NOT(I394=Tabela211[[#This Row],[miesiąc]]),1,0)</f>
        <v>0</v>
      </c>
      <c r="K393">
        <f>IF(AND(H392&gt;(3*800),Tabela211[[#This Row],[zakup]]=1),3,0)</f>
        <v>0</v>
      </c>
    </row>
    <row r="394" spans="1:11" x14ac:dyDescent="0.3">
      <c r="A394" s="1">
        <v>45319</v>
      </c>
      <c r="B394" t="s">
        <v>2</v>
      </c>
      <c r="C394" t="s">
        <v>10</v>
      </c>
      <c r="D394" s="2">
        <f>VLOOKUP(C394,Tabela110[],2,FALSE)</f>
        <v>0.2</v>
      </c>
      <c r="E394">
        <f t="shared" si="25"/>
        <v>31</v>
      </c>
      <c r="F394" s="3">
        <f>IF(B394="niedziela",15*E394,0)+(Tabela211[[#This Row],[ile]]*800)</f>
        <v>465</v>
      </c>
      <c r="G394" s="3">
        <f t="shared" si="26"/>
        <v>0</v>
      </c>
      <c r="H394" s="4">
        <f t="shared" si="27"/>
        <v>23485</v>
      </c>
      <c r="I394">
        <f t="shared" si="24"/>
        <v>1</v>
      </c>
      <c r="J394">
        <f>IF(NOT(I395=Tabela211[[#This Row],[miesiąc]]),1,0)</f>
        <v>0</v>
      </c>
      <c r="K394">
        <f>IF(AND(H393&gt;(3*800),Tabela211[[#This Row],[zakup]]=1),3,0)</f>
        <v>0</v>
      </c>
    </row>
    <row r="395" spans="1:11" x14ac:dyDescent="0.3">
      <c r="A395" s="1">
        <v>45320</v>
      </c>
      <c r="B395" t="s">
        <v>3</v>
      </c>
      <c r="C395" t="s">
        <v>10</v>
      </c>
      <c r="D395" s="2">
        <f>VLOOKUP(C395,Tabela110[],2,FALSE)</f>
        <v>0.2</v>
      </c>
      <c r="E395">
        <f t="shared" si="25"/>
        <v>31</v>
      </c>
      <c r="F395" s="3">
        <f>IF(B395="niedziela",15*E395,0)+(Tabela211[[#This Row],[ile]]*800)</f>
        <v>0</v>
      </c>
      <c r="G395" s="3">
        <f t="shared" si="26"/>
        <v>180</v>
      </c>
      <c r="H395" s="4">
        <f t="shared" si="27"/>
        <v>23665</v>
      </c>
      <c r="I395">
        <f t="shared" si="24"/>
        <v>1</v>
      </c>
      <c r="J395">
        <f>IF(NOT(I396=Tabela211[[#This Row],[miesiąc]]),1,0)</f>
        <v>0</v>
      </c>
      <c r="K395">
        <f>IF(AND(H394&gt;(3*800),Tabela211[[#This Row],[zakup]]=1),3,0)</f>
        <v>0</v>
      </c>
    </row>
    <row r="396" spans="1:11" x14ac:dyDescent="0.3">
      <c r="A396" s="1">
        <v>45321</v>
      </c>
      <c r="B396" t="s">
        <v>4</v>
      </c>
      <c r="C396" t="s">
        <v>10</v>
      </c>
      <c r="D396" s="2">
        <f>VLOOKUP(C396,Tabela110[],2,FALSE)</f>
        <v>0.2</v>
      </c>
      <c r="E396">
        <f t="shared" si="25"/>
        <v>31</v>
      </c>
      <c r="F396" s="3">
        <f>IF(B396="niedziela",15*E396,0)+(Tabela211[[#This Row],[ile]]*800)</f>
        <v>0</v>
      </c>
      <c r="G396" s="3">
        <f t="shared" si="26"/>
        <v>180</v>
      </c>
      <c r="H396" s="4">
        <f t="shared" si="27"/>
        <v>23845</v>
      </c>
      <c r="I396">
        <f t="shared" si="24"/>
        <v>1</v>
      </c>
      <c r="J396">
        <f>IF(NOT(I397=Tabela211[[#This Row],[miesiąc]]),1,0)</f>
        <v>0</v>
      </c>
      <c r="K396">
        <f>IF(AND(H395&gt;(3*800),Tabela211[[#This Row],[zakup]]=1),3,0)</f>
        <v>0</v>
      </c>
    </row>
    <row r="397" spans="1:11" x14ac:dyDescent="0.3">
      <c r="A397" s="1">
        <v>45322</v>
      </c>
      <c r="B397" t="s">
        <v>5</v>
      </c>
      <c r="C397" t="s">
        <v>10</v>
      </c>
      <c r="D397" s="2">
        <f>VLOOKUP(C397,Tabela110[],2,FALSE)</f>
        <v>0.2</v>
      </c>
      <c r="E397">
        <f t="shared" si="25"/>
        <v>31</v>
      </c>
      <c r="F397" s="3">
        <f>IF(B397="niedziela",15*E397,0)+(Tabela211[[#This Row],[ile]]*800)</f>
        <v>2400</v>
      </c>
      <c r="G397" s="3">
        <f t="shared" si="26"/>
        <v>180</v>
      </c>
      <c r="H397" s="4">
        <f t="shared" si="27"/>
        <v>21625</v>
      </c>
      <c r="I397">
        <f t="shared" si="24"/>
        <v>1</v>
      </c>
      <c r="J397">
        <f>IF(NOT(I398=Tabela211[[#This Row],[miesiąc]]),1,0)</f>
        <v>1</v>
      </c>
      <c r="K397">
        <f>IF(AND(H396&gt;(3*800),Tabela211[[#This Row],[zakup]]=1),3,0)</f>
        <v>3</v>
      </c>
    </row>
    <row r="398" spans="1:11" x14ac:dyDescent="0.3">
      <c r="A398" s="1">
        <v>45323</v>
      </c>
      <c r="B398" t="s">
        <v>6</v>
      </c>
      <c r="C398" t="s">
        <v>10</v>
      </c>
      <c r="D398" s="2">
        <f>VLOOKUP(C398,Tabela110[],2,FALSE)</f>
        <v>0.2</v>
      </c>
      <c r="E398">
        <f t="shared" si="25"/>
        <v>34</v>
      </c>
      <c r="F398" s="3">
        <f>IF(B398="niedziela",15*E398,0)+(Tabela211[[#This Row],[ile]]*800)</f>
        <v>0</v>
      </c>
      <c r="G398" s="3">
        <f t="shared" si="26"/>
        <v>180</v>
      </c>
      <c r="H398" s="4">
        <f t="shared" si="27"/>
        <v>21805</v>
      </c>
      <c r="I398">
        <f t="shared" si="24"/>
        <v>2</v>
      </c>
      <c r="J398">
        <f>IF(NOT(I399=Tabela211[[#This Row],[miesiąc]]),1,0)</f>
        <v>0</v>
      </c>
      <c r="K398">
        <f>IF(AND(H397&gt;(3*800),Tabela211[[#This Row],[zakup]]=1),3,0)</f>
        <v>0</v>
      </c>
    </row>
    <row r="399" spans="1:11" x14ac:dyDescent="0.3">
      <c r="A399" s="1">
        <v>45324</v>
      </c>
      <c r="B399" t="s">
        <v>7</v>
      </c>
      <c r="C399" t="s">
        <v>10</v>
      </c>
      <c r="D399" s="2">
        <f>VLOOKUP(C399,Tabela110[],2,FALSE)</f>
        <v>0.2</v>
      </c>
      <c r="E399">
        <f t="shared" si="25"/>
        <v>34</v>
      </c>
      <c r="F399" s="3">
        <f>IF(B399="niedziela",15*E399,0)+(Tabela211[[#This Row],[ile]]*800)</f>
        <v>0</v>
      </c>
      <c r="G399" s="3">
        <f t="shared" si="26"/>
        <v>180</v>
      </c>
      <c r="H399" s="4">
        <f t="shared" si="27"/>
        <v>21985</v>
      </c>
      <c r="I399">
        <f t="shared" si="24"/>
        <v>2</v>
      </c>
      <c r="J399">
        <f>IF(NOT(I400=Tabela211[[#This Row],[miesiąc]]),1,0)</f>
        <v>0</v>
      </c>
      <c r="K399">
        <f>IF(AND(H398&gt;(3*800),Tabela211[[#This Row],[zakup]]=1),3,0)</f>
        <v>0</v>
      </c>
    </row>
    <row r="400" spans="1:11" x14ac:dyDescent="0.3">
      <c r="A400" s="1">
        <v>45325</v>
      </c>
      <c r="B400" t="s">
        <v>8</v>
      </c>
      <c r="C400" t="s">
        <v>10</v>
      </c>
      <c r="D400" s="2">
        <f>VLOOKUP(C400,Tabela110[],2,FALSE)</f>
        <v>0.2</v>
      </c>
      <c r="E400">
        <f t="shared" si="25"/>
        <v>34</v>
      </c>
      <c r="F400" s="3">
        <f>IF(B400="niedziela",15*E400,0)+(Tabela211[[#This Row],[ile]]*800)</f>
        <v>0</v>
      </c>
      <c r="G400" s="3">
        <f t="shared" si="26"/>
        <v>0</v>
      </c>
      <c r="H400" s="4">
        <f t="shared" si="27"/>
        <v>21985</v>
      </c>
      <c r="I400">
        <f t="shared" si="24"/>
        <v>2</v>
      </c>
      <c r="J400">
        <f>IF(NOT(I401=Tabela211[[#This Row],[miesiąc]]),1,0)</f>
        <v>0</v>
      </c>
      <c r="K400">
        <f>IF(AND(H399&gt;(3*800),Tabela211[[#This Row],[zakup]]=1),3,0)</f>
        <v>0</v>
      </c>
    </row>
    <row r="401" spans="1:11" x14ac:dyDescent="0.3">
      <c r="A401" s="1">
        <v>45326</v>
      </c>
      <c r="B401" t="s">
        <v>2</v>
      </c>
      <c r="C401" t="s">
        <v>10</v>
      </c>
      <c r="D401" s="2">
        <f>VLOOKUP(C401,Tabela110[],2,FALSE)</f>
        <v>0.2</v>
      </c>
      <c r="E401">
        <f t="shared" si="25"/>
        <v>34</v>
      </c>
      <c r="F401" s="3">
        <f>IF(B401="niedziela",15*E401,0)+(Tabela211[[#This Row],[ile]]*800)</f>
        <v>510</v>
      </c>
      <c r="G401" s="3">
        <f t="shared" si="26"/>
        <v>0</v>
      </c>
      <c r="H401" s="4">
        <f t="shared" si="27"/>
        <v>21475</v>
      </c>
      <c r="I401">
        <f t="shared" si="24"/>
        <v>2</v>
      </c>
      <c r="J401">
        <f>IF(NOT(I402=Tabela211[[#This Row],[miesiąc]]),1,0)</f>
        <v>0</v>
      </c>
      <c r="K401">
        <f>IF(AND(H400&gt;(3*800),Tabela211[[#This Row],[zakup]]=1),3,0)</f>
        <v>0</v>
      </c>
    </row>
    <row r="402" spans="1:11" x14ac:dyDescent="0.3">
      <c r="A402" s="1">
        <v>45327</v>
      </c>
      <c r="B402" t="s">
        <v>3</v>
      </c>
      <c r="C402" t="s">
        <v>10</v>
      </c>
      <c r="D402" s="2">
        <f>VLOOKUP(C402,Tabela110[],2,FALSE)</f>
        <v>0.2</v>
      </c>
      <c r="E402">
        <f t="shared" si="25"/>
        <v>34</v>
      </c>
      <c r="F402" s="3">
        <f>IF(B402="niedziela",15*E402,0)+(Tabela211[[#This Row],[ile]]*800)</f>
        <v>0</v>
      </c>
      <c r="G402" s="3">
        <f t="shared" si="26"/>
        <v>180</v>
      </c>
      <c r="H402" s="4">
        <f t="shared" si="27"/>
        <v>21655</v>
      </c>
      <c r="I402">
        <f t="shared" si="24"/>
        <v>2</v>
      </c>
      <c r="J402">
        <f>IF(NOT(I403=Tabela211[[#This Row],[miesiąc]]),1,0)</f>
        <v>0</v>
      </c>
      <c r="K402">
        <f>IF(AND(H401&gt;(3*800),Tabela211[[#This Row],[zakup]]=1),3,0)</f>
        <v>0</v>
      </c>
    </row>
    <row r="403" spans="1:11" x14ac:dyDescent="0.3">
      <c r="A403" s="1">
        <v>45328</v>
      </c>
      <c r="B403" t="s">
        <v>4</v>
      </c>
      <c r="C403" t="s">
        <v>10</v>
      </c>
      <c r="D403" s="2">
        <f>VLOOKUP(C403,Tabela110[],2,FALSE)</f>
        <v>0.2</v>
      </c>
      <c r="E403">
        <f t="shared" si="25"/>
        <v>34</v>
      </c>
      <c r="F403" s="3">
        <f>IF(B403="niedziela",15*E403,0)+(Tabela211[[#This Row],[ile]]*800)</f>
        <v>0</v>
      </c>
      <c r="G403" s="3">
        <f t="shared" si="26"/>
        <v>180</v>
      </c>
      <c r="H403" s="4">
        <f t="shared" si="27"/>
        <v>21835</v>
      </c>
      <c r="I403">
        <f t="shared" si="24"/>
        <v>2</v>
      </c>
      <c r="J403">
        <f>IF(NOT(I404=Tabela211[[#This Row],[miesiąc]]),1,0)</f>
        <v>0</v>
      </c>
      <c r="K403">
        <f>IF(AND(H402&gt;(3*800),Tabela211[[#This Row],[zakup]]=1),3,0)</f>
        <v>0</v>
      </c>
    </row>
    <row r="404" spans="1:11" x14ac:dyDescent="0.3">
      <c r="A404" s="1">
        <v>45329</v>
      </c>
      <c r="B404" t="s">
        <v>5</v>
      </c>
      <c r="C404" t="s">
        <v>10</v>
      </c>
      <c r="D404" s="2">
        <f>VLOOKUP(C404,Tabela110[],2,FALSE)</f>
        <v>0.2</v>
      </c>
      <c r="E404">
        <f t="shared" si="25"/>
        <v>34</v>
      </c>
      <c r="F404" s="3">
        <f>IF(B404="niedziela",15*E404,0)+(Tabela211[[#This Row],[ile]]*800)</f>
        <v>0</v>
      </c>
      <c r="G404" s="3">
        <f t="shared" si="26"/>
        <v>180</v>
      </c>
      <c r="H404" s="4">
        <f t="shared" si="27"/>
        <v>22015</v>
      </c>
      <c r="I404">
        <f t="shared" si="24"/>
        <v>2</v>
      </c>
      <c r="J404">
        <f>IF(NOT(I405=Tabela211[[#This Row],[miesiąc]]),1,0)</f>
        <v>0</v>
      </c>
      <c r="K404">
        <f>IF(AND(H403&gt;(3*800),Tabela211[[#This Row],[zakup]]=1),3,0)</f>
        <v>0</v>
      </c>
    </row>
    <row r="405" spans="1:11" x14ac:dyDescent="0.3">
      <c r="A405" s="1">
        <v>45330</v>
      </c>
      <c r="B405" t="s">
        <v>6</v>
      </c>
      <c r="C405" t="s">
        <v>10</v>
      </c>
      <c r="D405" s="2">
        <f>VLOOKUP(C405,Tabela110[],2,FALSE)</f>
        <v>0.2</v>
      </c>
      <c r="E405">
        <f t="shared" si="25"/>
        <v>34</v>
      </c>
      <c r="F405" s="3">
        <f>IF(B405="niedziela",15*E405,0)+(Tabela211[[#This Row],[ile]]*800)</f>
        <v>0</v>
      </c>
      <c r="G405" s="3">
        <f t="shared" si="26"/>
        <v>180</v>
      </c>
      <c r="H405" s="4">
        <f t="shared" si="27"/>
        <v>22195</v>
      </c>
      <c r="I405">
        <f t="shared" si="24"/>
        <v>2</v>
      </c>
      <c r="J405">
        <f>IF(NOT(I406=Tabela211[[#This Row],[miesiąc]]),1,0)</f>
        <v>0</v>
      </c>
      <c r="K405">
        <f>IF(AND(H404&gt;(3*800),Tabela211[[#This Row],[zakup]]=1),3,0)</f>
        <v>0</v>
      </c>
    </row>
    <row r="406" spans="1:11" x14ac:dyDescent="0.3">
      <c r="A406" s="1">
        <v>45331</v>
      </c>
      <c r="B406" t="s">
        <v>7</v>
      </c>
      <c r="C406" t="s">
        <v>10</v>
      </c>
      <c r="D406" s="2">
        <f>VLOOKUP(C406,Tabela110[],2,FALSE)</f>
        <v>0.2</v>
      </c>
      <c r="E406">
        <f t="shared" si="25"/>
        <v>34</v>
      </c>
      <c r="F406" s="3">
        <f>IF(B406="niedziela",15*E406,0)+(Tabela211[[#This Row],[ile]]*800)</f>
        <v>0</v>
      </c>
      <c r="G406" s="3">
        <f t="shared" si="26"/>
        <v>180</v>
      </c>
      <c r="H406" s="4">
        <f t="shared" si="27"/>
        <v>22375</v>
      </c>
      <c r="I406">
        <f t="shared" si="24"/>
        <v>2</v>
      </c>
      <c r="J406">
        <f>IF(NOT(I407=Tabela211[[#This Row],[miesiąc]]),1,0)</f>
        <v>0</v>
      </c>
      <c r="K406">
        <f>IF(AND(H405&gt;(3*800),Tabela211[[#This Row],[zakup]]=1),3,0)</f>
        <v>0</v>
      </c>
    </row>
    <row r="407" spans="1:11" x14ac:dyDescent="0.3">
      <c r="A407" s="1">
        <v>45332</v>
      </c>
      <c r="B407" t="s">
        <v>8</v>
      </c>
      <c r="C407" t="s">
        <v>10</v>
      </c>
      <c r="D407" s="2">
        <f>VLOOKUP(C407,Tabela110[],2,FALSE)</f>
        <v>0.2</v>
      </c>
      <c r="E407">
        <f t="shared" si="25"/>
        <v>34</v>
      </c>
      <c r="F407" s="3">
        <f>IF(B407="niedziela",15*E407,0)+(Tabela211[[#This Row],[ile]]*800)</f>
        <v>0</v>
      </c>
      <c r="G407" s="3">
        <f t="shared" si="26"/>
        <v>0</v>
      </c>
      <c r="H407" s="4">
        <f t="shared" si="27"/>
        <v>22375</v>
      </c>
      <c r="I407">
        <f t="shared" si="24"/>
        <v>2</v>
      </c>
      <c r="J407">
        <f>IF(NOT(I408=Tabela211[[#This Row],[miesiąc]]),1,0)</f>
        <v>0</v>
      </c>
      <c r="K407">
        <f>IF(AND(H406&gt;(3*800),Tabela211[[#This Row],[zakup]]=1),3,0)</f>
        <v>0</v>
      </c>
    </row>
    <row r="408" spans="1:11" x14ac:dyDescent="0.3">
      <c r="A408" s="1">
        <v>45333</v>
      </c>
      <c r="B408" t="s">
        <v>2</v>
      </c>
      <c r="C408" t="s">
        <v>10</v>
      </c>
      <c r="D408" s="2">
        <f>VLOOKUP(C408,Tabela110[],2,FALSE)</f>
        <v>0.2</v>
      </c>
      <c r="E408">
        <f t="shared" si="25"/>
        <v>34</v>
      </c>
      <c r="F408" s="3">
        <f>IF(B408="niedziela",15*E408,0)+(Tabela211[[#This Row],[ile]]*800)</f>
        <v>510</v>
      </c>
      <c r="G408" s="3">
        <f t="shared" si="26"/>
        <v>0</v>
      </c>
      <c r="H408" s="4">
        <f t="shared" si="27"/>
        <v>21865</v>
      </c>
      <c r="I408">
        <f t="shared" si="24"/>
        <v>2</v>
      </c>
      <c r="J408">
        <f>IF(NOT(I409=Tabela211[[#This Row],[miesiąc]]),1,0)</f>
        <v>0</v>
      </c>
      <c r="K408">
        <f>IF(AND(H407&gt;(3*800),Tabela211[[#This Row],[zakup]]=1),3,0)</f>
        <v>0</v>
      </c>
    </row>
    <row r="409" spans="1:11" x14ac:dyDescent="0.3">
      <c r="A409" s="1">
        <v>45334</v>
      </c>
      <c r="B409" t="s">
        <v>3</v>
      </c>
      <c r="C409" t="s">
        <v>10</v>
      </c>
      <c r="D409" s="2">
        <f>VLOOKUP(C409,Tabela110[],2,FALSE)</f>
        <v>0.2</v>
      </c>
      <c r="E409">
        <f t="shared" si="25"/>
        <v>34</v>
      </c>
      <c r="F409" s="3">
        <f>IF(B409="niedziela",15*E409,0)+(Tabela211[[#This Row],[ile]]*800)</f>
        <v>0</v>
      </c>
      <c r="G409" s="3">
        <f t="shared" si="26"/>
        <v>180</v>
      </c>
      <c r="H409" s="4">
        <f t="shared" si="27"/>
        <v>22045</v>
      </c>
      <c r="I409">
        <f t="shared" si="24"/>
        <v>2</v>
      </c>
      <c r="J409">
        <f>IF(NOT(I410=Tabela211[[#This Row],[miesiąc]]),1,0)</f>
        <v>0</v>
      </c>
      <c r="K409">
        <f>IF(AND(H408&gt;(3*800),Tabela211[[#This Row],[zakup]]=1),3,0)</f>
        <v>0</v>
      </c>
    </row>
    <row r="410" spans="1:11" x14ac:dyDescent="0.3">
      <c r="A410" s="1">
        <v>45335</v>
      </c>
      <c r="B410" t="s">
        <v>4</v>
      </c>
      <c r="C410" t="s">
        <v>10</v>
      </c>
      <c r="D410" s="2">
        <f>VLOOKUP(C410,Tabela110[],2,FALSE)</f>
        <v>0.2</v>
      </c>
      <c r="E410">
        <f t="shared" si="25"/>
        <v>34</v>
      </c>
      <c r="F410" s="3">
        <f>IF(B410="niedziela",15*E410,0)+(Tabela211[[#This Row],[ile]]*800)</f>
        <v>0</v>
      </c>
      <c r="G410" s="3">
        <f t="shared" si="26"/>
        <v>180</v>
      </c>
      <c r="H410" s="4">
        <f t="shared" si="27"/>
        <v>22225</v>
      </c>
      <c r="I410">
        <f t="shared" si="24"/>
        <v>2</v>
      </c>
      <c r="J410">
        <f>IF(NOT(I411=Tabela211[[#This Row],[miesiąc]]),1,0)</f>
        <v>0</v>
      </c>
      <c r="K410">
        <f>IF(AND(H409&gt;(3*800),Tabela211[[#This Row],[zakup]]=1),3,0)</f>
        <v>0</v>
      </c>
    </row>
    <row r="411" spans="1:11" x14ac:dyDescent="0.3">
      <c r="A411" s="1">
        <v>45336</v>
      </c>
      <c r="B411" t="s">
        <v>5</v>
      </c>
      <c r="C411" t="s">
        <v>10</v>
      </c>
      <c r="D411" s="2">
        <f>VLOOKUP(C411,Tabela110[],2,FALSE)</f>
        <v>0.2</v>
      </c>
      <c r="E411">
        <f t="shared" si="25"/>
        <v>34</v>
      </c>
      <c r="F411" s="3">
        <f>IF(B411="niedziela",15*E411,0)+(Tabela211[[#This Row],[ile]]*800)</f>
        <v>0</v>
      </c>
      <c r="G411" s="3">
        <f t="shared" si="26"/>
        <v>180</v>
      </c>
      <c r="H411" s="4">
        <f t="shared" si="27"/>
        <v>22405</v>
      </c>
      <c r="I411">
        <f t="shared" si="24"/>
        <v>2</v>
      </c>
      <c r="J411">
        <f>IF(NOT(I412=Tabela211[[#This Row],[miesiąc]]),1,0)</f>
        <v>0</v>
      </c>
      <c r="K411">
        <f>IF(AND(H410&gt;(3*800),Tabela211[[#This Row],[zakup]]=1),3,0)</f>
        <v>0</v>
      </c>
    </row>
    <row r="412" spans="1:11" x14ac:dyDescent="0.3">
      <c r="A412" s="1">
        <v>45337</v>
      </c>
      <c r="B412" t="s">
        <v>6</v>
      </c>
      <c r="C412" t="s">
        <v>10</v>
      </c>
      <c r="D412" s="2">
        <f>VLOOKUP(C412,Tabela110[],2,FALSE)</f>
        <v>0.2</v>
      </c>
      <c r="E412">
        <f t="shared" si="25"/>
        <v>34</v>
      </c>
      <c r="F412" s="3">
        <f>IF(B412="niedziela",15*E412,0)+(Tabela211[[#This Row],[ile]]*800)</f>
        <v>0</v>
      </c>
      <c r="G412" s="3">
        <f t="shared" si="26"/>
        <v>180</v>
      </c>
      <c r="H412" s="4">
        <f t="shared" si="27"/>
        <v>22585</v>
      </c>
      <c r="I412">
        <f t="shared" si="24"/>
        <v>2</v>
      </c>
      <c r="J412">
        <f>IF(NOT(I413=Tabela211[[#This Row],[miesiąc]]),1,0)</f>
        <v>0</v>
      </c>
      <c r="K412">
        <f>IF(AND(H411&gt;(3*800),Tabela211[[#This Row],[zakup]]=1),3,0)</f>
        <v>0</v>
      </c>
    </row>
    <row r="413" spans="1:11" x14ac:dyDescent="0.3">
      <c r="A413" s="1">
        <v>45338</v>
      </c>
      <c r="B413" t="s">
        <v>7</v>
      </c>
      <c r="C413" t="s">
        <v>10</v>
      </c>
      <c r="D413" s="2">
        <f>VLOOKUP(C413,Tabela110[],2,FALSE)</f>
        <v>0.2</v>
      </c>
      <c r="E413">
        <f t="shared" si="25"/>
        <v>34</v>
      </c>
      <c r="F413" s="3">
        <f>IF(B413="niedziela",15*E413,0)+(Tabela211[[#This Row],[ile]]*800)</f>
        <v>0</v>
      </c>
      <c r="G413" s="3">
        <f t="shared" si="26"/>
        <v>180</v>
      </c>
      <c r="H413" s="4">
        <f t="shared" si="27"/>
        <v>22765</v>
      </c>
      <c r="I413">
        <f t="shared" si="24"/>
        <v>2</v>
      </c>
      <c r="J413">
        <f>IF(NOT(I414=Tabela211[[#This Row],[miesiąc]]),1,0)</f>
        <v>0</v>
      </c>
      <c r="K413">
        <f>IF(AND(H412&gt;(3*800),Tabela211[[#This Row],[zakup]]=1),3,0)</f>
        <v>0</v>
      </c>
    </row>
    <row r="414" spans="1:11" x14ac:dyDescent="0.3">
      <c r="A414" s="1">
        <v>45339</v>
      </c>
      <c r="B414" t="s">
        <v>8</v>
      </c>
      <c r="C414" t="s">
        <v>10</v>
      </c>
      <c r="D414" s="2">
        <f>VLOOKUP(C414,Tabela110[],2,FALSE)</f>
        <v>0.2</v>
      </c>
      <c r="E414">
        <f t="shared" si="25"/>
        <v>34</v>
      </c>
      <c r="F414" s="3">
        <f>IF(B414="niedziela",15*E414,0)+(Tabela211[[#This Row],[ile]]*800)</f>
        <v>0</v>
      </c>
      <c r="G414" s="3">
        <f t="shared" si="26"/>
        <v>0</v>
      </c>
      <c r="H414" s="4">
        <f t="shared" si="27"/>
        <v>22765</v>
      </c>
      <c r="I414">
        <f t="shared" si="24"/>
        <v>2</v>
      </c>
      <c r="J414">
        <f>IF(NOT(I415=Tabela211[[#This Row],[miesiąc]]),1,0)</f>
        <v>0</v>
      </c>
      <c r="K414">
        <f>IF(AND(H413&gt;(3*800),Tabela211[[#This Row],[zakup]]=1),3,0)</f>
        <v>0</v>
      </c>
    </row>
    <row r="415" spans="1:11" x14ac:dyDescent="0.3">
      <c r="A415" s="1">
        <v>45340</v>
      </c>
      <c r="B415" t="s">
        <v>2</v>
      </c>
      <c r="C415" t="s">
        <v>10</v>
      </c>
      <c r="D415" s="2">
        <f>VLOOKUP(C415,Tabela110[],2,FALSE)</f>
        <v>0.2</v>
      </c>
      <c r="E415">
        <f t="shared" si="25"/>
        <v>34</v>
      </c>
      <c r="F415" s="3">
        <f>IF(B415="niedziela",15*E415,0)+(Tabela211[[#This Row],[ile]]*800)</f>
        <v>510</v>
      </c>
      <c r="G415" s="3">
        <f t="shared" si="26"/>
        <v>0</v>
      </c>
      <c r="H415" s="4">
        <f t="shared" si="27"/>
        <v>22255</v>
      </c>
      <c r="I415">
        <f t="shared" si="24"/>
        <v>2</v>
      </c>
      <c r="J415">
        <f>IF(NOT(I416=Tabela211[[#This Row],[miesiąc]]),1,0)</f>
        <v>0</v>
      </c>
      <c r="K415">
        <f>IF(AND(H414&gt;(3*800),Tabela211[[#This Row],[zakup]]=1),3,0)</f>
        <v>0</v>
      </c>
    </row>
    <row r="416" spans="1:11" x14ac:dyDescent="0.3">
      <c r="A416" s="1">
        <v>45341</v>
      </c>
      <c r="B416" t="s">
        <v>3</v>
      </c>
      <c r="C416" t="s">
        <v>10</v>
      </c>
      <c r="D416" s="2">
        <f>VLOOKUP(C416,Tabela110[],2,FALSE)</f>
        <v>0.2</v>
      </c>
      <c r="E416">
        <f t="shared" si="25"/>
        <v>34</v>
      </c>
      <c r="F416" s="3">
        <f>IF(B416="niedziela",15*E416,0)+(Tabela211[[#This Row],[ile]]*800)</f>
        <v>0</v>
      </c>
      <c r="G416" s="3">
        <f t="shared" si="26"/>
        <v>180</v>
      </c>
      <c r="H416" s="4">
        <f t="shared" si="27"/>
        <v>22435</v>
      </c>
      <c r="I416">
        <f t="shared" si="24"/>
        <v>2</v>
      </c>
      <c r="J416">
        <f>IF(NOT(I417=Tabela211[[#This Row],[miesiąc]]),1,0)</f>
        <v>0</v>
      </c>
      <c r="K416">
        <f>IF(AND(H415&gt;(3*800),Tabela211[[#This Row],[zakup]]=1),3,0)</f>
        <v>0</v>
      </c>
    </row>
    <row r="417" spans="1:11" x14ac:dyDescent="0.3">
      <c r="A417" s="1">
        <v>45342</v>
      </c>
      <c r="B417" t="s">
        <v>4</v>
      </c>
      <c r="C417" t="s">
        <v>10</v>
      </c>
      <c r="D417" s="2">
        <f>VLOOKUP(C417,Tabela110[],2,FALSE)</f>
        <v>0.2</v>
      </c>
      <c r="E417">
        <f t="shared" si="25"/>
        <v>34</v>
      </c>
      <c r="F417" s="3">
        <f>IF(B417="niedziela",15*E417,0)+(Tabela211[[#This Row],[ile]]*800)</f>
        <v>0</v>
      </c>
      <c r="G417" s="3">
        <f t="shared" si="26"/>
        <v>180</v>
      </c>
      <c r="H417" s="4">
        <f t="shared" si="27"/>
        <v>22615</v>
      </c>
      <c r="I417">
        <f t="shared" si="24"/>
        <v>2</v>
      </c>
      <c r="J417">
        <f>IF(NOT(I418=Tabela211[[#This Row],[miesiąc]]),1,0)</f>
        <v>0</v>
      </c>
      <c r="K417">
        <f>IF(AND(H416&gt;(3*800),Tabela211[[#This Row],[zakup]]=1),3,0)</f>
        <v>0</v>
      </c>
    </row>
    <row r="418" spans="1:11" x14ac:dyDescent="0.3">
      <c r="A418" s="1">
        <v>45343</v>
      </c>
      <c r="B418" t="s">
        <v>5</v>
      </c>
      <c r="C418" t="s">
        <v>10</v>
      </c>
      <c r="D418" s="2">
        <f>VLOOKUP(C418,Tabela110[],2,FALSE)</f>
        <v>0.2</v>
      </c>
      <c r="E418">
        <f t="shared" si="25"/>
        <v>34</v>
      </c>
      <c r="F418" s="3">
        <f>IF(B418="niedziela",15*E418,0)+(Tabela211[[#This Row],[ile]]*800)</f>
        <v>0</v>
      </c>
      <c r="G418" s="3">
        <f t="shared" si="26"/>
        <v>180</v>
      </c>
      <c r="H418" s="4">
        <f t="shared" si="27"/>
        <v>22795</v>
      </c>
      <c r="I418">
        <f t="shared" si="24"/>
        <v>2</v>
      </c>
      <c r="J418">
        <f>IF(NOT(I419=Tabela211[[#This Row],[miesiąc]]),1,0)</f>
        <v>0</v>
      </c>
      <c r="K418">
        <f>IF(AND(H417&gt;(3*800),Tabela211[[#This Row],[zakup]]=1),3,0)</f>
        <v>0</v>
      </c>
    </row>
    <row r="419" spans="1:11" x14ac:dyDescent="0.3">
      <c r="A419" s="1">
        <v>45344</v>
      </c>
      <c r="B419" t="s">
        <v>6</v>
      </c>
      <c r="C419" t="s">
        <v>10</v>
      </c>
      <c r="D419" s="2">
        <f>VLOOKUP(C419,Tabela110[],2,FALSE)</f>
        <v>0.2</v>
      </c>
      <c r="E419">
        <f t="shared" si="25"/>
        <v>34</v>
      </c>
      <c r="F419" s="3">
        <f>IF(B419="niedziela",15*E419,0)+(Tabela211[[#This Row],[ile]]*800)</f>
        <v>0</v>
      </c>
      <c r="G419" s="3">
        <f t="shared" si="26"/>
        <v>180</v>
      </c>
      <c r="H419" s="4">
        <f t="shared" si="27"/>
        <v>22975</v>
      </c>
      <c r="I419">
        <f t="shared" si="24"/>
        <v>2</v>
      </c>
      <c r="J419">
        <f>IF(NOT(I420=Tabela211[[#This Row],[miesiąc]]),1,0)</f>
        <v>0</v>
      </c>
      <c r="K419">
        <f>IF(AND(H418&gt;(3*800),Tabela211[[#This Row],[zakup]]=1),3,0)</f>
        <v>0</v>
      </c>
    </row>
    <row r="420" spans="1:11" x14ac:dyDescent="0.3">
      <c r="A420" s="1">
        <v>45345</v>
      </c>
      <c r="B420" t="s">
        <v>7</v>
      </c>
      <c r="C420" t="s">
        <v>10</v>
      </c>
      <c r="D420" s="2">
        <f>VLOOKUP(C420,Tabela110[],2,FALSE)</f>
        <v>0.2</v>
      </c>
      <c r="E420">
        <f t="shared" si="25"/>
        <v>34</v>
      </c>
      <c r="F420" s="3">
        <f>IF(B420="niedziela",15*E420,0)+(Tabela211[[#This Row],[ile]]*800)</f>
        <v>0</v>
      </c>
      <c r="G420" s="3">
        <f t="shared" si="26"/>
        <v>180</v>
      </c>
      <c r="H420" s="4">
        <f t="shared" si="27"/>
        <v>23155</v>
      </c>
      <c r="I420">
        <f t="shared" si="24"/>
        <v>2</v>
      </c>
      <c r="J420">
        <f>IF(NOT(I421=Tabela211[[#This Row],[miesiąc]]),1,0)</f>
        <v>0</v>
      </c>
      <c r="K420">
        <f>IF(AND(H419&gt;(3*800),Tabela211[[#This Row],[zakup]]=1),3,0)</f>
        <v>0</v>
      </c>
    </row>
    <row r="421" spans="1:11" x14ac:dyDescent="0.3">
      <c r="A421" s="1">
        <v>45346</v>
      </c>
      <c r="B421" t="s">
        <v>8</v>
      </c>
      <c r="C421" t="s">
        <v>10</v>
      </c>
      <c r="D421" s="2">
        <f>VLOOKUP(C421,Tabela110[],2,FALSE)</f>
        <v>0.2</v>
      </c>
      <c r="E421">
        <f t="shared" si="25"/>
        <v>34</v>
      </c>
      <c r="F421" s="3">
        <f>IF(B421="niedziela",15*E421,0)+(Tabela211[[#This Row],[ile]]*800)</f>
        <v>0</v>
      </c>
      <c r="G421" s="3">
        <f t="shared" si="26"/>
        <v>0</v>
      </c>
      <c r="H421" s="4">
        <f t="shared" si="27"/>
        <v>23155</v>
      </c>
      <c r="I421">
        <f t="shared" si="24"/>
        <v>2</v>
      </c>
      <c r="J421">
        <f>IF(NOT(I422=Tabela211[[#This Row],[miesiąc]]),1,0)</f>
        <v>0</v>
      </c>
      <c r="K421">
        <f>IF(AND(H420&gt;(3*800),Tabela211[[#This Row],[zakup]]=1),3,0)</f>
        <v>0</v>
      </c>
    </row>
    <row r="422" spans="1:11" x14ac:dyDescent="0.3">
      <c r="A422" s="1">
        <v>45347</v>
      </c>
      <c r="B422" t="s">
        <v>2</v>
      </c>
      <c r="C422" t="s">
        <v>10</v>
      </c>
      <c r="D422" s="2">
        <f>VLOOKUP(C422,Tabela110[],2,FALSE)</f>
        <v>0.2</v>
      </c>
      <c r="E422">
        <f t="shared" si="25"/>
        <v>34</v>
      </c>
      <c r="F422" s="3">
        <f>IF(B422="niedziela",15*E422,0)+(Tabela211[[#This Row],[ile]]*800)</f>
        <v>510</v>
      </c>
      <c r="G422" s="3">
        <f t="shared" si="26"/>
        <v>0</v>
      </c>
      <c r="H422" s="4">
        <f t="shared" si="27"/>
        <v>22645</v>
      </c>
      <c r="I422">
        <f t="shared" si="24"/>
        <v>2</v>
      </c>
      <c r="J422">
        <f>IF(NOT(I423=Tabela211[[#This Row],[miesiąc]]),1,0)</f>
        <v>0</v>
      </c>
      <c r="K422">
        <f>IF(AND(H421&gt;(3*800),Tabela211[[#This Row],[zakup]]=1),3,0)</f>
        <v>0</v>
      </c>
    </row>
    <row r="423" spans="1:11" x14ac:dyDescent="0.3">
      <c r="A423" s="1">
        <v>45348</v>
      </c>
      <c r="B423" t="s">
        <v>3</v>
      </c>
      <c r="C423" t="s">
        <v>10</v>
      </c>
      <c r="D423" s="2">
        <f>VLOOKUP(C423,Tabela110[],2,FALSE)</f>
        <v>0.2</v>
      </c>
      <c r="E423">
        <f t="shared" si="25"/>
        <v>34</v>
      </c>
      <c r="F423" s="3">
        <f>IF(B423="niedziela",15*E423,0)+(Tabela211[[#This Row],[ile]]*800)</f>
        <v>0</v>
      </c>
      <c r="G423" s="3">
        <f t="shared" si="26"/>
        <v>180</v>
      </c>
      <c r="H423" s="4">
        <f t="shared" si="27"/>
        <v>22825</v>
      </c>
      <c r="I423">
        <f t="shared" si="24"/>
        <v>2</v>
      </c>
      <c r="J423">
        <f>IF(NOT(I424=Tabela211[[#This Row],[miesiąc]]),1,0)</f>
        <v>0</v>
      </c>
      <c r="K423">
        <f>IF(AND(H422&gt;(3*800),Tabela211[[#This Row],[zakup]]=1),3,0)</f>
        <v>0</v>
      </c>
    </row>
    <row r="424" spans="1:11" x14ac:dyDescent="0.3">
      <c r="A424" s="1">
        <v>45349</v>
      </c>
      <c r="B424" t="s">
        <v>4</v>
      </c>
      <c r="C424" t="s">
        <v>10</v>
      </c>
      <c r="D424" s="2">
        <f>VLOOKUP(C424,Tabela110[],2,FALSE)</f>
        <v>0.2</v>
      </c>
      <c r="E424">
        <f t="shared" si="25"/>
        <v>34</v>
      </c>
      <c r="F424" s="3">
        <f>IF(B424="niedziela",15*E424,0)+(Tabela211[[#This Row],[ile]]*800)</f>
        <v>0</v>
      </c>
      <c r="G424" s="3">
        <f t="shared" si="26"/>
        <v>180</v>
      </c>
      <c r="H424" s="4">
        <f t="shared" si="27"/>
        <v>23005</v>
      </c>
      <c r="I424">
        <f t="shared" si="24"/>
        <v>2</v>
      </c>
      <c r="J424">
        <f>IF(NOT(I425=Tabela211[[#This Row],[miesiąc]]),1,0)</f>
        <v>0</v>
      </c>
      <c r="K424">
        <f>IF(AND(H423&gt;(3*800),Tabela211[[#This Row],[zakup]]=1),3,0)</f>
        <v>0</v>
      </c>
    </row>
    <row r="425" spans="1:11" x14ac:dyDescent="0.3">
      <c r="A425" s="1">
        <v>45350</v>
      </c>
      <c r="B425" t="s">
        <v>5</v>
      </c>
      <c r="C425" t="s">
        <v>10</v>
      </c>
      <c r="D425" s="2">
        <f>VLOOKUP(C425,Tabela110[],2,FALSE)</f>
        <v>0.2</v>
      </c>
      <c r="E425">
        <f t="shared" si="25"/>
        <v>34</v>
      </c>
      <c r="F425" s="3">
        <f>IF(B425="niedziela",15*E425,0)+(Tabela211[[#This Row],[ile]]*800)</f>
        <v>0</v>
      </c>
      <c r="G425" s="3">
        <f t="shared" si="26"/>
        <v>180</v>
      </c>
      <c r="H425" s="4">
        <f t="shared" si="27"/>
        <v>23185</v>
      </c>
      <c r="I425">
        <f t="shared" si="24"/>
        <v>2</v>
      </c>
      <c r="J425">
        <f>IF(NOT(I426=Tabela211[[#This Row],[miesiąc]]),1,0)</f>
        <v>0</v>
      </c>
      <c r="K425">
        <f>IF(AND(H424&gt;(3*800),Tabela211[[#This Row],[zakup]]=1),3,0)</f>
        <v>0</v>
      </c>
    </row>
    <row r="426" spans="1:11" x14ac:dyDescent="0.3">
      <c r="A426" s="1">
        <v>45351</v>
      </c>
      <c r="B426" t="s">
        <v>6</v>
      </c>
      <c r="C426" t="s">
        <v>10</v>
      </c>
      <c r="D426" s="2">
        <f>VLOOKUP(C426,Tabela110[],2,FALSE)</f>
        <v>0.2</v>
      </c>
      <c r="E426">
        <f t="shared" si="25"/>
        <v>34</v>
      </c>
      <c r="F426" s="3">
        <f>IF(B426="niedziela",15*E426,0)+(Tabela211[[#This Row],[ile]]*800)</f>
        <v>2400</v>
      </c>
      <c r="G426" s="3">
        <f t="shared" si="26"/>
        <v>180</v>
      </c>
      <c r="H426" s="4">
        <f t="shared" si="27"/>
        <v>20965</v>
      </c>
      <c r="I426">
        <f t="shared" si="24"/>
        <v>2</v>
      </c>
      <c r="J426">
        <f>IF(NOT(I427=Tabela211[[#This Row],[miesiąc]]),1,0)</f>
        <v>1</v>
      </c>
      <c r="K426">
        <f>IF(AND(H425&gt;(3*800),Tabela211[[#This Row],[zakup]]=1),3,0)</f>
        <v>3</v>
      </c>
    </row>
    <row r="427" spans="1:11" x14ac:dyDescent="0.3">
      <c r="A427" s="1">
        <v>45352</v>
      </c>
      <c r="B427" t="s">
        <v>7</v>
      </c>
      <c r="C427" t="s">
        <v>10</v>
      </c>
      <c r="D427" s="2">
        <f>VLOOKUP(C427,Tabela110[],2,FALSE)</f>
        <v>0.2</v>
      </c>
      <c r="E427">
        <f t="shared" si="25"/>
        <v>37</v>
      </c>
      <c r="F427" s="3">
        <f>IF(B427="niedziela",15*E427,0)+(Tabela211[[#This Row],[ile]]*800)</f>
        <v>0</v>
      </c>
      <c r="G427" s="3">
        <f t="shared" si="26"/>
        <v>210</v>
      </c>
      <c r="H427" s="4">
        <f t="shared" si="27"/>
        <v>21175</v>
      </c>
      <c r="I427">
        <f t="shared" si="24"/>
        <v>3</v>
      </c>
      <c r="J427">
        <f>IF(NOT(I428=Tabela211[[#This Row],[miesiąc]]),1,0)</f>
        <v>0</v>
      </c>
      <c r="K427">
        <f>IF(AND(H426&gt;(3*800),Tabela211[[#This Row],[zakup]]=1),3,0)</f>
        <v>0</v>
      </c>
    </row>
    <row r="428" spans="1:11" x14ac:dyDescent="0.3">
      <c r="A428" s="1">
        <v>45353</v>
      </c>
      <c r="B428" t="s">
        <v>8</v>
      </c>
      <c r="C428" t="s">
        <v>10</v>
      </c>
      <c r="D428" s="2">
        <f>VLOOKUP(C428,Tabela110[],2,FALSE)</f>
        <v>0.2</v>
      </c>
      <c r="E428">
        <f t="shared" si="25"/>
        <v>37</v>
      </c>
      <c r="F428" s="3">
        <f>IF(B428="niedziela",15*E428,0)+(Tabela211[[#This Row],[ile]]*800)</f>
        <v>0</v>
      </c>
      <c r="G428" s="3">
        <f t="shared" si="26"/>
        <v>0</v>
      </c>
      <c r="H428" s="4">
        <f t="shared" si="27"/>
        <v>21175</v>
      </c>
      <c r="I428">
        <f t="shared" si="24"/>
        <v>3</v>
      </c>
      <c r="J428">
        <f>IF(NOT(I429=Tabela211[[#This Row],[miesiąc]]),1,0)</f>
        <v>0</v>
      </c>
      <c r="K428">
        <f>IF(AND(H427&gt;(3*800),Tabela211[[#This Row],[zakup]]=1),3,0)</f>
        <v>0</v>
      </c>
    </row>
    <row r="429" spans="1:11" x14ac:dyDescent="0.3">
      <c r="A429" s="1">
        <v>45354</v>
      </c>
      <c r="B429" t="s">
        <v>2</v>
      </c>
      <c r="C429" t="s">
        <v>10</v>
      </c>
      <c r="D429" s="2">
        <f>VLOOKUP(C429,Tabela110[],2,FALSE)</f>
        <v>0.2</v>
      </c>
      <c r="E429">
        <f t="shared" si="25"/>
        <v>37</v>
      </c>
      <c r="F429" s="3">
        <f>IF(B429="niedziela",15*E429,0)+(Tabela211[[#This Row],[ile]]*800)</f>
        <v>555</v>
      </c>
      <c r="G429" s="3">
        <f t="shared" si="26"/>
        <v>0</v>
      </c>
      <c r="H429" s="4">
        <f t="shared" si="27"/>
        <v>20620</v>
      </c>
      <c r="I429">
        <f t="shared" si="24"/>
        <v>3</v>
      </c>
      <c r="J429">
        <f>IF(NOT(I430=Tabela211[[#This Row],[miesiąc]]),1,0)</f>
        <v>0</v>
      </c>
      <c r="K429">
        <f>IF(AND(H428&gt;(3*800),Tabela211[[#This Row],[zakup]]=1),3,0)</f>
        <v>0</v>
      </c>
    </row>
    <row r="430" spans="1:11" x14ac:dyDescent="0.3">
      <c r="A430" s="1">
        <v>45355</v>
      </c>
      <c r="B430" t="s">
        <v>3</v>
      </c>
      <c r="C430" t="s">
        <v>10</v>
      </c>
      <c r="D430" s="2">
        <f>VLOOKUP(C430,Tabela110[],2,FALSE)</f>
        <v>0.2</v>
      </c>
      <c r="E430">
        <f t="shared" si="25"/>
        <v>37</v>
      </c>
      <c r="F430" s="3">
        <f>IF(B430="niedziela",15*E430,0)+(Tabela211[[#This Row],[ile]]*800)</f>
        <v>0</v>
      </c>
      <c r="G430" s="3">
        <f t="shared" si="26"/>
        <v>210</v>
      </c>
      <c r="H430" s="4">
        <f t="shared" si="27"/>
        <v>20830</v>
      </c>
      <c r="I430">
        <f t="shared" si="24"/>
        <v>3</v>
      </c>
      <c r="J430">
        <f>IF(NOT(I431=Tabela211[[#This Row],[miesiąc]]),1,0)</f>
        <v>0</v>
      </c>
      <c r="K430">
        <f>IF(AND(H429&gt;(3*800),Tabela211[[#This Row],[zakup]]=1),3,0)</f>
        <v>0</v>
      </c>
    </row>
    <row r="431" spans="1:11" x14ac:dyDescent="0.3">
      <c r="A431" s="1">
        <v>45356</v>
      </c>
      <c r="B431" t="s">
        <v>4</v>
      </c>
      <c r="C431" t="s">
        <v>10</v>
      </c>
      <c r="D431" s="2">
        <f>VLOOKUP(C431,Tabela110[],2,FALSE)</f>
        <v>0.2</v>
      </c>
      <c r="E431">
        <f t="shared" si="25"/>
        <v>37</v>
      </c>
      <c r="F431" s="3">
        <f>IF(B431="niedziela",15*E431,0)+(Tabela211[[#This Row],[ile]]*800)</f>
        <v>0</v>
      </c>
      <c r="G431" s="3">
        <f t="shared" si="26"/>
        <v>210</v>
      </c>
      <c r="H431" s="4">
        <f t="shared" si="27"/>
        <v>21040</v>
      </c>
      <c r="I431">
        <f t="shared" si="24"/>
        <v>3</v>
      </c>
      <c r="J431">
        <f>IF(NOT(I432=Tabela211[[#This Row],[miesiąc]]),1,0)</f>
        <v>0</v>
      </c>
      <c r="K431">
        <f>IF(AND(H430&gt;(3*800),Tabela211[[#This Row],[zakup]]=1),3,0)</f>
        <v>0</v>
      </c>
    </row>
    <row r="432" spans="1:11" x14ac:dyDescent="0.3">
      <c r="A432" s="1">
        <v>45357</v>
      </c>
      <c r="B432" t="s">
        <v>5</v>
      </c>
      <c r="C432" t="s">
        <v>10</v>
      </c>
      <c r="D432" s="2">
        <f>VLOOKUP(C432,Tabela110[],2,FALSE)</f>
        <v>0.2</v>
      </c>
      <c r="E432">
        <f t="shared" si="25"/>
        <v>37</v>
      </c>
      <c r="F432" s="3">
        <f>IF(B432="niedziela",15*E432,0)+(Tabela211[[#This Row],[ile]]*800)</f>
        <v>0</v>
      </c>
      <c r="G432" s="3">
        <f t="shared" si="26"/>
        <v>210</v>
      </c>
      <c r="H432" s="4">
        <f t="shared" si="27"/>
        <v>21250</v>
      </c>
      <c r="I432">
        <f t="shared" si="24"/>
        <v>3</v>
      </c>
      <c r="J432">
        <f>IF(NOT(I433=Tabela211[[#This Row],[miesiąc]]),1,0)</f>
        <v>0</v>
      </c>
      <c r="K432">
        <f>IF(AND(H431&gt;(3*800),Tabela211[[#This Row],[zakup]]=1),3,0)</f>
        <v>0</v>
      </c>
    </row>
    <row r="433" spans="1:11" x14ac:dyDescent="0.3">
      <c r="A433" s="1">
        <v>45358</v>
      </c>
      <c r="B433" t="s">
        <v>6</v>
      </c>
      <c r="C433" t="s">
        <v>10</v>
      </c>
      <c r="D433" s="2">
        <f>VLOOKUP(C433,Tabela110[],2,FALSE)</f>
        <v>0.2</v>
      </c>
      <c r="E433">
        <f t="shared" si="25"/>
        <v>37</v>
      </c>
      <c r="F433" s="3">
        <f>IF(B433="niedziela",15*E433,0)+(Tabela211[[#This Row],[ile]]*800)</f>
        <v>0</v>
      </c>
      <c r="G433" s="3">
        <f t="shared" si="26"/>
        <v>210</v>
      </c>
      <c r="H433" s="4">
        <f t="shared" si="27"/>
        <v>21460</v>
      </c>
      <c r="I433">
        <f t="shared" si="24"/>
        <v>3</v>
      </c>
      <c r="J433">
        <f>IF(NOT(I434=Tabela211[[#This Row],[miesiąc]]),1,0)</f>
        <v>0</v>
      </c>
      <c r="K433">
        <f>IF(AND(H432&gt;(3*800),Tabela211[[#This Row],[zakup]]=1),3,0)</f>
        <v>0</v>
      </c>
    </row>
    <row r="434" spans="1:11" x14ac:dyDescent="0.3">
      <c r="A434" s="1">
        <v>45359</v>
      </c>
      <c r="B434" t="s">
        <v>7</v>
      </c>
      <c r="C434" t="s">
        <v>10</v>
      </c>
      <c r="D434" s="2">
        <f>VLOOKUP(C434,Tabela110[],2,FALSE)</f>
        <v>0.2</v>
      </c>
      <c r="E434">
        <f t="shared" si="25"/>
        <v>37</v>
      </c>
      <c r="F434" s="3">
        <f>IF(B434="niedziela",15*E434,0)+(Tabela211[[#This Row],[ile]]*800)</f>
        <v>0</v>
      </c>
      <c r="G434" s="3">
        <f t="shared" si="26"/>
        <v>210</v>
      </c>
      <c r="H434" s="4">
        <f t="shared" si="27"/>
        <v>21670</v>
      </c>
      <c r="I434">
        <f t="shared" si="24"/>
        <v>3</v>
      </c>
      <c r="J434">
        <f>IF(NOT(I435=Tabela211[[#This Row],[miesiąc]]),1,0)</f>
        <v>0</v>
      </c>
      <c r="K434">
        <f>IF(AND(H433&gt;(3*800),Tabela211[[#This Row],[zakup]]=1),3,0)</f>
        <v>0</v>
      </c>
    </row>
    <row r="435" spans="1:11" x14ac:dyDescent="0.3">
      <c r="A435" s="1">
        <v>45360</v>
      </c>
      <c r="B435" t="s">
        <v>8</v>
      </c>
      <c r="C435" t="s">
        <v>10</v>
      </c>
      <c r="D435" s="2">
        <f>VLOOKUP(C435,Tabela110[],2,FALSE)</f>
        <v>0.2</v>
      </c>
      <c r="E435">
        <f t="shared" si="25"/>
        <v>37</v>
      </c>
      <c r="F435" s="3">
        <f>IF(B435="niedziela",15*E435,0)+(Tabela211[[#This Row],[ile]]*800)</f>
        <v>0</v>
      </c>
      <c r="G435" s="3">
        <f t="shared" si="26"/>
        <v>0</v>
      </c>
      <c r="H435" s="4">
        <f t="shared" si="27"/>
        <v>21670</v>
      </c>
      <c r="I435">
        <f t="shared" si="24"/>
        <v>3</v>
      </c>
      <c r="J435">
        <f>IF(NOT(I436=Tabela211[[#This Row],[miesiąc]]),1,0)</f>
        <v>0</v>
      </c>
      <c r="K435">
        <f>IF(AND(H434&gt;(3*800),Tabela211[[#This Row],[zakup]]=1),3,0)</f>
        <v>0</v>
      </c>
    </row>
    <row r="436" spans="1:11" x14ac:dyDescent="0.3">
      <c r="A436" s="1">
        <v>45361</v>
      </c>
      <c r="B436" t="s">
        <v>2</v>
      </c>
      <c r="C436" t="s">
        <v>10</v>
      </c>
      <c r="D436" s="2">
        <f>VLOOKUP(C436,Tabela110[],2,FALSE)</f>
        <v>0.2</v>
      </c>
      <c r="E436">
        <f t="shared" si="25"/>
        <v>37</v>
      </c>
      <c r="F436" s="3">
        <f>IF(B436="niedziela",15*E436,0)+(Tabela211[[#This Row],[ile]]*800)</f>
        <v>555</v>
      </c>
      <c r="G436" s="3">
        <f t="shared" si="26"/>
        <v>0</v>
      </c>
      <c r="H436" s="4">
        <f t="shared" si="27"/>
        <v>21115</v>
      </c>
      <c r="I436">
        <f t="shared" si="24"/>
        <v>3</v>
      </c>
      <c r="J436">
        <f>IF(NOT(I437=Tabela211[[#This Row],[miesiąc]]),1,0)</f>
        <v>0</v>
      </c>
      <c r="K436">
        <f>IF(AND(H435&gt;(3*800),Tabela211[[#This Row],[zakup]]=1),3,0)</f>
        <v>0</v>
      </c>
    </row>
    <row r="437" spans="1:11" x14ac:dyDescent="0.3">
      <c r="A437" s="1">
        <v>45362</v>
      </c>
      <c r="B437" t="s">
        <v>3</v>
      </c>
      <c r="C437" t="s">
        <v>10</v>
      </c>
      <c r="D437" s="2">
        <f>VLOOKUP(C437,Tabela110[],2,FALSE)</f>
        <v>0.2</v>
      </c>
      <c r="E437">
        <f t="shared" si="25"/>
        <v>37</v>
      </c>
      <c r="F437" s="3">
        <f>IF(B437="niedziela",15*E437,0)+(Tabela211[[#This Row],[ile]]*800)</f>
        <v>0</v>
      </c>
      <c r="G437" s="3">
        <f t="shared" si="26"/>
        <v>210</v>
      </c>
      <c r="H437" s="4">
        <f t="shared" si="27"/>
        <v>21325</v>
      </c>
      <c r="I437">
        <f t="shared" si="24"/>
        <v>3</v>
      </c>
      <c r="J437">
        <f>IF(NOT(I438=Tabela211[[#This Row],[miesiąc]]),1,0)</f>
        <v>0</v>
      </c>
      <c r="K437">
        <f>IF(AND(H436&gt;(3*800),Tabela211[[#This Row],[zakup]]=1),3,0)</f>
        <v>0</v>
      </c>
    </row>
    <row r="438" spans="1:11" x14ac:dyDescent="0.3">
      <c r="A438" s="1">
        <v>45363</v>
      </c>
      <c r="B438" t="s">
        <v>4</v>
      </c>
      <c r="C438" t="s">
        <v>10</v>
      </c>
      <c r="D438" s="2">
        <f>VLOOKUP(C438,Tabela110[],2,FALSE)</f>
        <v>0.2</v>
      </c>
      <c r="E438">
        <f t="shared" si="25"/>
        <v>37</v>
      </c>
      <c r="F438" s="3">
        <f>IF(B438="niedziela",15*E438,0)+(Tabela211[[#This Row],[ile]]*800)</f>
        <v>0</v>
      </c>
      <c r="G438" s="3">
        <f t="shared" si="26"/>
        <v>210</v>
      </c>
      <c r="H438" s="4">
        <f t="shared" si="27"/>
        <v>21535</v>
      </c>
      <c r="I438">
        <f t="shared" si="24"/>
        <v>3</v>
      </c>
      <c r="J438">
        <f>IF(NOT(I439=Tabela211[[#This Row],[miesiąc]]),1,0)</f>
        <v>0</v>
      </c>
      <c r="K438">
        <f>IF(AND(H437&gt;(3*800),Tabela211[[#This Row],[zakup]]=1),3,0)</f>
        <v>0</v>
      </c>
    </row>
    <row r="439" spans="1:11" x14ac:dyDescent="0.3">
      <c r="A439" s="1">
        <v>45364</v>
      </c>
      <c r="B439" t="s">
        <v>5</v>
      </c>
      <c r="C439" t="s">
        <v>10</v>
      </c>
      <c r="D439" s="2">
        <f>VLOOKUP(C439,Tabela110[],2,FALSE)</f>
        <v>0.2</v>
      </c>
      <c r="E439">
        <f t="shared" si="25"/>
        <v>37</v>
      </c>
      <c r="F439" s="3">
        <f>IF(B439="niedziela",15*E439,0)+(Tabela211[[#This Row],[ile]]*800)</f>
        <v>0</v>
      </c>
      <c r="G439" s="3">
        <f t="shared" si="26"/>
        <v>210</v>
      </c>
      <c r="H439" s="4">
        <f t="shared" si="27"/>
        <v>21745</v>
      </c>
      <c r="I439">
        <f t="shared" si="24"/>
        <v>3</v>
      </c>
      <c r="J439">
        <f>IF(NOT(I440=Tabela211[[#This Row],[miesiąc]]),1,0)</f>
        <v>0</v>
      </c>
      <c r="K439">
        <f>IF(AND(H438&gt;(3*800),Tabela211[[#This Row],[zakup]]=1),3,0)</f>
        <v>0</v>
      </c>
    </row>
    <row r="440" spans="1:11" x14ac:dyDescent="0.3">
      <c r="A440" s="1">
        <v>45365</v>
      </c>
      <c r="B440" t="s">
        <v>6</v>
      </c>
      <c r="C440" t="s">
        <v>10</v>
      </c>
      <c r="D440" s="2">
        <f>VLOOKUP(C440,Tabela110[],2,FALSE)</f>
        <v>0.2</v>
      </c>
      <c r="E440">
        <f t="shared" si="25"/>
        <v>37</v>
      </c>
      <c r="F440" s="3">
        <f>IF(B440="niedziela",15*E440,0)+(Tabela211[[#This Row],[ile]]*800)</f>
        <v>0</v>
      </c>
      <c r="G440" s="3">
        <f t="shared" si="26"/>
        <v>210</v>
      </c>
      <c r="H440" s="4">
        <f t="shared" si="27"/>
        <v>21955</v>
      </c>
      <c r="I440">
        <f t="shared" si="24"/>
        <v>3</v>
      </c>
      <c r="J440">
        <f>IF(NOT(I441=Tabela211[[#This Row],[miesiąc]]),1,0)</f>
        <v>0</v>
      </c>
      <c r="K440">
        <f>IF(AND(H439&gt;(3*800),Tabela211[[#This Row],[zakup]]=1),3,0)</f>
        <v>0</v>
      </c>
    </row>
    <row r="441" spans="1:11" x14ac:dyDescent="0.3">
      <c r="A441" s="1">
        <v>45366</v>
      </c>
      <c r="B441" t="s">
        <v>7</v>
      </c>
      <c r="C441" t="s">
        <v>10</v>
      </c>
      <c r="D441" s="2">
        <f>VLOOKUP(C441,Tabela110[],2,FALSE)</f>
        <v>0.2</v>
      </c>
      <c r="E441">
        <f t="shared" si="25"/>
        <v>37</v>
      </c>
      <c r="F441" s="3">
        <f>IF(B441="niedziela",15*E441,0)+(Tabela211[[#This Row],[ile]]*800)</f>
        <v>0</v>
      </c>
      <c r="G441" s="3">
        <f t="shared" si="26"/>
        <v>210</v>
      </c>
      <c r="H441" s="4">
        <f t="shared" si="27"/>
        <v>22165</v>
      </c>
      <c r="I441">
        <f t="shared" si="24"/>
        <v>3</v>
      </c>
      <c r="J441">
        <f>IF(NOT(I442=Tabela211[[#This Row],[miesiąc]]),1,0)</f>
        <v>0</v>
      </c>
      <c r="K441">
        <f>IF(AND(H440&gt;(3*800),Tabela211[[#This Row],[zakup]]=1),3,0)</f>
        <v>0</v>
      </c>
    </row>
    <row r="442" spans="1:11" x14ac:dyDescent="0.3">
      <c r="A442" s="1">
        <v>45367</v>
      </c>
      <c r="B442" t="s">
        <v>8</v>
      </c>
      <c r="C442" t="s">
        <v>10</v>
      </c>
      <c r="D442" s="2">
        <f>VLOOKUP(C442,Tabela110[],2,FALSE)</f>
        <v>0.2</v>
      </c>
      <c r="E442">
        <f t="shared" si="25"/>
        <v>37</v>
      </c>
      <c r="F442" s="3">
        <f>IF(B442="niedziela",15*E442,0)+(Tabela211[[#This Row],[ile]]*800)</f>
        <v>0</v>
      </c>
      <c r="G442" s="3">
        <f t="shared" si="26"/>
        <v>0</v>
      </c>
      <c r="H442" s="4">
        <f t="shared" si="27"/>
        <v>22165</v>
      </c>
      <c r="I442">
        <f t="shared" si="24"/>
        <v>3</v>
      </c>
      <c r="J442">
        <f>IF(NOT(I443=Tabela211[[#This Row],[miesiąc]]),1,0)</f>
        <v>0</v>
      </c>
      <c r="K442">
        <f>IF(AND(H441&gt;(3*800),Tabela211[[#This Row],[zakup]]=1),3,0)</f>
        <v>0</v>
      </c>
    </row>
    <row r="443" spans="1:11" x14ac:dyDescent="0.3">
      <c r="A443" s="1">
        <v>45368</v>
      </c>
      <c r="B443" t="s">
        <v>2</v>
      </c>
      <c r="C443" t="s">
        <v>10</v>
      </c>
      <c r="D443" s="2">
        <f>VLOOKUP(C443,Tabela110[],2,FALSE)</f>
        <v>0.2</v>
      </c>
      <c r="E443">
        <f t="shared" si="25"/>
        <v>37</v>
      </c>
      <c r="F443" s="3">
        <f>IF(B443="niedziela",15*E443,0)+(Tabela211[[#This Row],[ile]]*800)</f>
        <v>555</v>
      </c>
      <c r="G443" s="3">
        <f t="shared" si="26"/>
        <v>0</v>
      </c>
      <c r="H443" s="4">
        <f t="shared" si="27"/>
        <v>21610</v>
      </c>
      <c r="I443">
        <f t="shared" si="24"/>
        <v>3</v>
      </c>
      <c r="J443">
        <f>IF(NOT(I444=Tabela211[[#This Row],[miesiąc]]),1,0)</f>
        <v>0</v>
      </c>
      <c r="K443">
        <f>IF(AND(H442&gt;(3*800),Tabela211[[#This Row],[zakup]]=1),3,0)</f>
        <v>0</v>
      </c>
    </row>
    <row r="444" spans="1:11" x14ac:dyDescent="0.3">
      <c r="A444" s="1">
        <v>45369</v>
      </c>
      <c r="B444" t="s">
        <v>3</v>
      </c>
      <c r="C444" t="s">
        <v>10</v>
      </c>
      <c r="D444" s="2">
        <f>VLOOKUP(C444,Tabela110[],2,FALSE)</f>
        <v>0.2</v>
      </c>
      <c r="E444">
        <f t="shared" si="25"/>
        <v>37</v>
      </c>
      <c r="F444" s="3">
        <f>IF(B444="niedziela",15*E444,0)+(Tabela211[[#This Row],[ile]]*800)</f>
        <v>0</v>
      </c>
      <c r="G444" s="3">
        <f t="shared" si="26"/>
        <v>210</v>
      </c>
      <c r="H444" s="4">
        <f t="shared" si="27"/>
        <v>21820</v>
      </c>
      <c r="I444">
        <f t="shared" si="24"/>
        <v>3</v>
      </c>
      <c r="J444">
        <f>IF(NOT(I445=Tabela211[[#This Row],[miesiąc]]),1,0)</f>
        <v>0</v>
      </c>
      <c r="K444">
        <f>IF(AND(H443&gt;(3*800),Tabela211[[#This Row],[zakup]]=1),3,0)</f>
        <v>0</v>
      </c>
    </row>
    <row r="445" spans="1:11" x14ac:dyDescent="0.3">
      <c r="A445" s="1">
        <v>45370</v>
      </c>
      <c r="B445" t="s">
        <v>4</v>
      </c>
      <c r="C445" t="s">
        <v>10</v>
      </c>
      <c r="D445" s="2">
        <f>VLOOKUP(C445,Tabela110[],2,FALSE)</f>
        <v>0.2</v>
      </c>
      <c r="E445">
        <f t="shared" si="25"/>
        <v>37</v>
      </c>
      <c r="F445" s="3">
        <f>IF(B445="niedziela",15*E445,0)+(Tabela211[[#This Row],[ile]]*800)</f>
        <v>0</v>
      </c>
      <c r="G445" s="3">
        <f t="shared" si="26"/>
        <v>210</v>
      </c>
      <c r="H445" s="4">
        <f t="shared" si="27"/>
        <v>22030</v>
      </c>
      <c r="I445">
        <f t="shared" si="24"/>
        <v>3</v>
      </c>
      <c r="J445">
        <f>IF(NOT(I446=Tabela211[[#This Row],[miesiąc]]),1,0)</f>
        <v>0</v>
      </c>
      <c r="K445">
        <f>IF(AND(H444&gt;(3*800),Tabela211[[#This Row],[zakup]]=1),3,0)</f>
        <v>0</v>
      </c>
    </row>
    <row r="446" spans="1:11" x14ac:dyDescent="0.3">
      <c r="A446" s="1">
        <v>45371</v>
      </c>
      <c r="B446" t="s">
        <v>5</v>
      </c>
      <c r="C446" t="s">
        <v>10</v>
      </c>
      <c r="D446" s="2">
        <f>VLOOKUP(C446,Tabela110[],2,FALSE)</f>
        <v>0.2</v>
      </c>
      <c r="E446">
        <f t="shared" si="25"/>
        <v>37</v>
      </c>
      <c r="F446" s="3">
        <f>IF(B446="niedziela",15*E446,0)+(Tabela211[[#This Row],[ile]]*800)</f>
        <v>0</v>
      </c>
      <c r="G446" s="3">
        <f t="shared" si="26"/>
        <v>210</v>
      </c>
      <c r="H446" s="4">
        <f t="shared" si="27"/>
        <v>22240</v>
      </c>
      <c r="I446">
        <f t="shared" si="24"/>
        <v>3</v>
      </c>
      <c r="J446">
        <f>IF(NOT(I447=Tabela211[[#This Row],[miesiąc]]),1,0)</f>
        <v>0</v>
      </c>
      <c r="K446">
        <f>IF(AND(H445&gt;(3*800),Tabela211[[#This Row],[zakup]]=1),3,0)</f>
        <v>0</v>
      </c>
    </row>
    <row r="447" spans="1:11" x14ac:dyDescent="0.3">
      <c r="A447" s="1">
        <v>45372</v>
      </c>
      <c r="B447" t="s">
        <v>6</v>
      </c>
      <c r="C447" t="s">
        <v>11</v>
      </c>
      <c r="D447" s="2">
        <f>VLOOKUP(C447,Tabela110[],2,FALSE)</f>
        <v>0.5</v>
      </c>
      <c r="E447">
        <f t="shared" si="25"/>
        <v>37</v>
      </c>
      <c r="F447" s="3">
        <f>IF(B447="niedziela",15*E447,0)+(Tabela211[[#This Row],[ile]]*800)</f>
        <v>0</v>
      </c>
      <c r="G447" s="3">
        <f t="shared" si="26"/>
        <v>540</v>
      </c>
      <c r="H447" s="4">
        <f t="shared" si="27"/>
        <v>22780</v>
      </c>
      <c r="I447">
        <f t="shared" si="24"/>
        <v>3</v>
      </c>
      <c r="J447">
        <f>IF(NOT(I448=Tabela211[[#This Row],[miesiąc]]),1,0)</f>
        <v>0</v>
      </c>
      <c r="K447">
        <f>IF(AND(H446&gt;(3*800),Tabela211[[#This Row],[zakup]]=1),3,0)</f>
        <v>0</v>
      </c>
    </row>
    <row r="448" spans="1:11" x14ac:dyDescent="0.3">
      <c r="A448" s="1">
        <v>45373</v>
      </c>
      <c r="B448" t="s">
        <v>7</v>
      </c>
      <c r="C448" t="s">
        <v>11</v>
      </c>
      <c r="D448" s="2">
        <f>VLOOKUP(C448,Tabela110[],2,FALSE)</f>
        <v>0.5</v>
      </c>
      <c r="E448">
        <f t="shared" si="25"/>
        <v>37</v>
      </c>
      <c r="F448" s="3">
        <f>IF(B448="niedziela",15*E448,0)+(Tabela211[[#This Row],[ile]]*800)</f>
        <v>0</v>
      </c>
      <c r="G448" s="3">
        <f t="shared" si="26"/>
        <v>540</v>
      </c>
      <c r="H448" s="4">
        <f t="shared" si="27"/>
        <v>23320</v>
      </c>
      <c r="I448">
        <f t="shared" si="24"/>
        <v>3</v>
      </c>
      <c r="J448">
        <f>IF(NOT(I449=Tabela211[[#This Row],[miesiąc]]),1,0)</f>
        <v>0</v>
      </c>
      <c r="K448">
        <f>IF(AND(H447&gt;(3*800),Tabela211[[#This Row],[zakup]]=1),3,0)</f>
        <v>0</v>
      </c>
    </row>
    <row r="449" spans="1:11" x14ac:dyDescent="0.3">
      <c r="A449" s="1">
        <v>45374</v>
      </c>
      <c r="B449" t="s">
        <v>8</v>
      </c>
      <c r="C449" t="s">
        <v>11</v>
      </c>
      <c r="D449" s="2">
        <f>VLOOKUP(C449,Tabela110[],2,FALSE)</f>
        <v>0.5</v>
      </c>
      <c r="E449">
        <f t="shared" si="25"/>
        <v>37</v>
      </c>
      <c r="F449" s="3">
        <f>IF(B449="niedziela",15*E449,0)+(Tabela211[[#This Row],[ile]]*800)</f>
        <v>0</v>
      </c>
      <c r="G449" s="3">
        <f t="shared" si="26"/>
        <v>0</v>
      </c>
      <c r="H449" s="4">
        <f t="shared" si="27"/>
        <v>23320</v>
      </c>
      <c r="I449">
        <f t="shared" si="24"/>
        <v>3</v>
      </c>
      <c r="J449">
        <f>IF(NOT(I450=Tabela211[[#This Row],[miesiąc]]),1,0)</f>
        <v>0</v>
      </c>
      <c r="K449">
        <f>IF(AND(H448&gt;(3*800),Tabela211[[#This Row],[zakup]]=1),3,0)</f>
        <v>0</v>
      </c>
    </row>
    <row r="450" spans="1:11" x14ac:dyDescent="0.3">
      <c r="A450" s="1">
        <v>45375</v>
      </c>
      <c r="B450" t="s">
        <v>2</v>
      </c>
      <c r="C450" t="s">
        <v>11</v>
      </c>
      <c r="D450" s="2">
        <f>VLOOKUP(C450,Tabela110[],2,FALSE)</f>
        <v>0.5</v>
      </c>
      <c r="E450">
        <f t="shared" si="25"/>
        <v>37</v>
      </c>
      <c r="F450" s="3">
        <f>IF(B450="niedziela",15*E450,0)+(Tabela211[[#This Row],[ile]]*800)</f>
        <v>555</v>
      </c>
      <c r="G450" s="3">
        <f t="shared" si="26"/>
        <v>0</v>
      </c>
      <c r="H450" s="4">
        <f t="shared" si="27"/>
        <v>22765</v>
      </c>
      <c r="I450">
        <f t="shared" ref="I450:I513" si="28">MONTH(A450)</f>
        <v>3</v>
      </c>
      <c r="J450">
        <f>IF(NOT(I451=Tabela211[[#This Row],[miesiąc]]),1,0)</f>
        <v>0</v>
      </c>
      <c r="K450">
        <f>IF(AND(H449&gt;(3*800),Tabela211[[#This Row],[zakup]]=1),3,0)</f>
        <v>0</v>
      </c>
    </row>
    <row r="451" spans="1:11" x14ac:dyDescent="0.3">
      <c r="A451" s="1">
        <v>45376</v>
      </c>
      <c r="B451" t="s">
        <v>3</v>
      </c>
      <c r="C451" t="s">
        <v>11</v>
      </c>
      <c r="D451" s="2">
        <f>VLOOKUP(C451,Tabela110[],2,FALSE)</f>
        <v>0.5</v>
      </c>
      <c r="E451">
        <f t="shared" si="25"/>
        <v>37</v>
      </c>
      <c r="F451" s="3">
        <f>IF(B451="niedziela",15*E451,0)+(Tabela211[[#This Row],[ile]]*800)</f>
        <v>0</v>
      </c>
      <c r="G451" s="3">
        <f t="shared" si="26"/>
        <v>540</v>
      </c>
      <c r="H451" s="4">
        <f t="shared" si="27"/>
        <v>23305</v>
      </c>
      <c r="I451">
        <f t="shared" si="28"/>
        <v>3</v>
      </c>
      <c r="J451">
        <f>IF(NOT(I452=Tabela211[[#This Row],[miesiąc]]),1,0)</f>
        <v>0</v>
      </c>
      <c r="K451">
        <f>IF(AND(H450&gt;(3*800),Tabela211[[#This Row],[zakup]]=1),3,0)</f>
        <v>0</v>
      </c>
    </row>
    <row r="452" spans="1:11" x14ac:dyDescent="0.3">
      <c r="A452" s="1">
        <v>45377</v>
      </c>
      <c r="B452" t="s">
        <v>4</v>
      </c>
      <c r="C452" t="s">
        <v>11</v>
      </c>
      <c r="D452" s="2">
        <f>VLOOKUP(C452,Tabela110[],2,FALSE)</f>
        <v>0.5</v>
      </c>
      <c r="E452">
        <f t="shared" ref="E452:E515" si="29">E451+K451</f>
        <v>37</v>
      </c>
      <c r="F452" s="3">
        <f>IF(B452="niedziela",15*E452,0)+(Tabela211[[#This Row],[ile]]*800)</f>
        <v>0</v>
      </c>
      <c r="G452" s="3">
        <f t="shared" ref="G452:G515" si="30">IF(AND(NOT(B452="sobota"),NOT(B452="niedziela")),ROUNDDOWN(E452*D452,0)*$P$4,0)</f>
        <v>540</v>
      </c>
      <c r="H452" s="4">
        <f t="shared" ref="H452:H515" si="31">G452-F452+H451</f>
        <v>23845</v>
      </c>
      <c r="I452">
        <f t="shared" si="28"/>
        <v>3</v>
      </c>
      <c r="J452">
        <f>IF(NOT(I453=Tabela211[[#This Row],[miesiąc]]),1,0)</f>
        <v>0</v>
      </c>
      <c r="K452">
        <f>IF(AND(H451&gt;(3*800),Tabela211[[#This Row],[zakup]]=1),3,0)</f>
        <v>0</v>
      </c>
    </row>
    <row r="453" spans="1:11" x14ac:dyDescent="0.3">
      <c r="A453" s="1">
        <v>45378</v>
      </c>
      <c r="B453" t="s">
        <v>5</v>
      </c>
      <c r="C453" t="s">
        <v>11</v>
      </c>
      <c r="D453" s="2">
        <f>VLOOKUP(C453,Tabela110[],2,FALSE)</f>
        <v>0.5</v>
      </c>
      <c r="E453">
        <f t="shared" si="29"/>
        <v>37</v>
      </c>
      <c r="F453" s="3">
        <f>IF(B453="niedziela",15*E453,0)+(Tabela211[[#This Row],[ile]]*800)</f>
        <v>0</v>
      </c>
      <c r="G453" s="3">
        <f t="shared" si="30"/>
        <v>540</v>
      </c>
      <c r="H453" s="4">
        <f t="shared" si="31"/>
        <v>24385</v>
      </c>
      <c r="I453">
        <f t="shared" si="28"/>
        <v>3</v>
      </c>
      <c r="J453">
        <f>IF(NOT(I454=Tabela211[[#This Row],[miesiąc]]),1,0)</f>
        <v>0</v>
      </c>
      <c r="K453">
        <f>IF(AND(H452&gt;(3*800),Tabela211[[#This Row],[zakup]]=1),3,0)</f>
        <v>0</v>
      </c>
    </row>
    <row r="454" spans="1:11" x14ac:dyDescent="0.3">
      <c r="A454" s="1">
        <v>45379</v>
      </c>
      <c r="B454" t="s">
        <v>6</v>
      </c>
      <c r="C454" t="s">
        <v>11</v>
      </c>
      <c r="D454" s="2">
        <f>VLOOKUP(C454,Tabela110[],2,FALSE)</f>
        <v>0.5</v>
      </c>
      <c r="E454">
        <f t="shared" si="29"/>
        <v>37</v>
      </c>
      <c r="F454" s="3">
        <f>IF(B454="niedziela",15*E454,0)+(Tabela211[[#This Row],[ile]]*800)</f>
        <v>0</v>
      </c>
      <c r="G454" s="3">
        <f t="shared" si="30"/>
        <v>540</v>
      </c>
      <c r="H454" s="4">
        <f t="shared" si="31"/>
        <v>24925</v>
      </c>
      <c r="I454">
        <f t="shared" si="28"/>
        <v>3</v>
      </c>
      <c r="J454">
        <f>IF(NOT(I455=Tabela211[[#This Row],[miesiąc]]),1,0)</f>
        <v>0</v>
      </c>
      <c r="K454">
        <f>IF(AND(H453&gt;(3*800),Tabela211[[#This Row],[zakup]]=1),3,0)</f>
        <v>0</v>
      </c>
    </row>
    <row r="455" spans="1:11" x14ac:dyDescent="0.3">
      <c r="A455" s="1">
        <v>45380</v>
      </c>
      <c r="B455" t="s">
        <v>7</v>
      </c>
      <c r="C455" t="s">
        <v>11</v>
      </c>
      <c r="D455" s="2">
        <f>VLOOKUP(C455,Tabela110[],2,FALSE)</f>
        <v>0.5</v>
      </c>
      <c r="E455">
        <f t="shared" si="29"/>
        <v>37</v>
      </c>
      <c r="F455" s="3">
        <f>IF(B455="niedziela",15*E455,0)+(Tabela211[[#This Row],[ile]]*800)</f>
        <v>0</v>
      </c>
      <c r="G455" s="3">
        <f t="shared" si="30"/>
        <v>540</v>
      </c>
      <c r="H455" s="4">
        <f t="shared" si="31"/>
        <v>25465</v>
      </c>
      <c r="I455">
        <f t="shared" si="28"/>
        <v>3</v>
      </c>
      <c r="J455">
        <f>IF(NOT(I456=Tabela211[[#This Row],[miesiąc]]),1,0)</f>
        <v>0</v>
      </c>
      <c r="K455">
        <f>IF(AND(H454&gt;(3*800),Tabela211[[#This Row],[zakup]]=1),3,0)</f>
        <v>0</v>
      </c>
    </row>
    <row r="456" spans="1:11" x14ac:dyDescent="0.3">
      <c r="A456" s="1">
        <v>45381</v>
      </c>
      <c r="B456" t="s">
        <v>8</v>
      </c>
      <c r="C456" t="s">
        <v>11</v>
      </c>
      <c r="D456" s="2">
        <f>VLOOKUP(C456,Tabela110[],2,FALSE)</f>
        <v>0.5</v>
      </c>
      <c r="E456">
        <f t="shared" si="29"/>
        <v>37</v>
      </c>
      <c r="F456" s="3">
        <f>IF(B456="niedziela",15*E456,0)+(Tabela211[[#This Row],[ile]]*800)</f>
        <v>0</v>
      </c>
      <c r="G456" s="3">
        <f t="shared" si="30"/>
        <v>0</v>
      </c>
      <c r="H456" s="4">
        <f t="shared" si="31"/>
        <v>25465</v>
      </c>
      <c r="I456">
        <f t="shared" si="28"/>
        <v>3</v>
      </c>
      <c r="J456">
        <f>IF(NOT(I457=Tabela211[[#This Row],[miesiąc]]),1,0)</f>
        <v>0</v>
      </c>
      <c r="K456">
        <f>IF(AND(H455&gt;(3*800),Tabela211[[#This Row],[zakup]]=1),3,0)</f>
        <v>0</v>
      </c>
    </row>
    <row r="457" spans="1:11" x14ac:dyDescent="0.3">
      <c r="A457" s="1">
        <v>45382</v>
      </c>
      <c r="B457" t="s">
        <v>2</v>
      </c>
      <c r="C457" t="s">
        <v>11</v>
      </c>
      <c r="D457" s="2">
        <f>VLOOKUP(C457,Tabela110[],2,FALSE)</f>
        <v>0.5</v>
      </c>
      <c r="E457">
        <f t="shared" si="29"/>
        <v>37</v>
      </c>
      <c r="F457" s="3">
        <f>IF(B457="niedziela",15*E457,0)+(Tabela211[[#This Row],[ile]]*800)</f>
        <v>2955</v>
      </c>
      <c r="G457" s="3">
        <f t="shared" si="30"/>
        <v>0</v>
      </c>
      <c r="H457" s="4">
        <f t="shared" si="31"/>
        <v>22510</v>
      </c>
      <c r="I457">
        <f t="shared" si="28"/>
        <v>3</v>
      </c>
      <c r="J457">
        <f>IF(NOT(I458=Tabela211[[#This Row],[miesiąc]]),1,0)</f>
        <v>1</v>
      </c>
      <c r="K457">
        <f>IF(AND(H456&gt;(3*800),Tabela211[[#This Row],[zakup]]=1),3,0)</f>
        <v>3</v>
      </c>
    </row>
    <row r="458" spans="1:11" x14ac:dyDescent="0.3">
      <c r="A458" s="1">
        <v>45383</v>
      </c>
      <c r="B458" t="s">
        <v>3</v>
      </c>
      <c r="C458" t="s">
        <v>11</v>
      </c>
      <c r="D458" s="2">
        <f>VLOOKUP(C458,Tabela110[],2,FALSE)</f>
        <v>0.5</v>
      </c>
      <c r="E458">
        <f t="shared" si="29"/>
        <v>40</v>
      </c>
      <c r="F458" s="3">
        <f>IF(B458="niedziela",15*E458,0)+(Tabela211[[#This Row],[ile]]*800)</f>
        <v>0</v>
      </c>
      <c r="G458" s="3">
        <f t="shared" si="30"/>
        <v>600</v>
      </c>
      <c r="H458" s="4">
        <f t="shared" si="31"/>
        <v>23110</v>
      </c>
      <c r="I458">
        <f t="shared" si="28"/>
        <v>4</v>
      </c>
      <c r="J458">
        <f>IF(NOT(I459=Tabela211[[#This Row],[miesiąc]]),1,0)</f>
        <v>0</v>
      </c>
      <c r="K458">
        <f>IF(AND(H457&gt;(3*800),Tabela211[[#This Row],[zakup]]=1),3,0)</f>
        <v>0</v>
      </c>
    </row>
    <row r="459" spans="1:11" x14ac:dyDescent="0.3">
      <c r="A459" s="1">
        <v>45384</v>
      </c>
      <c r="B459" t="s">
        <v>4</v>
      </c>
      <c r="C459" t="s">
        <v>11</v>
      </c>
      <c r="D459" s="2">
        <f>VLOOKUP(C459,Tabela110[],2,FALSE)</f>
        <v>0.5</v>
      </c>
      <c r="E459">
        <f t="shared" si="29"/>
        <v>40</v>
      </c>
      <c r="F459" s="3">
        <f>IF(B459="niedziela",15*E459,0)+(Tabela211[[#This Row],[ile]]*800)</f>
        <v>0</v>
      </c>
      <c r="G459" s="3">
        <f t="shared" si="30"/>
        <v>600</v>
      </c>
      <c r="H459" s="4">
        <f t="shared" si="31"/>
        <v>23710</v>
      </c>
      <c r="I459">
        <f t="shared" si="28"/>
        <v>4</v>
      </c>
      <c r="J459">
        <f>IF(NOT(I460=Tabela211[[#This Row],[miesiąc]]),1,0)</f>
        <v>0</v>
      </c>
      <c r="K459">
        <f>IF(AND(H458&gt;(3*800),Tabela211[[#This Row],[zakup]]=1),3,0)</f>
        <v>0</v>
      </c>
    </row>
    <row r="460" spans="1:11" x14ac:dyDescent="0.3">
      <c r="A460" s="1">
        <v>45385</v>
      </c>
      <c r="B460" t="s">
        <v>5</v>
      </c>
      <c r="C460" t="s">
        <v>11</v>
      </c>
      <c r="D460" s="2">
        <f>VLOOKUP(C460,Tabela110[],2,FALSE)</f>
        <v>0.5</v>
      </c>
      <c r="E460">
        <f t="shared" si="29"/>
        <v>40</v>
      </c>
      <c r="F460" s="3">
        <f>IF(B460="niedziela",15*E460,0)+(Tabela211[[#This Row],[ile]]*800)</f>
        <v>0</v>
      </c>
      <c r="G460" s="3">
        <f t="shared" si="30"/>
        <v>600</v>
      </c>
      <c r="H460" s="4">
        <f t="shared" si="31"/>
        <v>24310</v>
      </c>
      <c r="I460">
        <f t="shared" si="28"/>
        <v>4</v>
      </c>
      <c r="J460">
        <f>IF(NOT(I461=Tabela211[[#This Row],[miesiąc]]),1,0)</f>
        <v>0</v>
      </c>
      <c r="K460">
        <f>IF(AND(H459&gt;(3*800),Tabela211[[#This Row],[zakup]]=1),3,0)</f>
        <v>0</v>
      </c>
    </row>
    <row r="461" spans="1:11" x14ac:dyDescent="0.3">
      <c r="A461" s="1">
        <v>45386</v>
      </c>
      <c r="B461" t="s">
        <v>6</v>
      </c>
      <c r="C461" t="s">
        <v>11</v>
      </c>
      <c r="D461" s="2">
        <f>VLOOKUP(C461,Tabela110[],2,FALSE)</f>
        <v>0.5</v>
      </c>
      <c r="E461">
        <f t="shared" si="29"/>
        <v>40</v>
      </c>
      <c r="F461" s="3">
        <f>IF(B461="niedziela",15*E461,0)+(Tabela211[[#This Row],[ile]]*800)</f>
        <v>0</v>
      </c>
      <c r="G461" s="3">
        <f t="shared" si="30"/>
        <v>600</v>
      </c>
      <c r="H461" s="4">
        <f t="shared" si="31"/>
        <v>24910</v>
      </c>
      <c r="I461">
        <f t="shared" si="28"/>
        <v>4</v>
      </c>
      <c r="J461">
        <f>IF(NOT(I462=Tabela211[[#This Row],[miesiąc]]),1,0)</f>
        <v>0</v>
      </c>
      <c r="K461">
        <f>IF(AND(H460&gt;(3*800),Tabela211[[#This Row],[zakup]]=1),3,0)</f>
        <v>0</v>
      </c>
    </row>
    <row r="462" spans="1:11" x14ac:dyDescent="0.3">
      <c r="A462" s="1">
        <v>45387</v>
      </c>
      <c r="B462" t="s">
        <v>7</v>
      </c>
      <c r="C462" t="s">
        <v>11</v>
      </c>
      <c r="D462" s="2">
        <f>VLOOKUP(C462,Tabela110[],2,FALSE)</f>
        <v>0.5</v>
      </c>
      <c r="E462">
        <f t="shared" si="29"/>
        <v>40</v>
      </c>
      <c r="F462" s="3">
        <f>IF(B462="niedziela",15*E462,0)+(Tabela211[[#This Row],[ile]]*800)</f>
        <v>0</v>
      </c>
      <c r="G462" s="3">
        <f t="shared" si="30"/>
        <v>600</v>
      </c>
      <c r="H462" s="4">
        <f t="shared" si="31"/>
        <v>25510</v>
      </c>
      <c r="I462">
        <f t="shared" si="28"/>
        <v>4</v>
      </c>
      <c r="J462">
        <f>IF(NOT(I463=Tabela211[[#This Row],[miesiąc]]),1,0)</f>
        <v>0</v>
      </c>
      <c r="K462">
        <f>IF(AND(H461&gt;(3*800),Tabela211[[#This Row],[zakup]]=1),3,0)</f>
        <v>0</v>
      </c>
    </row>
    <row r="463" spans="1:11" x14ac:dyDescent="0.3">
      <c r="A463" s="1">
        <v>45388</v>
      </c>
      <c r="B463" t="s">
        <v>8</v>
      </c>
      <c r="C463" t="s">
        <v>11</v>
      </c>
      <c r="D463" s="2">
        <f>VLOOKUP(C463,Tabela110[],2,FALSE)</f>
        <v>0.5</v>
      </c>
      <c r="E463">
        <f t="shared" si="29"/>
        <v>40</v>
      </c>
      <c r="F463" s="3">
        <f>IF(B463="niedziela",15*E463,0)+(Tabela211[[#This Row],[ile]]*800)</f>
        <v>0</v>
      </c>
      <c r="G463" s="3">
        <f t="shared" si="30"/>
        <v>0</v>
      </c>
      <c r="H463" s="4">
        <f t="shared" si="31"/>
        <v>25510</v>
      </c>
      <c r="I463">
        <f t="shared" si="28"/>
        <v>4</v>
      </c>
      <c r="J463">
        <f>IF(NOT(I464=Tabela211[[#This Row],[miesiąc]]),1,0)</f>
        <v>0</v>
      </c>
      <c r="K463">
        <f>IF(AND(H462&gt;(3*800),Tabela211[[#This Row],[zakup]]=1),3,0)</f>
        <v>0</v>
      </c>
    </row>
    <row r="464" spans="1:11" x14ac:dyDescent="0.3">
      <c r="A464" s="1">
        <v>45389</v>
      </c>
      <c r="B464" t="s">
        <v>2</v>
      </c>
      <c r="C464" t="s">
        <v>11</v>
      </c>
      <c r="D464" s="2">
        <f>VLOOKUP(C464,Tabela110[],2,FALSE)</f>
        <v>0.5</v>
      </c>
      <c r="E464">
        <f t="shared" si="29"/>
        <v>40</v>
      </c>
      <c r="F464" s="3">
        <f>IF(B464="niedziela",15*E464,0)+(Tabela211[[#This Row],[ile]]*800)</f>
        <v>600</v>
      </c>
      <c r="G464" s="3">
        <f t="shared" si="30"/>
        <v>0</v>
      </c>
      <c r="H464" s="4">
        <f t="shared" si="31"/>
        <v>24910</v>
      </c>
      <c r="I464">
        <f t="shared" si="28"/>
        <v>4</v>
      </c>
      <c r="J464">
        <f>IF(NOT(I465=Tabela211[[#This Row],[miesiąc]]),1,0)</f>
        <v>0</v>
      </c>
      <c r="K464">
        <f>IF(AND(H463&gt;(3*800),Tabela211[[#This Row],[zakup]]=1),3,0)</f>
        <v>0</v>
      </c>
    </row>
    <row r="465" spans="1:11" x14ac:dyDescent="0.3">
      <c r="A465" s="1">
        <v>45390</v>
      </c>
      <c r="B465" t="s">
        <v>3</v>
      </c>
      <c r="C465" t="s">
        <v>11</v>
      </c>
      <c r="D465" s="2">
        <f>VLOOKUP(C465,Tabela110[],2,FALSE)</f>
        <v>0.5</v>
      </c>
      <c r="E465">
        <f t="shared" si="29"/>
        <v>40</v>
      </c>
      <c r="F465" s="3">
        <f>IF(B465="niedziela",15*E465,0)+(Tabela211[[#This Row],[ile]]*800)</f>
        <v>0</v>
      </c>
      <c r="G465" s="3">
        <f t="shared" si="30"/>
        <v>600</v>
      </c>
      <c r="H465" s="4">
        <f t="shared" si="31"/>
        <v>25510</v>
      </c>
      <c r="I465">
        <f t="shared" si="28"/>
        <v>4</v>
      </c>
      <c r="J465">
        <f>IF(NOT(I466=Tabela211[[#This Row],[miesiąc]]),1,0)</f>
        <v>0</v>
      </c>
      <c r="K465">
        <f>IF(AND(H464&gt;(3*800),Tabela211[[#This Row],[zakup]]=1),3,0)</f>
        <v>0</v>
      </c>
    </row>
    <row r="466" spans="1:11" x14ac:dyDescent="0.3">
      <c r="A466" s="1">
        <v>45391</v>
      </c>
      <c r="B466" t="s">
        <v>4</v>
      </c>
      <c r="C466" t="s">
        <v>11</v>
      </c>
      <c r="D466" s="2">
        <f>VLOOKUP(C466,Tabela110[],2,FALSE)</f>
        <v>0.5</v>
      </c>
      <c r="E466">
        <f t="shared" si="29"/>
        <v>40</v>
      </c>
      <c r="F466" s="3">
        <f>IF(B466="niedziela",15*E466,0)+(Tabela211[[#This Row],[ile]]*800)</f>
        <v>0</v>
      </c>
      <c r="G466" s="3">
        <f t="shared" si="30"/>
        <v>600</v>
      </c>
      <c r="H466" s="4">
        <f t="shared" si="31"/>
        <v>26110</v>
      </c>
      <c r="I466">
        <f t="shared" si="28"/>
        <v>4</v>
      </c>
      <c r="J466">
        <f>IF(NOT(I467=Tabela211[[#This Row],[miesiąc]]),1,0)</f>
        <v>0</v>
      </c>
      <c r="K466">
        <f>IF(AND(H465&gt;(3*800),Tabela211[[#This Row],[zakup]]=1),3,0)</f>
        <v>0</v>
      </c>
    </row>
    <row r="467" spans="1:11" x14ac:dyDescent="0.3">
      <c r="A467" s="1">
        <v>45392</v>
      </c>
      <c r="B467" t="s">
        <v>5</v>
      </c>
      <c r="C467" t="s">
        <v>11</v>
      </c>
      <c r="D467" s="2">
        <f>VLOOKUP(C467,Tabela110[],2,FALSE)</f>
        <v>0.5</v>
      </c>
      <c r="E467">
        <f t="shared" si="29"/>
        <v>40</v>
      </c>
      <c r="F467" s="3">
        <f>IF(B467="niedziela",15*E467,0)+(Tabela211[[#This Row],[ile]]*800)</f>
        <v>0</v>
      </c>
      <c r="G467" s="3">
        <f t="shared" si="30"/>
        <v>600</v>
      </c>
      <c r="H467" s="4">
        <f t="shared" si="31"/>
        <v>26710</v>
      </c>
      <c r="I467">
        <f t="shared" si="28"/>
        <v>4</v>
      </c>
      <c r="J467">
        <f>IF(NOT(I468=Tabela211[[#This Row],[miesiąc]]),1,0)</f>
        <v>0</v>
      </c>
      <c r="K467">
        <f>IF(AND(H466&gt;(3*800),Tabela211[[#This Row],[zakup]]=1),3,0)</f>
        <v>0</v>
      </c>
    </row>
    <row r="468" spans="1:11" x14ac:dyDescent="0.3">
      <c r="A468" s="1">
        <v>45393</v>
      </c>
      <c r="B468" t="s">
        <v>6</v>
      </c>
      <c r="C468" t="s">
        <v>11</v>
      </c>
      <c r="D468" s="2">
        <f>VLOOKUP(C468,Tabela110[],2,FALSE)</f>
        <v>0.5</v>
      </c>
      <c r="E468">
        <f t="shared" si="29"/>
        <v>40</v>
      </c>
      <c r="F468" s="3">
        <f>IF(B468="niedziela",15*E468,0)+(Tabela211[[#This Row],[ile]]*800)</f>
        <v>0</v>
      </c>
      <c r="G468" s="3">
        <f t="shared" si="30"/>
        <v>600</v>
      </c>
      <c r="H468" s="4">
        <f t="shared" si="31"/>
        <v>27310</v>
      </c>
      <c r="I468">
        <f t="shared" si="28"/>
        <v>4</v>
      </c>
      <c r="J468">
        <f>IF(NOT(I469=Tabela211[[#This Row],[miesiąc]]),1,0)</f>
        <v>0</v>
      </c>
      <c r="K468">
        <f>IF(AND(H467&gt;(3*800),Tabela211[[#This Row],[zakup]]=1),3,0)</f>
        <v>0</v>
      </c>
    </row>
    <row r="469" spans="1:11" x14ac:dyDescent="0.3">
      <c r="A469" s="1">
        <v>45394</v>
      </c>
      <c r="B469" t="s">
        <v>7</v>
      </c>
      <c r="C469" t="s">
        <v>11</v>
      </c>
      <c r="D469" s="2">
        <f>VLOOKUP(C469,Tabela110[],2,FALSE)</f>
        <v>0.5</v>
      </c>
      <c r="E469">
        <f t="shared" si="29"/>
        <v>40</v>
      </c>
      <c r="F469" s="3">
        <f>IF(B469="niedziela",15*E469,0)+(Tabela211[[#This Row],[ile]]*800)</f>
        <v>0</v>
      </c>
      <c r="G469" s="3">
        <f t="shared" si="30"/>
        <v>600</v>
      </c>
      <c r="H469" s="4">
        <f t="shared" si="31"/>
        <v>27910</v>
      </c>
      <c r="I469">
        <f t="shared" si="28"/>
        <v>4</v>
      </c>
      <c r="J469">
        <f>IF(NOT(I470=Tabela211[[#This Row],[miesiąc]]),1,0)</f>
        <v>0</v>
      </c>
      <c r="K469">
        <f>IF(AND(H468&gt;(3*800),Tabela211[[#This Row],[zakup]]=1),3,0)</f>
        <v>0</v>
      </c>
    </row>
    <row r="470" spans="1:11" x14ac:dyDescent="0.3">
      <c r="A470" s="1">
        <v>45395</v>
      </c>
      <c r="B470" t="s">
        <v>8</v>
      </c>
      <c r="C470" t="s">
        <v>11</v>
      </c>
      <c r="D470" s="2">
        <f>VLOOKUP(C470,Tabela110[],2,FALSE)</f>
        <v>0.5</v>
      </c>
      <c r="E470">
        <f t="shared" si="29"/>
        <v>40</v>
      </c>
      <c r="F470" s="3">
        <f>IF(B470="niedziela",15*E470,0)+(Tabela211[[#This Row],[ile]]*800)</f>
        <v>0</v>
      </c>
      <c r="G470" s="3">
        <f t="shared" si="30"/>
        <v>0</v>
      </c>
      <c r="H470" s="4">
        <f t="shared" si="31"/>
        <v>27910</v>
      </c>
      <c r="I470">
        <f t="shared" si="28"/>
        <v>4</v>
      </c>
      <c r="J470">
        <f>IF(NOT(I471=Tabela211[[#This Row],[miesiąc]]),1,0)</f>
        <v>0</v>
      </c>
      <c r="K470">
        <f>IF(AND(H469&gt;(3*800),Tabela211[[#This Row],[zakup]]=1),3,0)</f>
        <v>0</v>
      </c>
    </row>
    <row r="471" spans="1:11" x14ac:dyDescent="0.3">
      <c r="A471" s="1">
        <v>45396</v>
      </c>
      <c r="B471" t="s">
        <v>2</v>
      </c>
      <c r="C471" t="s">
        <v>11</v>
      </c>
      <c r="D471" s="2">
        <f>VLOOKUP(C471,Tabela110[],2,FALSE)</f>
        <v>0.5</v>
      </c>
      <c r="E471">
        <f t="shared" si="29"/>
        <v>40</v>
      </c>
      <c r="F471" s="3">
        <f>IF(B471="niedziela",15*E471,0)+(Tabela211[[#This Row],[ile]]*800)</f>
        <v>600</v>
      </c>
      <c r="G471" s="3">
        <f t="shared" si="30"/>
        <v>0</v>
      </c>
      <c r="H471" s="4">
        <f t="shared" si="31"/>
        <v>27310</v>
      </c>
      <c r="I471">
        <f t="shared" si="28"/>
        <v>4</v>
      </c>
      <c r="J471">
        <f>IF(NOT(I472=Tabela211[[#This Row],[miesiąc]]),1,0)</f>
        <v>0</v>
      </c>
      <c r="K471">
        <f>IF(AND(H470&gt;(3*800),Tabela211[[#This Row],[zakup]]=1),3,0)</f>
        <v>0</v>
      </c>
    </row>
    <row r="472" spans="1:11" x14ac:dyDescent="0.3">
      <c r="A472" s="1">
        <v>45397</v>
      </c>
      <c r="B472" t="s">
        <v>3</v>
      </c>
      <c r="C472" t="s">
        <v>11</v>
      </c>
      <c r="D472" s="2">
        <f>VLOOKUP(C472,Tabela110[],2,FALSE)</f>
        <v>0.5</v>
      </c>
      <c r="E472">
        <f t="shared" si="29"/>
        <v>40</v>
      </c>
      <c r="F472" s="3">
        <f>IF(B472="niedziela",15*E472,0)+(Tabela211[[#This Row],[ile]]*800)</f>
        <v>0</v>
      </c>
      <c r="G472" s="3">
        <f t="shared" si="30"/>
        <v>600</v>
      </c>
      <c r="H472" s="4">
        <f t="shared" si="31"/>
        <v>27910</v>
      </c>
      <c r="I472">
        <f t="shared" si="28"/>
        <v>4</v>
      </c>
      <c r="J472">
        <f>IF(NOT(I473=Tabela211[[#This Row],[miesiąc]]),1,0)</f>
        <v>0</v>
      </c>
      <c r="K472">
        <f>IF(AND(H471&gt;(3*800),Tabela211[[#This Row],[zakup]]=1),3,0)</f>
        <v>0</v>
      </c>
    </row>
    <row r="473" spans="1:11" x14ac:dyDescent="0.3">
      <c r="A473" s="1">
        <v>45398</v>
      </c>
      <c r="B473" t="s">
        <v>4</v>
      </c>
      <c r="C473" t="s">
        <v>11</v>
      </c>
      <c r="D473" s="2">
        <f>VLOOKUP(C473,Tabela110[],2,FALSE)</f>
        <v>0.5</v>
      </c>
      <c r="E473">
        <f t="shared" si="29"/>
        <v>40</v>
      </c>
      <c r="F473" s="3">
        <f>IF(B473="niedziela",15*E473,0)+(Tabela211[[#This Row],[ile]]*800)</f>
        <v>0</v>
      </c>
      <c r="G473" s="3">
        <f t="shared" si="30"/>
        <v>600</v>
      </c>
      <c r="H473" s="4">
        <f t="shared" si="31"/>
        <v>28510</v>
      </c>
      <c r="I473">
        <f t="shared" si="28"/>
        <v>4</v>
      </c>
      <c r="J473">
        <f>IF(NOT(I474=Tabela211[[#This Row],[miesiąc]]),1,0)</f>
        <v>0</v>
      </c>
      <c r="K473">
        <f>IF(AND(H472&gt;(3*800),Tabela211[[#This Row],[zakup]]=1),3,0)</f>
        <v>0</v>
      </c>
    </row>
    <row r="474" spans="1:11" x14ac:dyDescent="0.3">
      <c r="A474" s="1">
        <v>45399</v>
      </c>
      <c r="B474" t="s">
        <v>5</v>
      </c>
      <c r="C474" t="s">
        <v>11</v>
      </c>
      <c r="D474" s="2">
        <f>VLOOKUP(C474,Tabela110[],2,FALSE)</f>
        <v>0.5</v>
      </c>
      <c r="E474">
        <f t="shared" si="29"/>
        <v>40</v>
      </c>
      <c r="F474" s="3">
        <f>IF(B474="niedziela",15*E474,0)+(Tabela211[[#This Row],[ile]]*800)</f>
        <v>0</v>
      </c>
      <c r="G474" s="3">
        <f t="shared" si="30"/>
        <v>600</v>
      </c>
      <c r="H474" s="4">
        <f t="shared" si="31"/>
        <v>29110</v>
      </c>
      <c r="I474">
        <f t="shared" si="28"/>
        <v>4</v>
      </c>
      <c r="J474">
        <f>IF(NOT(I475=Tabela211[[#This Row],[miesiąc]]),1,0)</f>
        <v>0</v>
      </c>
      <c r="K474">
        <f>IF(AND(H473&gt;(3*800),Tabela211[[#This Row],[zakup]]=1),3,0)</f>
        <v>0</v>
      </c>
    </row>
    <row r="475" spans="1:11" x14ac:dyDescent="0.3">
      <c r="A475" s="1">
        <v>45400</v>
      </c>
      <c r="B475" t="s">
        <v>6</v>
      </c>
      <c r="C475" t="s">
        <v>11</v>
      </c>
      <c r="D475" s="2">
        <f>VLOOKUP(C475,Tabela110[],2,FALSE)</f>
        <v>0.5</v>
      </c>
      <c r="E475">
        <f t="shared" si="29"/>
        <v>40</v>
      </c>
      <c r="F475" s="3">
        <f>IF(B475="niedziela",15*E475,0)+(Tabela211[[#This Row],[ile]]*800)</f>
        <v>0</v>
      </c>
      <c r="G475" s="3">
        <f t="shared" si="30"/>
        <v>600</v>
      </c>
      <c r="H475" s="4">
        <f t="shared" si="31"/>
        <v>29710</v>
      </c>
      <c r="I475">
        <f t="shared" si="28"/>
        <v>4</v>
      </c>
      <c r="J475">
        <f>IF(NOT(I476=Tabela211[[#This Row],[miesiąc]]),1,0)</f>
        <v>0</v>
      </c>
      <c r="K475">
        <f>IF(AND(H474&gt;(3*800),Tabela211[[#This Row],[zakup]]=1),3,0)</f>
        <v>0</v>
      </c>
    </row>
    <row r="476" spans="1:11" x14ac:dyDescent="0.3">
      <c r="A476" s="1">
        <v>45401</v>
      </c>
      <c r="B476" t="s">
        <v>7</v>
      </c>
      <c r="C476" t="s">
        <v>11</v>
      </c>
      <c r="D476" s="2">
        <f>VLOOKUP(C476,Tabela110[],2,FALSE)</f>
        <v>0.5</v>
      </c>
      <c r="E476">
        <f t="shared" si="29"/>
        <v>40</v>
      </c>
      <c r="F476" s="3">
        <f>IF(B476="niedziela",15*E476,0)+(Tabela211[[#This Row],[ile]]*800)</f>
        <v>0</v>
      </c>
      <c r="G476" s="3">
        <f t="shared" si="30"/>
        <v>600</v>
      </c>
      <c r="H476" s="4">
        <f t="shared" si="31"/>
        <v>30310</v>
      </c>
      <c r="I476">
        <f t="shared" si="28"/>
        <v>4</v>
      </c>
      <c r="J476">
        <f>IF(NOT(I477=Tabela211[[#This Row],[miesiąc]]),1,0)</f>
        <v>0</v>
      </c>
      <c r="K476">
        <f>IF(AND(H475&gt;(3*800),Tabela211[[#This Row],[zakup]]=1),3,0)</f>
        <v>0</v>
      </c>
    </row>
    <row r="477" spans="1:11" x14ac:dyDescent="0.3">
      <c r="A477" s="1">
        <v>45402</v>
      </c>
      <c r="B477" t="s">
        <v>8</v>
      </c>
      <c r="C477" t="s">
        <v>11</v>
      </c>
      <c r="D477" s="2">
        <f>VLOOKUP(C477,Tabela110[],2,FALSE)</f>
        <v>0.5</v>
      </c>
      <c r="E477">
        <f t="shared" si="29"/>
        <v>40</v>
      </c>
      <c r="F477" s="3">
        <f>IF(B477="niedziela",15*E477,0)+(Tabela211[[#This Row],[ile]]*800)</f>
        <v>0</v>
      </c>
      <c r="G477" s="3">
        <f t="shared" si="30"/>
        <v>0</v>
      </c>
      <c r="H477" s="4">
        <f t="shared" si="31"/>
        <v>30310</v>
      </c>
      <c r="I477">
        <f t="shared" si="28"/>
        <v>4</v>
      </c>
      <c r="J477">
        <f>IF(NOT(I478=Tabela211[[#This Row],[miesiąc]]),1,0)</f>
        <v>0</v>
      </c>
      <c r="K477">
        <f>IF(AND(H476&gt;(3*800),Tabela211[[#This Row],[zakup]]=1),3,0)</f>
        <v>0</v>
      </c>
    </row>
    <row r="478" spans="1:11" x14ac:dyDescent="0.3">
      <c r="A478" s="1">
        <v>45403</v>
      </c>
      <c r="B478" t="s">
        <v>2</v>
      </c>
      <c r="C478" t="s">
        <v>11</v>
      </c>
      <c r="D478" s="2">
        <f>VLOOKUP(C478,Tabela110[],2,FALSE)</f>
        <v>0.5</v>
      </c>
      <c r="E478">
        <f t="shared" si="29"/>
        <v>40</v>
      </c>
      <c r="F478" s="3">
        <f>IF(B478="niedziela",15*E478,0)+(Tabela211[[#This Row],[ile]]*800)</f>
        <v>600</v>
      </c>
      <c r="G478" s="3">
        <f t="shared" si="30"/>
        <v>0</v>
      </c>
      <c r="H478" s="4">
        <f t="shared" si="31"/>
        <v>29710</v>
      </c>
      <c r="I478">
        <f t="shared" si="28"/>
        <v>4</v>
      </c>
      <c r="J478">
        <f>IF(NOT(I479=Tabela211[[#This Row],[miesiąc]]),1,0)</f>
        <v>0</v>
      </c>
      <c r="K478">
        <f>IF(AND(H477&gt;(3*800),Tabela211[[#This Row],[zakup]]=1),3,0)</f>
        <v>0</v>
      </c>
    </row>
    <row r="479" spans="1:11" x14ac:dyDescent="0.3">
      <c r="A479" s="1">
        <v>45404</v>
      </c>
      <c r="B479" t="s">
        <v>3</v>
      </c>
      <c r="C479" t="s">
        <v>11</v>
      </c>
      <c r="D479" s="2">
        <f>VLOOKUP(C479,Tabela110[],2,FALSE)</f>
        <v>0.5</v>
      </c>
      <c r="E479">
        <f t="shared" si="29"/>
        <v>40</v>
      </c>
      <c r="F479" s="3">
        <f>IF(B479="niedziela",15*E479,0)+(Tabela211[[#This Row],[ile]]*800)</f>
        <v>0</v>
      </c>
      <c r="G479" s="3">
        <f t="shared" si="30"/>
        <v>600</v>
      </c>
      <c r="H479" s="4">
        <f t="shared" si="31"/>
        <v>30310</v>
      </c>
      <c r="I479">
        <f t="shared" si="28"/>
        <v>4</v>
      </c>
      <c r="J479">
        <f>IF(NOT(I480=Tabela211[[#This Row],[miesiąc]]),1,0)</f>
        <v>0</v>
      </c>
      <c r="K479">
        <f>IF(AND(H478&gt;(3*800),Tabela211[[#This Row],[zakup]]=1),3,0)</f>
        <v>0</v>
      </c>
    </row>
    <row r="480" spans="1:11" x14ac:dyDescent="0.3">
      <c r="A480" s="1">
        <v>45405</v>
      </c>
      <c r="B480" t="s">
        <v>4</v>
      </c>
      <c r="C480" t="s">
        <v>11</v>
      </c>
      <c r="D480" s="2">
        <f>VLOOKUP(C480,Tabela110[],2,FALSE)</f>
        <v>0.5</v>
      </c>
      <c r="E480">
        <f t="shared" si="29"/>
        <v>40</v>
      </c>
      <c r="F480" s="3">
        <f>IF(B480="niedziela",15*E480,0)+(Tabela211[[#This Row],[ile]]*800)</f>
        <v>0</v>
      </c>
      <c r="G480" s="3">
        <f t="shared" si="30"/>
        <v>600</v>
      </c>
      <c r="H480" s="4">
        <f t="shared" si="31"/>
        <v>30910</v>
      </c>
      <c r="I480">
        <f t="shared" si="28"/>
        <v>4</v>
      </c>
      <c r="J480">
        <f>IF(NOT(I481=Tabela211[[#This Row],[miesiąc]]),1,0)</f>
        <v>0</v>
      </c>
      <c r="K480">
        <f>IF(AND(H479&gt;(3*800),Tabela211[[#This Row],[zakup]]=1),3,0)</f>
        <v>0</v>
      </c>
    </row>
    <row r="481" spans="1:11" x14ac:dyDescent="0.3">
      <c r="A481" s="1">
        <v>45406</v>
      </c>
      <c r="B481" t="s">
        <v>5</v>
      </c>
      <c r="C481" t="s">
        <v>11</v>
      </c>
      <c r="D481" s="2">
        <f>VLOOKUP(C481,Tabela110[],2,FALSE)</f>
        <v>0.5</v>
      </c>
      <c r="E481">
        <f t="shared" si="29"/>
        <v>40</v>
      </c>
      <c r="F481" s="3">
        <f>IF(B481="niedziela",15*E481,0)+(Tabela211[[#This Row],[ile]]*800)</f>
        <v>0</v>
      </c>
      <c r="G481" s="3">
        <f t="shared" si="30"/>
        <v>600</v>
      </c>
      <c r="H481" s="4">
        <f t="shared" si="31"/>
        <v>31510</v>
      </c>
      <c r="I481">
        <f t="shared" si="28"/>
        <v>4</v>
      </c>
      <c r="J481">
        <f>IF(NOT(I482=Tabela211[[#This Row],[miesiąc]]),1,0)</f>
        <v>0</v>
      </c>
      <c r="K481">
        <f>IF(AND(H480&gt;(3*800),Tabela211[[#This Row],[zakup]]=1),3,0)</f>
        <v>0</v>
      </c>
    </row>
    <row r="482" spans="1:11" x14ac:dyDescent="0.3">
      <c r="A482" s="1">
        <v>45407</v>
      </c>
      <c r="B482" t="s">
        <v>6</v>
      </c>
      <c r="C482" t="s">
        <v>11</v>
      </c>
      <c r="D482" s="2">
        <f>VLOOKUP(C482,Tabela110[],2,FALSE)</f>
        <v>0.5</v>
      </c>
      <c r="E482">
        <f t="shared" si="29"/>
        <v>40</v>
      </c>
      <c r="F482" s="3">
        <f>IF(B482="niedziela",15*E482,0)+(Tabela211[[#This Row],[ile]]*800)</f>
        <v>0</v>
      </c>
      <c r="G482" s="3">
        <f t="shared" si="30"/>
        <v>600</v>
      </c>
      <c r="H482" s="4">
        <f t="shared" si="31"/>
        <v>32110</v>
      </c>
      <c r="I482">
        <f t="shared" si="28"/>
        <v>4</v>
      </c>
      <c r="J482">
        <f>IF(NOT(I483=Tabela211[[#This Row],[miesiąc]]),1,0)</f>
        <v>0</v>
      </c>
      <c r="K482">
        <f>IF(AND(H481&gt;(3*800),Tabela211[[#This Row],[zakup]]=1),3,0)</f>
        <v>0</v>
      </c>
    </row>
    <row r="483" spans="1:11" x14ac:dyDescent="0.3">
      <c r="A483" s="1">
        <v>45408</v>
      </c>
      <c r="B483" t="s">
        <v>7</v>
      </c>
      <c r="C483" t="s">
        <v>11</v>
      </c>
      <c r="D483" s="2">
        <f>VLOOKUP(C483,Tabela110[],2,FALSE)</f>
        <v>0.5</v>
      </c>
      <c r="E483">
        <f t="shared" si="29"/>
        <v>40</v>
      </c>
      <c r="F483" s="3">
        <f>IF(B483="niedziela",15*E483,0)+(Tabela211[[#This Row],[ile]]*800)</f>
        <v>0</v>
      </c>
      <c r="G483" s="3">
        <f t="shared" si="30"/>
        <v>600</v>
      </c>
      <c r="H483" s="4">
        <f t="shared" si="31"/>
        <v>32710</v>
      </c>
      <c r="I483">
        <f t="shared" si="28"/>
        <v>4</v>
      </c>
      <c r="J483">
        <f>IF(NOT(I484=Tabela211[[#This Row],[miesiąc]]),1,0)</f>
        <v>0</v>
      </c>
      <c r="K483">
        <f>IF(AND(H482&gt;(3*800),Tabela211[[#This Row],[zakup]]=1),3,0)</f>
        <v>0</v>
      </c>
    </row>
    <row r="484" spans="1:11" x14ac:dyDescent="0.3">
      <c r="A484" s="1">
        <v>45409</v>
      </c>
      <c r="B484" t="s">
        <v>8</v>
      </c>
      <c r="C484" t="s">
        <v>11</v>
      </c>
      <c r="D484" s="2">
        <f>VLOOKUP(C484,Tabela110[],2,FALSE)</f>
        <v>0.5</v>
      </c>
      <c r="E484">
        <f t="shared" si="29"/>
        <v>40</v>
      </c>
      <c r="F484" s="3">
        <f>IF(B484="niedziela",15*E484,0)+(Tabela211[[#This Row],[ile]]*800)</f>
        <v>0</v>
      </c>
      <c r="G484" s="3">
        <f t="shared" si="30"/>
        <v>0</v>
      </c>
      <c r="H484" s="4">
        <f t="shared" si="31"/>
        <v>32710</v>
      </c>
      <c r="I484">
        <f t="shared" si="28"/>
        <v>4</v>
      </c>
      <c r="J484">
        <f>IF(NOT(I485=Tabela211[[#This Row],[miesiąc]]),1,0)</f>
        <v>0</v>
      </c>
      <c r="K484">
        <f>IF(AND(H483&gt;(3*800),Tabela211[[#This Row],[zakup]]=1),3,0)</f>
        <v>0</v>
      </c>
    </row>
    <row r="485" spans="1:11" x14ac:dyDescent="0.3">
      <c r="A485" s="1">
        <v>45410</v>
      </c>
      <c r="B485" t="s">
        <v>2</v>
      </c>
      <c r="C485" t="s">
        <v>11</v>
      </c>
      <c r="D485" s="2">
        <f>VLOOKUP(C485,Tabela110[],2,FALSE)</f>
        <v>0.5</v>
      </c>
      <c r="E485">
        <f t="shared" si="29"/>
        <v>40</v>
      </c>
      <c r="F485" s="3">
        <f>IF(B485="niedziela",15*E485,0)+(Tabela211[[#This Row],[ile]]*800)</f>
        <v>600</v>
      </c>
      <c r="G485" s="3">
        <f t="shared" si="30"/>
        <v>0</v>
      </c>
      <c r="H485" s="4">
        <f t="shared" si="31"/>
        <v>32110</v>
      </c>
      <c r="I485">
        <f t="shared" si="28"/>
        <v>4</v>
      </c>
      <c r="J485">
        <f>IF(NOT(I486=Tabela211[[#This Row],[miesiąc]]),1,0)</f>
        <v>0</v>
      </c>
      <c r="K485">
        <f>IF(AND(H484&gt;(3*800),Tabela211[[#This Row],[zakup]]=1),3,0)</f>
        <v>0</v>
      </c>
    </row>
    <row r="486" spans="1:11" x14ac:dyDescent="0.3">
      <c r="A486" s="1">
        <v>45411</v>
      </c>
      <c r="B486" t="s">
        <v>3</v>
      </c>
      <c r="C486" t="s">
        <v>11</v>
      </c>
      <c r="D486" s="2">
        <f>VLOOKUP(C486,Tabela110[],2,FALSE)</f>
        <v>0.5</v>
      </c>
      <c r="E486">
        <f t="shared" si="29"/>
        <v>40</v>
      </c>
      <c r="F486" s="3">
        <f>IF(B486="niedziela",15*E486,0)+(Tabela211[[#This Row],[ile]]*800)</f>
        <v>0</v>
      </c>
      <c r="G486" s="3">
        <f t="shared" si="30"/>
        <v>600</v>
      </c>
      <c r="H486" s="4">
        <f t="shared" si="31"/>
        <v>32710</v>
      </c>
      <c r="I486">
        <f t="shared" si="28"/>
        <v>4</v>
      </c>
      <c r="J486">
        <f>IF(NOT(I487=Tabela211[[#This Row],[miesiąc]]),1,0)</f>
        <v>0</v>
      </c>
      <c r="K486">
        <f>IF(AND(H485&gt;(3*800),Tabela211[[#This Row],[zakup]]=1),3,0)</f>
        <v>0</v>
      </c>
    </row>
    <row r="487" spans="1:11" x14ac:dyDescent="0.3">
      <c r="A487" s="1">
        <v>45412</v>
      </c>
      <c r="B487" t="s">
        <v>4</v>
      </c>
      <c r="C487" t="s">
        <v>11</v>
      </c>
      <c r="D487" s="2">
        <f>VLOOKUP(C487,Tabela110[],2,FALSE)</f>
        <v>0.5</v>
      </c>
      <c r="E487">
        <f t="shared" si="29"/>
        <v>40</v>
      </c>
      <c r="F487" s="3">
        <f>IF(B487="niedziela",15*E487,0)+(Tabela211[[#This Row],[ile]]*800)</f>
        <v>2400</v>
      </c>
      <c r="G487" s="3">
        <f t="shared" si="30"/>
        <v>600</v>
      </c>
      <c r="H487" s="4">
        <f t="shared" si="31"/>
        <v>30910</v>
      </c>
      <c r="I487">
        <f t="shared" si="28"/>
        <v>4</v>
      </c>
      <c r="J487">
        <f>IF(NOT(I488=Tabela211[[#This Row],[miesiąc]]),1,0)</f>
        <v>1</v>
      </c>
      <c r="K487">
        <f>IF(AND(H486&gt;(3*800),Tabela211[[#This Row],[zakup]]=1),3,0)</f>
        <v>3</v>
      </c>
    </row>
    <row r="488" spans="1:11" x14ac:dyDescent="0.3">
      <c r="A488" s="1">
        <v>45413</v>
      </c>
      <c r="B488" t="s">
        <v>5</v>
      </c>
      <c r="C488" t="s">
        <v>11</v>
      </c>
      <c r="D488" s="2">
        <f>VLOOKUP(C488,Tabela110[],2,FALSE)</f>
        <v>0.5</v>
      </c>
      <c r="E488">
        <f t="shared" si="29"/>
        <v>43</v>
      </c>
      <c r="F488" s="3">
        <f>IF(B488="niedziela",15*E488,0)+(Tabela211[[#This Row],[ile]]*800)</f>
        <v>0</v>
      </c>
      <c r="G488" s="3">
        <f t="shared" si="30"/>
        <v>630</v>
      </c>
      <c r="H488" s="4">
        <f t="shared" si="31"/>
        <v>31540</v>
      </c>
      <c r="I488">
        <f t="shared" si="28"/>
        <v>5</v>
      </c>
      <c r="J488">
        <f>IF(NOT(I489=Tabela211[[#This Row],[miesiąc]]),1,0)</f>
        <v>0</v>
      </c>
      <c r="K488">
        <f>IF(AND(H487&gt;(3*800),Tabela211[[#This Row],[zakup]]=1),3,0)</f>
        <v>0</v>
      </c>
    </row>
    <row r="489" spans="1:11" x14ac:dyDescent="0.3">
      <c r="A489" s="1">
        <v>45414</v>
      </c>
      <c r="B489" t="s">
        <v>6</v>
      </c>
      <c r="C489" t="s">
        <v>11</v>
      </c>
      <c r="D489" s="2">
        <f>VLOOKUP(C489,Tabela110[],2,FALSE)</f>
        <v>0.5</v>
      </c>
      <c r="E489">
        <f t="shared" si="29"/>
        <v>43</v>
      </c>
      <c r="F489" s="3">
        <f>IF(B489="niedziela",15*E489,0)+(Tabela211[[#This Row],[ile]]*800)</f>
        <v>0</v>
      </c>
      <c r="G489" s="3">
        <f t="shared" si="30"/>
        <v>630</v>
      </c>
      <c r="H489" s="4">
        <f t="shared" si="31"/>
        <v>32170</v>
      </c>
      <c r="I489">
        <f t="shared" si="28"/>
        <v>5</v>
      </c>
      <c r="J489">
        <f>IF(NOT(I490=Tabela211[[#This Row],[miesiąc]]),1,0)</f>
        <v>0</v>
      </c>
      <c r="K489">
        <f>IF(AND(H488&gt;(3*800),Tabela211[[#This Row],[zakup]]=1),3,0)</f>
        <v>0</v>
      </c>
    </row>
    <row r="490" spans="1:11" x14ac:dyDescent="0.3">
      <c r="A490" s="1">
        <v>45415</v>
      </c>
      <c r="B490" t="s">
        <v>7</v>
      </c>
      <c r="C490" t="s">
        <v>11</v>
      </c>
      <c r="D490" s="2">
        <f>VLOOKUP(C490,Tabela110[],2,FALSE)</f>
        <v>0.5</v>
      </c>
      <c r="E490">
        <f t="shared" si="29"/>
        <v>43</v>
      </c>
      <c r="F490" s="3">
        <f>IF(B490="niedziela",15*E490,0)+(Tabela211[[#This Row],[ile]]*800)</f>
        <v>0</v>
      </c>
      <c r="G490" s="3">
        <f t="shared" si="30"/>
        <v>630</v>
      </c>
      <c r="H490" s="4">
        <f t="shared" si="31"/>
        <v>32800</v>
      </c>
      <c r="I490">
        <f t="shared" si="28"/>
        <v>5</v>
      </c>
      <c r="J490">
        <f>IF(NOT(I491=Tabela211[[#This Row],[miesiąc]]),1,0)</f>
        <v>0</v>
      </c>
      <c r="K490">
        <f>IF(AND(H489&gt;(3*800),Tabela211[[#This Row],[zakup]]=1),3,0)</f>
        <v>0</v>
      </c>
    </row>
    <row r="491" spans="1:11" x14ac:dyDescent="0.3">
      <c r="A491" s="1">
        <v>45416</v>
      </c>
      <c r="B491" t="s">
        <v>8</v>
      </c>
      <c r="C491" t="s">
        <v>11</v>
      </c>
      <c r="D491" s="2">
        <f>VLOOKUP(C491,Tabela110[],2,FALSE)</f>
        <v>0.5</v>
      </c>
      <c r="E491">
        <f t="shared" si="29"/>
        <v>43</v>
      </c>
      <c r="F491" s="3">
        <f>IF(B491="niedziela",15*E491,0)+(Tabela211[[#This Row],[ile]]*800)</f>
        <v>0</v>
      </c>
      <c r="G491" s="3">
        <f t="shared" si="30"/>
        <v>0</v>
      </c>
      <c r="H491" s="4">
        <f t="shared" si="31"/>
        <v>32800</v>
      </c>
      <c r="I491">
        <f t="shared" si="28"/>
        <v>5</v>
      </c>
      <c r="J491">
        <f>IF(NOT(I492=Tabela211[[#This Row],[miesiąc]]),1,0)</f>
        <v>0</v>
      </c>
      <c r="K491">
        <f>IF(AND(H490&gt;(3*800),Tabela211[[#This Row],[zakup]]=1),3,0)</f>
        <v>0</v>
      </c>
    </row>
    <row r="492" spans="1:11" x14ac:dyDescent="0.3">
      <c r="A492" s="1">
        <v>45417</v>
      </c>
      <c r="B492" t="s">
        <v>2</v>
      </c>
      <c r="C492" t="s">
        <v>11</v>
      </c>
      <c r="D492" s="2">
        <f>VLOOKUP(C492,Tabela110[],2,FALSE)</f>
        <v>0.5</v>
      </c>
      <c r="E492">
        <f t="shared" si="29"/>
        <v>43</v>
      </c>
      <c r="F492" s="3">
        <f>IF(B492="niedziela",15*E492,0)+(Tabela211[[#This Row],[ile]]*800)</f>
        <v>645</v>
      </c>
      <c r="G492" s="3">
        <f t="shared" si="30"/>
        <v>0</v>
      </c>
      <c r="H492" s="4">
        <f t="shared" si="31"/>
        <v>32155</v>
      </c>
      <c r="I492">
        <f t="shared" si="28"/>
        <v>5</v>
      </c>
      <c r="J492">
        <f>IF(NOT(I493=Tabela211[[#This Row],[miesiąc]]),1,0)</f>
        <v>0</v>
      </c>
      <c r="K492">
        <f>IF(AND(H491&gt;(3*800),Tabela211[[#This Row],[zakup]]=1),3,0)</f>
        <v>0</v>
      </c>
    </row>
    <row r="493" spans="1:11" x14ac:dyDescent="0.3">
      <c r="A493" s="1">
        <v>45418</v>
      </c>
      <c r="B493" t="s">
        <v>3</v>
      </c>
      <c r="C493" t="s">
        <v>11</v>
      </c>
      <c r="D493" s="2">
        <f>VLOOKUP(C493,Tabela110[],2,FALSE)</f>
        <v>0.5</v>
      </c>
      <c r="E493">
        <f t="shared" si="29"/>
        <v>43</v>
      </c>
      <c r="F493" s="3">
        <f>IF(B493="niedziela",15*E493,0)+(Tabela211[[#This Row],[ile]]*800)</f>
        <v>0</v>
      </c>
      <c r="G493" s="3">
        <f t="shared" si="30"/>
        <v>630</v>
      </c>
      <c r="H493" s="4">
        <f t="shared" si="31"/>
        <v>32785</v>
      </c>
      <c r="I493">
        <f t="shared" si="28"/>
        <v>5</v>
      </c>
      <c r="J493">
        <f>IF(NOT(I494=Tabela211[[#This Row],[miesiąc]]),1,0)</f>
        <v>0</v>
      </c>
      <c r="K493">
        <f>IF(AND(H492&gt;(3*800),Tabela211[[#This Row],[zakup]]=1),3,0)</f>
        <v>0</v>
      </c>
    </row>
    <row r="494" spans="1:11" x14ac:dyDescent="0.3">
      <c r="A494" s="1">
        <v>45419</v>
      </c>
      <c r="B494" t="s">
        <v>4</v>
      </c>
      <c r="C494" t="s">
        <v>11</v>
      </c>
      <c r="D494" s="2">
        <f>VLOOKUP(C494,Tabela110[],2,FALSE)</f>
        <v>0.5</v>
      </c>
      <c r="E494">
        <f t="shared" si="29"/>
        <v>43</v>
      </c>
      <c r="F494" s="3">
        <f>IF(B494="niedziela",15*E494,0)+(Tabela211[[#This Row],[ile]]*800)</f>
        <v>0</v>
      </c>
      <c r="G494" s="3">
        <f t="shared" si="30"/>
        <v>630</v>
      </c>
      <c r="H494" s="4">
        <f t="shared" si="31"/>
        <v>33415</v>
      </c>
      <c r="I494">
        <f t="shared" si="28"/>
        <v>5</v>
      </c>
      <c r="J494">
        <f>IF(NOT(I495=Tabela211[[#This Row],[miesiąc]]),1,0)</f>
        <v>0</v>
      </c>
      <c r="K494">
        <f>IF(AND(H493&gt;(3*800),Tabela211[[#This Row],[zakup]]=1),3,0)</f>
        <v>0</v>
      </c>
    </row>
    <row r="495" spans="1:11" x14ac:dyDescent="0.3">
      <c r="A495" s="1">
        <v>45420</v>
      </c>
      <c r="B495" t="s">
        <v>5</v>
      </c>
      <c r="C495" t="s">
        <v>11</v>
      </c>
      <c r="D495" s="2">
        <f>VLOOKUP(C495,Tabela110[],2,FALSE)</f>
        <v>0.5</v>
      </c>
      <c r="E495">
        <f t="shared" si="29"/>
        <v>43</v>
      </c>
      <c r="F495" s="3">
        <f>IF(B495="niedziela",15*E495,0)+(Tabela211[[#This Row],[ile]]*800)</f>
        <v>0</v>
      </c>
      <c r="G495" s="3">
        <f t="shared" si="30"/>
        <v>630</v>
      </c>
      <c r="H495" s="4">
        <f t="shared" si="31"/>
        <v>34045</v>
      </c>
      <c r="I495">
        <f t="shared" si="28"/>
        <v>5</v>
      </c>
      <c r="J495">
        <f>IF(NOT(I496=Tabela211[[#This Row],[miesiąc]]),1,0)</f>
        <v>0</v>
      </c>
      <c r="K495">
        <f>IF(AND(H494&gt;(3*800),Tabela211[[#This Row],[zakup]]=1),3,0)</f>
        <v>0</v>
      </c>
    </row>
    <row r="496" spans="1:11" x14ac:dyDescent="0.3">
      <c r="A496" s="1">
        <v>45421</v>
      </c>
      <c r="B496" t="s">
        <v>6</v>
      </c>
      <c r="C496" t="s">
        <v>11</v>
      </c>
      <c r="D496" s="2">
        <f>VLOOKUP(C496,Tabela110[],2,FALSE)</f>
        <v>0.5</v>
      </c>
      <c r="E496">
        <f t="shared" si="29"/>
        <v>43</v>
      </c>
      <c r="F496" s="3">
        <f>IF(B496="niedziela",15*E496,0)+(Tabela211[[#This Row],[ile]]*800)</f>
        <v>0</v>
      </c>
      <c r="G496" s="3">
        <f t="shared" si="30"/>
        <v>630</v>
      </c>
      <c r="H496" s="4">
        <f t="shared" si="31"/>
        <v>34675</v>
      </c>
      <c r="I496">
        <f t="shared" si="28"/>
        <v>5</v>
      </c>
      <c r="J496">
        <f>IF(NOT(I497=Tabela211[[#This Row],[miesiąc]]),1,0)</f>
        <v>0</v>
      </c>
      <c r="K496">
        <f>IF(AND(H495&gt;(3*800),Tabela211[[#This Row],[zakup]]=1),3,0)</f>
        <v>0</v>
      </c>
    </row>
    <row r="497" spans="1:11" x14ac:dyDescent="0.3">
      <c r="A497" s="1">
        <v>45422</v>
      </c>
      <c r="B497" t="s">
        <v>7</v>
      </c>
      <c r="C497" t="s">
        <v>11</v>
      </c>
      <c r="D497" s="2">
        <f>VLOOKUP(C497,Tabela110[],2,FALSE)</f>
        <v>0.5</v>
      </c>
      <c r="E497">
        <f t="shared" si="29"/>
        <v>43</v>
      </c>
      <c r="F497" s="3">
        <f>IF(B497="niedziela",15*E497,0)+(Tabela211[[#This Row],[ile]]*800)</f>
        <v>0</v>
      </c>
      <c r="G497" s="3">
        <f t="shared" si="30"/>
        <v>630</v>
      </c>
      <c r="H497" s="4">
        <f t="shared" si="31"/>
        <v>35305</v>
      </c>
      <c r="I497">
        <f t="shared" si="28"/>
        <v>5</v>
      </c>
      <c r="J497">
        <f>IF(NOT(I498=Tabela211[[#This Row],[miesiąc]]),1,0)</f>
        <v>0</v>
      </c>
      <c r="K497">
        <f>IF(AND(H496&gt;(3*800),Tabela211[[#This Row],[zakup]]=1),3,0)</f>
        <v>0</v>
      </c>
    </row>
    <row r="498" spans="1:11" x14ac:dyDescent="0.3">
      <c r="A498" s="1">
        <v>45423</v>
      </c>
      <c r="B498" t="s">
        <v>8</v>
      </c>
      <c r="C498" t="s">
        <v>11</v>
      </c>
      <c r="D498" s="2">
        <f>VLOOKUP(C498,Tabela110[],2,FALSE)</f>
        <v>0.5</v>
      </c>
      <c r="E498">
        <f t="shared" si="29"/>
        <v>43</v>
      </c>
      <c r="F498" s="3">
        <f>IF(B498="niedziela",15*E498,0)+(Tabela211[[#This Row],[ile]]*800)</f>
        <v>0</v>
      </c>
      <c r="G498" s="3">
        <f t="shared" si="30"/>
        <v>0</v>
      </c>
      <c r="H498" s="4">
        <f t="shared" si="31"/>
        <v>35305</v>
      </c>
      <c r="I498">
        <f t="shared" si="28"/>
        <v>5</v>
      </c>
      <c r="J498">
        <f>IF(NOT(I499=Tabela211[[#This Row],[miesiąc]]),1,0)</f>
        <v>0</v>
      </c>
      <c r="K498">
        <f>IF(AND(H497&gt;(3*800),Tabela211[[#This Row],[zakup]]=1),3,0)</f>
        <v>0</v>
      </c>
    </row>
    <row r="499" spans="1:11" x14ac:dyDescent="0.3">
      <c r="A499" s="1">
        <v>45424</v>
      </c>
      <c r="B499" t="s">
        <v>2</v>
      </c>
      <c r="C499" t="s">
        <v>11</v>
      </c>
      <c r="D499" s="2">
        <f>VLOOKUP(C499,Tabela110[],2,FALSE)</f>
        <v>0.5</v>
      </c>
      <c r="E499">
        <f t="shared" si="29"/>
        <v>43</v>
      </c>
      <c r="F499" s="3">
        <f>IF(B499="niedziela",15*E499,0)+(Tabela211[[#This Row],[ile]]*800)</f>
        <v>645</v>
      </c>
      <c r="G499" s="3">
        <f t="shared" si="30"/>
        <v>0</v>
      </c>
      <c r="H499" s="4">
        <f t="shared" si="31"/>
        <v>34660</v>
      </c>
      <c r="I499">
        <f t="shared" si="28"/>
        <v>5</v>
      </c>
      <c r="J499">
        <f>IF(NOT(I500=Tabela211[[#This Row],[miesiąc]]),1,0)</f>
        <v>0</v>
      </c>
      <c r="K499">
        <f>IF(AND(H498&gt;(3*800),Tabela211[[#This Row],[zakup]]=1),3,0)</f>
        <v>0</v>
      </c>
    </row>
    <row r="500" spans="1:11" x14ac:dyDescent="0.3">
      <c r="A500" s="1">
        <v>45425</v>
      </c>
      <c r="B500" t="s">
        <v>3</v>
      </c>
      <c r="C500" t="s">
        <v>11</v>
      </c>
      <c r="D500" s="2">
        <f>VLOOKUP(C500,Tabela110[],2,FALSE)</f>
        <v>0.5</v>
      </c>
      <c r="E500">
        <f t="shared" si="29"/>
        <v>43</v>
      </c>
      <c r="F500" s="3">
        <f>IF(B500="niedziela",15*E500,0)+(Tabela211[[#This Row],[ile]]*800)</f>
        <v>0</v>
      </c>
      <c r="G500" s="3">
        <f t="shared" si="30"/>
        <v>630</v>
      </c>
      <c r="H500" s="4">
        <f t="shared" si="31"/>
        <v>35290</v>
      </c>
      <c r="I500">
        <f t="shared" si="28"/>
        <v>5</v>
      </c>
      <c r="J500">
        <f>IF(NOT(I501=Tabela211[[#This Row],[miesiąc]]),1,0)</f>
        <v>0</v>
      </c>
      <c r="K500">
        <f>IF(AND(H499&gt;(3*800),Tabela211[[#This Row],[zakup]]=1),3,0)</f>
        <v>0</v>
      </c>
    </row>
    <row r="501" spans="1:11" x14ac:dyDescent="0.3">
      <c r="A501" s="1">
        <v>45426</v>
      </c>
      <c r="B501" t="s">
        <v>4</v>
      </c>
      <c r="C501" t="s">
        <v>11</v>
      </c>
      <c r="D501" s="2">
        <f>VLOOKUP(C501,Tabela110[],2,FALSE)</f>
        <v>0.5</v>
      </c>
      <c r="E501">
        <f t="shared" si="29"/>
        <v>43</v>
      </c>
      <c r="F501" s="3">
        <f>IF(B501="niedziela",15*E501,0)+(Tabela211[[#This Row],[ile]]*800)</f>
        <v>0</v>
      </c>
      <c r="G501" s="3">
        <f t="shared" si="30"/>
        <v>630</v>
      </c>
      <c r="H501" s="4">
        <f t="shared" si="31"/>
        <v>35920</v>
      </c>
      <c r="I501">
        <f t="shared" si="28"/>
        <v>5</v>
      </c>
      <c r="J501">
        <f>IF(NOT(I502=Tabela211[[#This Row],[miesiąc]]),1,0)</f>
        <v>0</v>
      </c>
      <c r="K501">
        <f>IF(AND(H500&gt;(3*800),Tabela211[[#This Row],[zakup]]=1),3,0)</f>
        <v>0</v>
      </c>
    </row>
    <row r="502" spans="1:11" x14ac:dyDescent="0.3">
      <c r="A502" s="1">
        <v>45427</v>
      </c>
      <c r="B502" t="s">
        <v>5</v>
      </c>
      <c r="C502" t="s">
        <v>11</v>
      </c>
      <c r="D502" s="2">
        <f>VLOOKUP(C502,Tabela110[],2,FALSE)</f>
        <v>0.5</v>
      </c>
      <c r="E502">
        <f t="shared" si="29"/>
        <v>43</v>
      </c>
      <c r="F502" s="3">
        <f>IF(B502="niedziela",15*E502,0)+(Tabela211[[#This Row],[ile]]*800)</f>
        <v>0</v>
      </c>
      <c r="G502" s="3">
        <f t="shared" si="30"/>
        <v>630</v>
      </c>
      <c r="H502" s="4">
        <f t="shared" si="31"/>
        <v>36550</v>
      </c>
      <c r="I502">
        <f t="shared" si="28"/>
        <v>5</v>
      </c>
      <c r="J502">
        <f>IF(NOT(I503=Tabela211[[#This Row],[miesiąc]]),1,0)</f>
        <v>0</v>
      </c>
      <c r="K502">
        <f>IF(AND(H501&gt;(3*800),Tabela211[[#This Row],[zakup]]=1),3,0)</f>
        <v>0</v>
      </c>
    </row>
    <row r="503" spans="1:11" x14ac:dyDescent="0.3">
      <c r="A503" s="1">
        <v>45428</v>
      </c>
      <c r="B503" t="s">
        <v>6</v>
      </c>
      <c r="C503" t="s">
        <v>11</v>
      </c>
      <c r="D503" s="2">
        <f>VLOOKUP(C503,Tabela110[],2,FALSE)</f>
        <v>0.5</v>
      </c>
      <c r="E503">
        <f t="shared" si="29"/>
        <v>43</v>
      </c>
      <c r="F503" s="3">
        <f>IF(B503="niedziela",15*E503,0)+(Tabela211[[#This Row],[ile]]*800)</f>
        <v>0</v>
      </c>
      <c r="G503" s="3">
        <f t="shared" si="30"/>
        <v>630</v>
      </c>
      <c r="H503" s="4">
        <f t="shared" si="31"/>
        <v>37180</v>
      </c>
      <c r="I503">
        <f t="shared" si="28"/>
        <v>5</v>
      </c>
      <c r="J503">
        <f>IF(NOT(I504=Tabela211[[#This Row],[miesiąc]]),1,0)</f>
        <v>0</v>
      </c>
      <c r="K503">
        <f>IF(AND(H502&gt;(3*800),Tabela211[[#This Row],[zakup]]=1),3,0)</f>
        <v>0</v>
      </c>
    </row>
    <row r="504" spans="1:11" x14ac:dyDescent="0.3">
      <c r="A504" s="1">
        <v>45429</v>
      </c>
      <c r="B504" t="s">
        <v>7</v>
      </c>
      <c r="C504" t="s">
        <v>11</v>
      </c>
      <c r="D504" s="2">
        <f>VLOOKUP(C504,Tabela110[],2,FALSE)</f>
        <v>0.5</v>
      </c>
      <c r="E504">
        <f t="shared" si="29"/>
        <v>43</v>
      </c>
      <c r="F504" s="3">
        <f>IF(B504="niedziela",15*E504,0)+(Tabela211[[#This Row],[ile]]*800)</f>
        <v>0</v>
      </c>
      <c r="G504" s="3">
        <f t="shared" si="30"/>
        <v>630</v>
      </c>
      <c r="H504" s="4">
        <f t="shared" si="31"/>
        <v>37810</v>
      </c>
      <c r="I504">
        <f t="shared" si="28"/>
        <v>5</v>
      </c>
      <c r="J504">
        <f>IF(NOT(I505=Tabela211[[#This Row],[miesiąc]]),1,0)</f>
        <v>0</v>
      </c>
      <c r="K504">
        <f>IF(AND(H503&gt;(3*800),Tabela211[[#This Row],[zakup]]=1),3,0)</f>
        <v>0</v>
      </c>
    </row>
    <row r="505" spans="1:11" x14ac:dyDescent="0.3">
      <c r="A505" s="1">
        <v>45430</v>
      </c>
      <c r="B505" t="s">
        <v>8</v>
      </c>
      <c r="C505" t="s">
        <v>11</v>
      </c>
      <c r="D505" s="2">
        <f>VLOOKUP(C505,Tabela110[],2,FALSE)</f>
        <v>0.5</v>
      </c>
      <c r="E505">
        <f t="shared" si="29"/>
        <v>43</v>
      </c>
      <c r="F505" s="3">
        <f>IF(B505="niedziela",15*E505,0)+(Tabela211[[#This Row],[ile]]*800)</f>
        <v>0</v>
      </c>
      <c r="G505" s="3">
        <f t="shared" si="30"/>
        <v>0</v>
      </c>
      <c r="H505" s="4">
        <f t="shared" si="31"/>
        <v>37810</v>
      </c>
      <c r="I505">
        <f t="shared" si="28"/>
        <v>5</v>
      </c>
      <c r="J505">
        <f>IF(NOT(I506=Tabela211[[#This Row],[miesiąc]]),1,0)</f>
        <v>0</v>
      </c>
      <c r="K505">
        <f>IF(AND(H504&gt;(3*800),Tabela211[[#This Row],[zakup]]=1),3,0)</f>
        <v>0</v>
      </c>
    </row>
    <row r="506" spans="1:11" x14ac:dyDescent="0.3">
      <c r="A506" s="1">
        <v>45431</v>
      </c>
      <c r="B506" t="s">
        <v>2</v>
      </c>
      <c r="C506" t="s">
        <v>11</v>
      </c>
      <c r="D506" s="2">
        <f>VLOOKUP(C506,Tabela110[],2,FALSE)</f>
        <v>0.5</v>
      </c>
      <c r="E506">
        <f t="shared" si="29"/>
        <v>43</v>
      </c>
      <c r="F506" s="3">
        <f>IF(B506="niedziela",15*E506,0)+(Tabela211[[#This Row],[ile]]*800)</f>
        <v>645</v>
      </c>
      <c r="G506" s="3">
        <f t="shared" si="30"/>
        <v>0</v>
      </c>
      <c r="H506" s="4">
        <f t="shared" si="31"/>
        <v>37165</v>
      </c>
      <c r="I506">
        <f t="shared" si="28"/>
        <v>5</v>
      </c>
      <c r="J506">
        <f>IF(NOT(I507=Tabela211[[#This Row],[miesiąc]]),1,0)</f>
        <v>0</v>
      </c>
      <c r="K506">
        <f>IF(AND(H505&gt;(3*800),Tabela211[[#This Row],[zakup]]=1),3,0)</f>
        <v>0</v>
      </c>
    </row>
    <row r="507" spans="1:11" x14ac:dyDescent="0.3">
      <c r="A507" s="1">
        <v>45432</v>
      </c>
      <c r="B507" t="s">
        <v>3</v>
      </c>
      <c r="C507" t="s">
        <v>11</v>
      </c>
      <c r="D507" s="2">
        <f>VLOOKUP(C507,Tabela110[],2,FALSE)</f>
        <v>0.5</v>
      </c>
      <c r="E507">
        <f t="shared" si="29"/>
        <v>43</v>
      </c>
      <c r="F507" s="3">
        <f>IF(B507="niedziela",15*E507,0)+(Tabela211[[#This Row],[ile]]*800)</f>
        <v>0</v>
      </c>
      <c r="G507" s="3">
        <f t="shared" si="30"/>
        <v>630</v>
      </c>
      <c r="H507" s="4">
        <f t="shared" si="31"/>
        <v>37795</v>
      </c>
      <c r="I507">
        <f t="shared" si="28"/>
        <v>5</v>
      </c>
      <c r="J507">
        <f>IF(NOT(I508=Tabela211[[#This Row],[miesiąc]]),1,0)</f>
        <v>0</v>
      </c>
      <c r="K507">
        <f>IF(AND(H506&gt;(3*800),Tabela211[[#This Row],[zakup]]=1),3,0)</f>
        <v>0</v>
      </c>
    </row>
    <row r="508" spans="1:11" x14ac:dyDescent="0.3">
      <c r="A508" s="1">
        <v>45433</v>
      </c>
      <c r="B508" t="s">
        <v>4</v>
      </c>
      <c r="C508" t="s">
        <v>11</v>
      </c>
      <c r="D508" s="2">
        <f>VLOOKUP(C508,Tabela110[],2,FALSE)</f>
        <v>0.5</v>
      </c>
      <c r="E508">
        <f t="shared" si="29"/>
        <v>43</v>
      </c>
      <c r="F508" s="3">
        <f>IF(B508="niedziela",15*E508,0)+(Tabela211[[#This Row],[ile]]*800)</f>
        <v>0</v>
      </c>
      <c r="G508" s="3">
        <f t="shared" si="30"/>
        <v>630</v>
      </c>
      <c r="H508" s="4">
        <f t="shared" si="31"/>
        <v>38425</v>
      </c>
      <c r="I508">
        <f t="shared" si="28"/>
        <v>5</v>
      </c>
      <c r="J508">
        <f>IF(NOT(I509=Tabela211[[#This Row],[miesiąc]]),1,0)</f>
        <v>0</v>
      </c>
      <c r="K508">
        <f>IF(AND(H507&gt;(3*800),Tabela211[[#This Row],[zakup]]=1),3,0)</f>
        <v>0</v>
      </c>
    </row>
    <row r="509" spans="1:11" x14ac:dyDescent="0.3">
      <c r="A509" s="1">
        <v>45434</v>
      </c>
      <c r="B509" t="s">
        <v>5</v>
      </c>
      <c r="C509" t="s">
        <v>11</v>
      </c>
      <c r="D509" s="2">
        <f>VLOOKUP(C509,Tabela110[],2,FALSE)</f>
        <v>0.5</v>
      </c>
      <c r="E509">
        <f t="shared" si="29"/>
        <v>43</v>
      </c>
      <c r="F509" s="3">
        <f>IF(B509="niedziela",15*E509,0)+(Tabela211[[#This Row],[ile]]*800)</f>
        <v>0</v>
      </c>
      <c r="G509" s="3">
        <f t="shared" si="30"/>
        <v>630</v>
      </c>
      <c r="H509" s="4">
        <f t="shared" si="31"/>
        <v>39055</v>
      </c>
      <c r="I509">
        <f t="shared" si="28"/>
        <v>5</v>
      </c>
      <c r="J509">
        <f>IF(NOT(I510=Tabela211[[#This Row],[miesiąc]]),1,0)</f>
        <v>0</v>
      </c>
      <c r="K509">
        <f>IF(AND(H508&gt;(3*800),Tabela211[[#This Row],[zakup]]=1),3,0)</f>
        <v>0</v>
      </c>
    </row>
    <row r="510" spans="1:11" x14ac:dyDescent="0.3">
      <c r="A510" s="1">
        <v>45435</v>
      </c>
      <c r="B510" t="s">
        <v>6</v>
      </c>
      <c r="C510" t="s">
        <v>11</v>
      </c>
      <c r="D510" s="2">
        <f>VLOOKUP(C510,Tabela110[],2,FALSE)</f>
        <v>0.5</v>
      </c>
      <c r="E510">
        <f t="shared" si="29"/>
        <v>43</v>
      </c>
      <c r="F510" s="3">
        <f>IF(B510="niedziela",15*E510,0)+(Tabela211[[#This Row],[ile]]*800)</f>
        <v>0</v>
      </c>
      <c r="G510" s="3">
        <f t="shared" si="30"/>
        <v>630</v>
      </c>
      <c r="H510" s="4">
        <f t="shared" si="31"/>
        <v>39685</v>
      </c>
      <c r="I510">
        <f t="shared" si="28"/>
        <v>5</v>
      </c>
      <c r="J510">
        <f>IF(NOT(I511=Tabela211[[#This Row],[miesiąc]]),1,0)</f>
        <v>0</v>
      </c>
      <c r="K510">
        <f>IF(AND(H509&gt;(3*800),Tabela211[[#This Row],[zakup]]=1),3,0)</f>
        <v>0</v>
      </c>
    </row>
    <row r="511" spans="1:11" x14ac:dyDescent="0.3">
      <c r="A511" s="1">
        <v>45436</v>
      </c>
      <c r="B511" t="s">
        <v>7</v>
      </c>
      <c r="C511" t="s">
        <v>11</v>
      </c>
      <c r="D511" s="2">
        <f>VLOOKUP(C511,Tabela110[],2,FALSE)</f>
        <v>0.5</v>
      </c>
      <c r="E511">
        <f t="shared" si="29"/>
        <v>43</v>
      </c>
      <c r="F511" s="3">
        <f>IF(B511="niedziela",15*E511,0)+(Tabela211[[#This Row],[ile]]*800)</f>
        <v>0</v>
      </c>
      <c r="G511" s="3">
        <f t="shared" si="30"/>
        <v>630</v>
      </c>
      <c r="H511" s="4">
        <f t="shared" si="31"/>
        <v>40315</v>
      </c>
      <c r="I511">
        <f t="shared" si="28"/>
        <v>5</v>
      </c>
      <c r="J511">
        <f>IF(NOT(I512=Tabela211[[#This Row],[miesiąc]]),1,0)</f>
        <v>0</v>
      </c>
      <c r="K511">
        <f>IF(AND(H510&gt;(3*800),Tabela211[[#This Row],[zakup]]=1),3,0)</f>
        <v>0</v>
      </c>
    </row>
    <row r="512" spans="1:11" x14ac:dyDescent="0.3">
      <c r="A512" s="1">
        <v>45437</v>
      </c>
      <c r="B512" t="s">
        <v>8</v>
      </c>
      <c r="C512" t="s">
        <v>11</v>
      </c>
      <c r="D512" s="2">
        <f>VLOOKUP(C512,Tabela110[],2,FALSE)</f>
        <v>0.5</v>
      </c>
      <c r="E512">
        <f t="shared" si="29"/>
        <v>43</v>
      </c>
      <c r="F512" s="3">
        <f>IF(B512="niedziela",15*E512,0)+(Tabela211[[#This Row],[ile]]*800)</f>
        <v>0</v>
      </c>
      <c r="G512" s="3">
        <f t="shared" si="30"/>
        <v>0</v>
      </c>
      <c r="H512" s="4">
        <f t="shared" si="31"/>
        <v>40315</v>
      </c>
      <c r="I512">
        <f t="shared" si="28"/>
        <v>5</v>
      </c>
      <c r="J512">
        <f>IF(NOT(I513=Tabela211[[#This Row],[miesiąc]]),1,0)</f>
        <v>0</v>
      </c>
      <c r="K512">
        <f>IF(AND(H511&gt;(3*800),Tabela211[[#This Row],[zakup]]=1),3,0)</f>
        <v>0</v>
      </c>
    </row>
    <row r="513" spans="1:11" x14ac:dyDescent="0.3">
      <c r="A513" s="1">
        <v>45438</v>
      </c>
      <c r="B513" t="s">
        <v>2</v>
      </c>
      <c r="C513" t="s">
        <v>11</v>
      </c>
      <c r="D513" s="2">
        <f>VLOOKUP(C513,Tabela110[],2,FALSE)</f>
        <v>0.5</v>
      </c>
      <c r="E513">
        <f t="shared" si="29"/>
        <v>43</v>
      </c>
      <c r="F513" s="3">
        <f>IF(B513="niedziela",15*E513,0)+(Tabela211[[#This Row],[ile]]*800)</f>
        <v>645</v>
      </c>
      <c r="G513" s="3">
        <f t="shared" si="30"/>
        <v>0</v>
      </c>
      <c r="H513" s="4">
        <f t="shared" si="31"/>
        <v>39670</v>
      </c>
      <c r="I513">
        <f t="shared" si="28"/>
        <v>5</v>
      </c>
      <c r="J513">
        <f>IF(NOT(I514=Tabela211[[#This Row],[miesiąc]]),1,0)</f>
        <v>0</v>
      </c>
      <c r="K513">
        <f>IF(AND(H512&gt;(3*800),Tabela211[[#This Row],[zakup]]=1),3,0)</f>
        <v>0</v>
      </c>
    </row>
    <row r="514" spans="1:11" x14ac:dyDescent="0.3">
      <c r="A514" s="1">
        <v>45439</v>
      </c>
      <c r="B514" t="s">
        <v>3</v>
      </c>
      <c r="C514" t="s">
        <v>11</v>
      </c>
      <c r="D514" s="2">
        <f>VLOOKUP(C514,Tabela110[],2,FALSE)</f>
        <v>0.5</v>
      </c>
      <c r="E514">
        <f t="shared" si="29"/>
        <v>43</v>
      </c>
      <c r="F514" s="3">
        <f>IF(B514="niedziela",15*E514,0)+(Tabela211[[#This Row],[ile]]*800)</f>
        <v>0</v>
      </c>
      <c r="G514" s="3">
        <f t="shared" si="30"/>
        <v>630</v>
      </c>
      <c r="H514" s="4">
        <f t="shared" si="31"/>
        <v>40300</v>
      </c>
      <c r="I514">
        <f t="shared" ref="I514:I577" si="32">MONTH(A514)</f>
        <v>5</v>
      </c>
      <c r="J514">
        <f>IF(NOT(I515=Tabela211[[#This Row],[miesiąc]]),1,0)</f>
        <v>0</v>
      </c>
      <c r="K514">
        <f>IF(AND(H513&gt;(3*800),Tabela211[[#This Row],[zakup]]=1),3,0)</f>
        <v>0</v>
      </c>
    </row>
    <row r="515" spans="1:11" x14ac:dyDescent="0.3">
      <c r="A515" s="1">
        <v>45440</v>
      </c>
      <c r="B515" t="s">
        <v>4</v>
      </c>
      <c r="C515" t="s">
        <v>11</v>
      </c>
      <c r="D515" s="2">
        <f>VLOOKUP(C515,Tabela110[],2,FALSE)</f>
        <v>0.5</v>
      </c>
      <c r="E515">
        <f t="shared" si="29"/>
        <v>43</v>
      </c>
      <c r="F515" s="3">
        <f>IF(B515="niedziela",15*E515,0)+(Tabela211[[#This Row],[ile]]*800)</f>
        <v>0</v>
      </c>
      <c r="G515" s="3">
        <f t="shared" si="30"/>
        <v>630</v>
      </c>
      <c r="H515" s="4">
        <f t="shared" si="31"/>
        <v>40930</v>
      </c>
      <c r="I515">
        <f t="shared" si="32"/>
        <v>5</v>
      </c>
      <c r="J515">
        <f>IF(NOT(I516=Tabela211[[#This Row],[miesiąc]]),1,0)</f>
        <v>0</v>
      </c>
      <c r="K515">
        <f>IF(AND(H514&gt;(3*800),Tabela211[[#This Row],[zakup]]=1),3,0)</f>
        <v>0</v>
      </c>
    </row>
    <row r="516" spans="1:11" x14ac:dyDescent="0.3">
      <c r="A516" s="1">
        <v>45441</v>
      </c>
      <c r="B516" t="s">
        <v>5</v>
      </c>
      <c r="C516" t="s">
        <v>11</v>
      </c>
      <c r="D516" s="2">
        <f>VLOOKUP(C516,Tabela110[],2,FALSE)</f>
        <v>0.5</v>
      </c>
      <c r="E516">
        <f t="shared" ref="E516:E579" si="33">E515+K515</f>
        <v>43</v>
      </c>
      <c r="F516" s="3">
        <f>IF(B516="niedziela",15*E516,0)+(Tabela211[[#This Row],[ile]]*800)</f>
        <v>0</v>
      </c>
      <c r="G516" s="3">
        <f t="shared" ref="G516:G579" si="34">IF(AND(NOT(B516="sobota"),NOT(B516="niedziela")),ROUNDDOWN(E516*D516,0)*$P$4,0)</f>
        <v>630</v>
      </c>
      <c r="H516" s="4">
        <f t="shared" ref="H516:H579" si="35">G516-F516+H515</f>
        <v>41560</v>
      </c>
      <c r="I516">
        <f t="shared" si="32"/>
        <v>5</v>
      </c>
      <c r="J516">
        <f>IF(NOT(I517=Tabela211[[#This Row],[miesiąc]]),1,0)</f>
        <v>0</v>
      </c>
      <c r="K516">
        <f>IF(AND(H515&gt;(3*800),Tabela211[[#This Row],[zakup]]=1),3,0)</f>
        <v>0</v>
      </c>
    </row>
    <row r="517" spans="1:11" x14ac:dyDescent="0.3">
      <c r="A517" s="1">
        <v>45442</v>
      </c>
      <c r="B517" t="s">
        <v>6</v>
      </c>
      <c r="C517" t="s">
        <v>11</v>
      </c>
      <c r="D517" s="2">
        <f>VLOOKUP(C517,Tabela110[],2,FALSE)</f>
        <v>0.5</v>
      </c>
      <c r="E517">
        <f t="shared" si="33"/>
        <v>43</v>
      </c>
      <c r="F517" s="3">
        <f>IF(B517="niedziela",15*E517,0)+(Tabela211[[#This Row],[ile]]*800)</f>
        <v>0</v>
      </c>
      <c r="G517" s="3">
        <f t="shared" si="34"/>
        <v>630</v>
      </c>
      <c r="H517" s="4">
        <f t="shared" si="35"/>
        <v>42190</v>
      </c>
      <c r="I517">
        <f t="shared" si="32"/>
        <v>5</v>
      </c>
      <c r="J517">
        <f>IF(NOT(I518=Tabela211[[#This Row],[miesiąc]]),1,0)</f>
        <v>0</v>
      </c>
      <c r="K517">
        <f>IF(AND(H516&gt;(3*800),Tabela211[[#This Row],[zakup]]=1),3,0)</f>
        <v>0</v>
      </c>
    </row>
    <row r="518" spans="1:11" x14ac:dyDescent="0.3">
      <c r="A518" s="1">
        <v>45443</v>
      </c>
      <c r="B518" t="s">
        <v>7</v>
      </c>
      <c r="C518" t="s">
        <v>11</v>
      </c>
      <c r="D518" s="2">
        <f>VLOOKUP(C518,Tabela110[],2,FALSE)</f>
        <v>0.5</v>
      </c>
      <c r="E518">
        <f t="shared" si="33"/>
        <v>43</v>
      </c>
      <c r="F518" s="3">
        <f>IF(B518="niedziela",15*E518,0)+(Tabela211[[#This Row],[ile]]*800)</f>
        <v>2400</v>
      </c>
      <c r="G518" s="3">
        <f t="shared" si="34"/>
        <v>630</v>
      </c>
      <c r="H518" s="4">
        <f t="shared" si="35"/>
        <v>40420</v>
      </c>
      <c r="I518">
        <f t="shared" si="32"/>
        <v>5</v>
      </c>
      <c r="J518">
        <f>IF(NOT(I519=Tabela211[[#This Row],[miesiąc]]),1,0)</f>
        <v>1</v>
      </c>
      <c r="K518">
        <f>IF(AND(H517&gt;(3*800),Tabela211[[#This Row],[zakup]]=1),3,0)</f>
        <v>3</v>
      </c>
    </row>
    <row r="519" spans="1:11" x14ac:dyDescent="0.3">
      <c r="A519" s="1">
        <v>45444</v>
      </c>
      <c r="B519" t="s">
        <v>8</v>
      </c>
      <c r="C519" t="s">
        <v>11</v>
      </c>
      <c r="D519" s="2">
        <f>VLOOKUP(C519,Tabela110[],2,FALSE)</f>
        <v>0.5</v>
      </c>
      <c r="E519">
        <f t="shared" si="33"/>
        <v>46</v>
      </c>
      <c r="F519" s="3">
        <f>IF(B519="niedziela",15*E519,0)+(Tabela211[[#This Row],[ile]]*800)</f>
        <v>0</v>
      </c>
      <c r="G519" s="3">
        <f t="shared" si="34"/>
        <v>0</v>
      </c>
      <c r="H519" s="4">
        <f t="shared" si="35"/>
        <v>40420</v>
      </c>
      <c r="I519">
        <f t="shared" si="32"/>
        <v>6</v>
      </c>
      <c r="J519">
        <f>IF(NOT(I520=Tabela211[[#This Row],[miesiąc]]),1,0)</f>
        <v>0</v>
      </c>
      <c r="K519">
        <f>IF(AND(H518&gt;(3*800),Tabela211[[#This Row],[zakup]]=1),3,0)</f>
        <v>0</v>
      </c>
    </row>
    <row r="520" spans="1:11" x14ac:dyDescent="0.3">
      <c r="A520" s="1">
        <v>45445</v>
      </c>
      <c r="B520" t="s">
        <v>2</v>
      </c>
      <c r="C520" t="s">
        <v>11</v>
      </c>
      <c r="D520" s="2">
        <f>VLOOKUP(C520,Tabela110[],2,FALSE)</f>
        <v>0.5</v>
      </c>
      <c r="E520">
        <f t="shared" si="33"/>
        <v>46</v>
      </c>
      <c r="F520" s="3">
        <f>IF(B520="niedziela",15*E520,0)+(Tabela211[[#This Row],[ile]]*800)</f>
        <v>690</v>
      </c>
      <c r="G520" s="3">
        <f t="shared" si="34"/>
        <v>0</v>
      </c>
      <c r="H520" s="4">
        <f t="shared" si="35"/>
        <v>39730</v>
      </c>
      <c r="I520">
        <f t="shared" si="32"/>
        <v>6</v>
      </c>
      <c r="J520">
        <f>IF(NOT(I521=Tabela211[[#This Row],[miesiąc]]),1,0)</f>
        <v>0</v>
      </c>
      <c r="K520">
        <f>IF(AND(H519&gt;(3*800),Tabela211[[#This Row],[zakup]]=1),3,0)</f>
        <v>0</v>
      </c>
    </row>
    <row r="521" spans="1:11" x14ac:dyDescent="0.3">
      <c r="A521" s="1">
        <v>45446</v>
      </c>
      <c r="B521" t="s">
        <v>3</v>
      </c>
      <c r="C521" t="s">
        <v>11</v>
      </c>
      <c r="D521" s="2">
        <f>VLOOKUP(C521,Tabela110[],2,FALSE)</f>
        <v>0.5</v>
      </c>
      <c r="E521">
        <f t="shared" si="33"/>
        <v>46</v>
      </c>
      <c r="F521" s="3">
        <f>IF(B521="niedziela",15*E521,0)+(Tabela211[[#This Row],[ile]]*800)</f>
        <v>0</v>
      </c>
      <c r="G521" s="3">
        <f t="shared" si="34"/>
        <v>690</v>
      </c>
      <c r="H521" s="4">
        <f t="shared" si="35"/>
        <v>40420</v>
      </c>
      <c r="I521">
        <f t="shared" si="32"/>
        <v>6</v>
      </c>
      <c r="J521">
        <f>IF(NOT(I522=Tabela211[[#This Row],[miesiąc]]),1,0)</f>
        <v>0</v>
      </c>
      <c r="K521">
        <f>IF(AND(H520&gt;(3*800),Tabela211[[#This Row],[zakup]]=1),3,0)</f>
        <v>0</v>
      </c>
    </row>
    <row r="522" spans="1:11" x14ac:dyDescent="0.3">
      <c r="A522" s="1">
        <v>45447</v>
      </c>
      <c r="B522" t="s">
        <v>4</v>
      </c>
      <c r="C522" t="s">
        <v>11</v>
      </c>
      <c r="D522" s="2">
        <f>VLOOKUP(C522,Tabela110[],2,FALSE)</f>
        <v>0.5</v>
      </c>
      <c r="E522">
        <f t="shared" si="33"/>
        <v>46</v>
      </c>
      <c r="F522" s="3">
        <f>IF(B522="niedziela",15*E522,0)+(Tabela211[[#This Row],[ile]]*800)</f>
        <v>0</v>
      </c>
      <c r="G522" s="3">
        <f t="shared" si="34"/>
        <v>690</v>
      </c>
      <c r="H522" s="4">
        <f t="shared" si="35"/>
        <v>41110</v>
      </c>
      <c r="I522">
        <f t="shared" si="32"/>
        <v>6</v>
      </c>
      <c r="J522">
        <f>IF(NOT(I523=Tabela211[[#This Row],[miesiąc]]),1,0)</f>
        <v>0</v>
      </c>
      <c r="K522">
        <f>IF(AND(H521&gt;(3*800),Tabela211[[#This Row],[zakup]]=1),3,0)</f>
        <v>0</v>
      </c>
    </row>
    <row r="523" spans="1:11" x14ac:dyDescent="0.3">
      <c r="A523" s="1">
        <v>45448</v>
      </c>
      <c r="B523" t="s">
        <v>5</v>
      </c>
      <c r="C523" t="s">
        <v>11</v>
      </c>
      <c r="D523" s="2">
        <f>VLOOKUP(C523,Tabela110[],2,FALSE)</f>
        <v>0.5</v>
      </c>
      <c r="E523">
        <f t="shared" si="33"/>
        <v>46</v>
      </c>
      <c r="F523" s="3">
        <f>IF(B523="niedziela",15*E523,0)+(Tabela211[[#This Row],[ile]]*800)</f>
        <v>0</v>
      </c>
      <c r="G523" s="3">
        <f t="shared" si="34"/>
        <v>690</v>
      </c>
      <c r="H523" s="4">
        <f t="shared" si="35"/>
        <v>41800</v>
      </c>
      <c r="I523">
        <f t="shared" si="32"/>
        <v>6</v>
      </c>
      <c r="J523">
        <f>IF(NOT(I524=Tabela211[[#This Row],[miesiąc]]),1,0)</f>
        <v>0</v>
      </c>
      <c r="K523">
        <f>IF(AND(H522&gt;(3*800),Tabela211[[#This Row],[zakup]]=1),3,0)</f>
        <v>0</v>
      </c>
    </row>
    <row r="524" spans="1:11" x14ac:dyDescent="0.3">
      <c r="A524" s="1">
        <v>45449</v>
      </c>
      <c r="B524" t="s">
        <v>6</v>
      </c>
      <c r="C524" t="s">
        <v>11</v>
      </c>
      <c r="D524" s="2">
        <f>VLOOKUP(C524,Tabela110[],2,FALSE)</f>
        <v>0.5</v>
      </c>
      <c r="E524">
        <f t="shared" si="33"/>
        <v>46</v>
      </c>
      <c r="F524" s="3">
        <f>IF(B524="niedziela",15*E524,0)+(Tabela211[[#This Row],[ile]]*800)</f>
        <v>0</v>
      </c>
      <c r="G524" s="3">
        <f t="shared" si="34"/>
        <v>690</v>
      </c>
      <c r="H524" s="4">
        <f t="shared" si="35"/>
        <v>42490</v>
      </c>
      <c r="I524">
        <f t="shared" si="32"/>
        <v>6</v>
      </c>
      <c r="J524">
        <f>IF(NOT(I525=Tabela211[[#This Row],[miesiąc]]),1,0)</f>
        <v>0</v>
      </c>
      <c r="K524">
        <f>IF(AND(H523&gt;(3*800),Tabela211[[#This Row],[zakup]]=1),3,0)</f>
        <v>0</v>
      </c>
    </row>
    <row r="525" spans="1:11" x14ac:dyDescent="0.3">
      <c r="A525" s="1">
        <v>45450</v>
      </c>
      <c r="B525" t="s">
        <v>7</v>
      </c>
      <c r="C525" t="s">
        <v>11</v>
      </c>
      <c r="D525" s="2">
        <f>VLOOKUP(C525,Tabela110[],2,FALSE)</f>
        <v>0.5</v>
      </c>
      <c r="E525">
        <f t="shared" si="33"/>
        <v>46</v>
      </c>
      <c r="F525" s="3">
        <f>IF(B525="niedziela",15*E525,0)+(Tabela211[[#This Row],[ile]]*800)</f>
        <v>0</v>
      </c>
      <c r="G525" s="3">
        <f t="shared" si="34"/>
        <v>690</v>
      </c>
      <c r="H525" s="4">
        <f t="shared" si="35"/>
        <v>43180</v>
      </c>
      <c r="I525">
        <f t="shared" si="32"/>
        <v>6</v>
      </c>
      <c r="J525">
        <f>IF(NOT(I526=Tabela211[[#This Row],[miesiąc]]),1,0)</f>
        <v>0</v>
      </c>
      <c r="K525">
        <f>IF(AND(H524&gt;(3*800),Tabela211[[#This Row],[zakup]]=1),3,0)</f>
        <v>0</v>
      </c>
    </row>
    <row r="526" spans="1:11" x14ac:dyDescent="0.3">
      <c r="A526" s="1">
        <v>45451</v>
      </c>
      <c r="B526" t="s">
        <v>8</v>
      </c>
      <c r="C526" t="s">
        <v>11</v>
      </c>
      <c r="D526" s="2">
        <f>VLOOKUP(C526,Tabela110[],2,FALSE)</f>
        <v>0.5</v>
      </c>
      <c r="E526">
        <f t="shared" si="33"/>
        <v>46</v>
      </c>
      <c r="F526" s="3">
        <f>IF(B526="niedziela",15*E526,0)+(Tabela211[[#This Row],[ile]]*800)</f>
        <v>0</v>
      </c>
      <c r="G526" s="3">
        <f t="shared" si="34"/>
        <v>0</v>
      </c>
      <c r="H526" s="4">
        <f t="shared" si="35"/>
        <v>43180</v>
      </c>
      <c r="I526">
        <f t="shared" si="32"/>
        <v>6</v>
      </c>
      <c r="J526">
        <f>IF(NOT(I527=Tabela211[[#This Row],[miesiąc]]),1,0)</f>
        <v>0</v>
      </c>
      <c r="K526">
        <f>IF(AND(H525&gt;(3*800),Tabela211[[#This Row],[zakup]]=1),3,0)</f>
        <v>0</v>
      </c>
    </row>
    <row r="527" spans="1:11" x14ac:dyDescent="0.3">
      <c r="A527" s="1">
        <v>45452</v>
      </c>
      <c r="B527" t="s">
        <v>2</v>
      </c>
      <c r="C527" t="s">
        <v>11</v>
      </c>
      <c r="D527" s="2">
        <f>VLOOKUP(C527,Tabela110[],2,FALSE)</f>
        <v>0.5</v>
      </c>
      <c r="E527">
        <f t="shared" si="33"/>
        <v>46</v>
      </c>
      <c r="F527" s="3">
        <f>IF(B527="niedziela",15*E527,0)+(Tabela211[[#This Row],[ile]]*800)</f>
        <v>690</v>
      </c>
      <c r="G527" s="3">
        <f t="shared" si="34"/>
        <v>0</v>
      </c>
      <c r="H527" s="4">
        <f t="shared" si="35"/>
        <v>42490</v>
      </c>
      <c r="I527">
        <f t="shared" si="32"/>
        <v>6</v>
      </c>
      <c r="J527">
        <f>IF(NOT(I528=Tabela211[[#This Row],[miesiąc]]),1,0)</f>
        <v>0</v>
      </c>
      <c r="K527">
        <f>IF(AND(H526&gt;(3*800),Tabela211[[#This Row],[zakup]]=1),3,0)</f>
        <v>0</v>
      </c>
    </row>
    <row r="528" spans="1:11" x14ac:dyDescent="0.3">
      <c r="A528" s="1">
        <v>45453</v>
      </c>
      <c r="B528" t="s">
        <v>3</v>
      </c>
      <c r="C528" t="s">
        <v>11</v>
      </c>
      <c r="D528" s="2">
        <f>VLOOKUP(C528,Tabela110[],2,FALSE)</f>
        <v>0.5</v>
      </c>
      <c r="E528">
        <f t="shared" si="33"/>
        <v>46</v>
      </c>
      <c r="F528" s="3">
        <f>IF(B528="niedziela",15*E528,0)+(Tabela211[[#This Row],[ile]]*800)</f>
        <v>0</v>
      </c>
      <c r="G528" s="3">
        <f t="shared" si="34"/>
        <v>690</v>
      </c>
      <c r="H528" s="4">
        <f t="shared" si="35"/>
        <v>43180</v>
      </c>
      <c r="I528">
        <f t="shared" si="32"/>
        <v>6</v>
      </c>
      <c r="J528">
        <f>IF(NOT(I529=Tabela211[[#This Row],[miesiąc]]),1,0)</f>
        <v>0</v>
      </c>
      <c r="K528">
        <f>IF(AND(H527&gt;(3*800),Tabela211[[#This Row],[zakup]]=1),3,0)</f>
        <v>0</v>
      </c>
    </row>
    <row r="529" spans="1:11" x14ac:dyDescent="0.3">
      <c r="A529" s="1">
        <v>45454</v>
      </c>
      <c r="B529" t="s">
        <v>4</v>
      </c>
      <c r="C529" t="s">
        <v>11</v>
      </c>
      <c r="D529" s="2">
        <f>VLOOKUP(C529,Tabela110[],2,FALSE)</f>
        <v>0.5</v>
      </c>
      <c r="E529">
        <f t="shared" si="33"/>
        <v>46</v>
      </c>
      <c r="F529" s="3">
        <f>IF(B529="niedziela",15*E529,0)+(Tabela211[[#This Row],[ile]]*800)</f>
        <v>0</v>
      </c>
      <c r="G529" s="3">
        <f t="shared" si="34"/>
        <v>690</v>
      </c>
      <c r="H529" s="4">
        <f t="shared" si="35"/>
        <v>43870</v>
      </c>
      <c r="I529">
        <f t="shared" si="32"/>
        <v>6</v>
      </c>
      <c r="J529">
        <f>IF(NOT(I530=Tabela211[[#This Row],[miesiąc]]),1,0)</f>
        <v>0</v>
      </c>
      <c r="K529">
        <f>IF(AND(H528&gt;(3*800),Tabela211[[#This Row],[zakup]]=1),3,0)</f>
        <v>0</v>
      </c>
    </row>
    <row r="530" spans="1:11" x14ac:dyDescent="0.3">
      <c r="A530" s="1">
        <v>45455</v>
      </c>
      <c r="B530" t="s">
        <v>5</v>
      </c>
      <c r="C530" t="s">
        <v>11</v>
      </c>
      <c r="D530" s="2">
        <f>VLOOKUP(C530,Tabela110[],2,FALSE)</f>
        <v>0.5</v>
      </c>
      <c r="E530">
        <f t="shared" si="33"/>
        <v>46</v>
      </c>
      <c r="F530" s="3">
        <f>IF(B530="niedziela",15*E530,0)+(Tabela211[[#This Row],[ile]]*800)</f>
        <v>0</v>
      </c>
      <c r="G530" s="3">
        <f t="shared" si="34"/>
        <v>690</v>
      </c>
      <c r="H530" s="4">
        <f t="shared" si="35"/>
        <v>44560</v>
      </c>
      <c r="I530">
        <f t="shared" si="32"/>
        <v>6</v>
      </c>
      <c r="J530">
        <f>IF(NOT(I531=Tabela211[[#This Row],[miesiąc]]),1,0)</f>
        <v>0</v>
      </c>
      <c r="K530">
        <f>IF(AND(H529&gt;(3*800),Tabela211[[#This Row],[zakup]]=1),3,0)</f>
        <v>0</v>
      </c>
    </row>
    <row r="531" spans="1:11" x14ac:dyDescent="0.3">
      <c r="A531" s="1">
        <v>45456</v>
      </c>
      <c r="B531" t="s">
        <v>6</v>
      </c>
      <c r="C531" t="s">
        <v>11</v>
      </c>
      <c r="D531" s="2">
        <f>VLOOKUP(C531,Tabela110[],2,FALSE)</f>
        <v>0.5</v>
      </c>
      <c r="E531">
        <f t="shared" si="33"/>
        <v>46</v>
      </c>
      <c r="F531" s="3">
        <f>IF(B531="niedziela",15*E531,0)+(Tabela211[[#This Row],[ile]]*800)</f>
        <v>0</v>
      </c>
      <c r="G531" s="3">
        <f t="shared" si="34"/>
        <v>690</v>
      </c>
      <c r="H531" s="4">
        <f t="shared" si="35"/>
        <v>45250</v>
      </c>
      <c r="I531">
        <f t="shared" si="32"/>
        <v>6</v>
      </c>
      <c r="J531">
        <f>IF(NOT(I532=Tabela211[[#This Row],[miesiąc]]),1,0)</f>
        <v>0</v>
      </c>
      <c r="K531">
        <f>IF(AND(H530&gt;(3*800),Tabela211[[#This Row],[zakup]]=1),3,0)</f>
        <v>0</v>
      </c>
    </row>
    <row r="532" spans="1:11" x14ac:dyDescent="0.3">
      <c r="A532" s="1">
        <v>45457</v>
      </c>
      <c r="B532" t="s">
        <v>7</v>
      </c>
      <c r="C532" t="s">
        <v>11</v>
      </c>
      <c r="D532" s="2">
        <f>VLOOKUP(C532,Tabela110[],2,FALSE)</f>
        <v>0.5</v>
      </c>
      <c r="E532">
        <f t="shared" si="33"/>
        <v>46</v>
      </c>
      <c r="F532" s="3">
        <f>IF(B532="niedziela",15*E532,0)+(Tabela211[[#This Row],[ile]]*800)</f>
        <v>0</v>
      </c>
      <c r="G532" s="3">
        <f t="shared" si="34"/>
        <v>690</v>
      </c>
      <c r="H532" s="4">
        <f t="shared" si="35"/>
        <v>45940</v>
      </c>
      <c r="I532">
        <f t="shared" si="32"/>
        <v>6</v>
      </c>
      <c r="J532">
        <f>IF(NOT(I533=Tabela211[[#This Row],[miesiąc]]),1,0)</f>
        <v>0</v>
      </c>
      <c r="K532">
        <f>IF(AND(H531&gt;(3*800),Tabela211[[#This Row],[zakup]]=1),3,0)</f>
        <v>0</v>
      </c>
    </row>
    <row r="533" spans="1:11" x14ac:dyDescent="0.3">
      <c r="A533" s="1">
        <v>45458</v>
      </c>
      <c r="B533" t="s">
        <v>8</v>
      </c>
      <c r="C533" t="s">
        <v>11</v>
      </c>
      <c r="D533" s="2">
        <f>VLOOKUP(C533,Tabela110[],2,FALSE)</f>
        <v>0.5</v>
      </c>
      <c r="E533">
        <f t="shared" si="33"/>
        <v>46</v>
      </c>
      <c r="F533" s="3">
        <f>IF(B533="niedziela",15*E533,0)+(Tabela211[[#This Row],[ile]]*800)</f>
        <v>0</v>
      </c>
      <c r="G533" s="3">
        <f t="shared" si="34"/>
        <v>0</v>
      </c>
      <c r="H533" s="4">
        <f t="shared" si="35"/>
        <v>45940</v>
      </c>
      <c r="I533">
        <f t="shared" si="32"/>
        <v>6</v>
      </c>
      <c r="J533">
        <f>IF(NOT(I534=Tabela211[[#This Row],[miesiąc]]),1,0)</f>
        <v>0</v>
      </c>
      <c r="K533">
        <f>IF(AND(H532&gt;(3*800),Tabela211[[#This Row],[zakup]]=1),3,0)</f>
        <v>0</v>
      </c>
    </row>
    <row r="534" spans="1:11" x14ac:dyDescent="0.3">
      <c r="A534" s="1">
        <v>45459</v>
      </c>
      <c r="B534" t="s">
        <v>2</v>
      </c>
      <c r="C534" t="s">
        <v>11</v>
      </c>
      <c r="D534" s="2">
        <f>VLOOKUP(C534,Tabela110[],2,FALSE)</f>
        <v>0.5</v>
      </c>
      <c r="E534">
        <f t="shared" si="33"/>
        <v>46</v>
      </c>
      <c r="F534" s="3">
        <f>IF(B534="niedziela",15*E534,0)+(Tabela211[[#This Row],[ile]]*800)</f>
        <v>690</v>
      </c>
      <c r="G534" s="3">
        <f t="shared" si="34"/>
        <v>0</v>
      </c>
      <c r="H534" s="4">
        <f t="shared" si="35"/>
        <v>45250</v>
      </c>
      <c r="I534">
        <f t="shared" si="32"/>
        <v>6</v>
      </c>
      <c r="J534">
        <f>IF(NOT(I535=Tabela211[[#This Row],[miesiąc]]),1,0)</f>
        <v>0</v>
      </c>
      <c r="K534">
        <f>IF(AND(H533&gt;(3*800),Tabela211[[#This Row],[zakup]]=1),3,0)</f>
        <v>0</v>
      </c>
    </row>
    <row r="535" spans="1:11" x14ac:dyDescent="0.3">
      <c r="A535" s="1">
        <v>45460</v>
      </c>
      <c r="B535" t="s">
        <v>3</v>
      </c>
      <c r="C535" t="s">
        <v>11</v>
      </c>
      <c r="D535" s="2">
        <f>VLOOKUP(C535,Tabela110[],2,FALSE)</f>
        <v>0.5</v>
      </c>
      <c r="E535">
        <f t="shared" si="33"/>
        <v>46</v>
      </c>
      <c r="F535" s="3">
        <f>IF(B535="niedziela",15*E535,0)+(Tabela211[[#This Row],[ile]]*800)</f>
        <v>0</v>
      </c>
      <c r="G535" s="3">
        <f t="shared" si="34"/>
        <v>690</v>
      </c>
      <c r="H535" s="4">
        <f t="shared" si="35"/>
        <v>45940</v>
      </c>
      <c r="I535">
        <f t="shared" si="32"/>
        <v>6</v>
      </c>
      <c r="J535">
        <f>IF(NOT(I536=Tabela211[[#This Row],[miesiąc]]),1,0)</f>
        <v>0</v>
      </c>
      <c r="K535">
        <f>IF(AND(H534&gt;(3*800),Tabela211[[#This Row],[zakup]]=1),3,0)</f>
        <v>0</v>
      </c>
    </row>
    <row r="536" spans="1:11" x14ac:dyDescent="0.3">
      <c r="A536" s="1">
        <v>45461</v>
      </c>
      <c r="B536" t="s">
        <v>4</v>
      </c>
      <c r="C536" t="s">
        <v>11</v>
      </c>
      <c r="D536" s="2">
        <f>VLOOKUP(C536,Tabela110[],2,FALSE)</f>
        <v>0.5</v>
      </c>
      <c r="E536">
        <f t="shared" si="33"/>
        <v>46</v>
      </c>
      <c r="F536" s="3">
        <f>IF(B536="niedziela",15*E536,0)+(Tabela211[[#This Row],[ile]]*800)</f>
        <v>0</v>
      </c>
      <c r="G536" s="3">
        <f t="shared" si="34"/>
        <v>690</v>
      </c>
      <c r="H536" s="4">
        <f t="shared" si="35"/>
        <v>46630</v>
      </c>
      <c r="I536">
        <f t="shared" si="32"/>
        <v>6</v>
      </c>
      <c r="J536">
        <f>IF(NOT(I537=Tabela211[[#This Row],[miesiąc]]),1,0)</f>
        <v>0</v>
      </c>
      <c r="K536">
        <f>IF(AND(H535&gt;(3*800),Tabela211[[#This Row],[zakup]]=1),3,0)</f>
        <v>0</v>
      </c>
    </row>
    <row r="537" spans="1:11" x14ac:dyDescent="0.3">
      <c r="A537" s="1">
        <v>45462</v>
      </c>
      <c r="B537" t="s">
        <v>5</v>
      </c>
      <c r="C537" t="s">
        <v>11</v>
      </c>
      <c r="D537" s="2">
        <f>VLOOKUP(C537,Tabela110[],2,FALSE)</f>
        <v>0.5</v>
      </c>
      <c r="E537">
        <f t="shared" si="33"/>
        <v>46</v>
      </c>
      <c r="F537" s="3">
        <f>IF(B537="niedziela",15*E537,0)+(Tabela211[[#This Row],[ile]]*800)</f>
        <v>0</v>
      </c>
      <c r="G537" s="3">
        <f t="shared" si="34"/>
        <v>690</v>
      </c>
      <c r="H537" s="4">
        <f t="shared" si="35"/>
        <v>47320</v>
      </c>
      <c r="I537">
        <f t="shared" si="32"/>
        <v>6</v>
      </c>
      <c r="J537">
        <f>IF(NOT(I538=Tabela211[[#This Row],[miesiąc]]),1,0)</f>
        <v>0</v>
      </c>
      <c r="K537">
        <f>IF(AND(H536&gt;(3*800),Tabela211[[#This Row],[zakup]]=1),3,0)</f>
        <v>0</v>
      </c>
    </row>
    <row r="538" spans="1:11" x14ac:dyDescent="0.3">
      <c r="A538" s="1">
        <v>45463</v>
      </c>
      <c r="B538" t="s">
        <v>6</v>
      </c>
      <c r="C538" t="s">
        <v>11</v>
      </c>
      <c r="D538" s="2">
        <f>VLOOKUP(C538,Tabela110[],2,FALSE)</f>
        <v>0.5</v>
      </c>
      <c r="E538">
        <f t="shared" si="33"/>
        <v>46</v>
      </c>
      <c r="F538" s="3">
        <f>IF(B538="niedziela",15*E538,0)+(Tabela211[[#This Row],[ile]]*800)</f>
        <v>0</v>
      </c>
      <c r="G538" s="3">
        <f t="shared" si="34"/>
        <v>690</v>
      </c>
      <c r="H538" s="4">
        <f t="shared" si="35"/>
        <v>48010</v>
      </c>
      <c r="I538">
        <f t="shared" si="32"/>
        <v>6</v>
      </c>
      <c r="J538">
        <f>IF(NOT(I539=Tabela211[[#This Row],[miesiąc]]),1,0)</f>
        <v>0</v>
      </c>
      <c r="K538">
        <f>IF(AND(H537&gt;(3*800),Tabela211[[#This Row],[zakup]]=1),3,0)</f>
        <v>0</v>
      </c>
    </row>
    <row r="539" spans="1:11" x14ac:dyDescent="0.3">
      <c r="A539" s="1">
        <v>45464</v>
      </c>
      <c r="B539" t="s">
        <v>7</v>
      </c>
      <c r="C539" t="s">
        <v>12</v>
      </c>
      <c r="D539" s="2">
        <f>VLOOKUP(C539,Tabela110[],2,FALSE)</f>
        <v>0.9</v>
      </c>
      <c r="E539">
        <f t="shared" si="33"/>
        <v>46</v>
      </c>
      <c r="F539" s="3">
        <f>IF(B539="niedziela",15*E539,0)+(Tabela211[[#This Row],[ile]]*800)</f>
        <v>0</v>
      </c>
      <c r="G539" s="3">
        <f t="shared" si="34"/>
        <v>1230</v>
      </c>
      <c r="H539" s="4">
        <f t="shared" si="35"/>
        <v>49240</v>
      </c>
      <c r="I539">
        <f t="shared" si="32"/>
        <v>6</v>
      </c>
      <c r="J539">
        <f>IF(NOT(I540=Tabela211[[#This Row],[miesiąc]]),1,0)</f>
        <v>0</v>
      </c>
      <c r="K539">
        <f>IF(AND(H538&gt;(3*800),Tabela211[[#This Row],[zakup]]=1),3,0)</f>
        <v>0</v>
      </c>
    </row>
    <row r="540" spans="1:11" x14ac:dyDescent="0.3">
      <c r="A540" s="1">
        <v>45465</v>
      </c>
      <c r="B540" t="s">
        <v>8</v>
      </c>
      <c r="C540" t="s">
        <v>12</v>
      </c>
      <c r="D540" s="2">
        <f>VLOOKUP(C540,Tabela110[],2,FALSE)</f>
        <v>0.9</v>
      </c>
      <c r="E540">
        <f t="shared" si="33"/>
        <v>46</v>
      </c>
      <c r="F540" s="3">
        <f>IF(B540="niedziela",15*E540,0)+(Tabela211[[#This Row],[ile]]*800)</f>
        <v>0</v>
      </c>
      <c r="G540" s="3">
        <f t="shared" si="34"/>
        <v>0</v>
      </c>
      <c r="H540" s="4">
        <f t="shared" si="35"/>
        <v>49240</v>
      </c>
      <c r="I540">
        <f t="shared" si="32"/>
        <v>6</v>
      </c>
      <c r="J540">
        <f>IF(NOT(I541=Tabela211[[#This Row],[miesiąc]]),1,0)</f>
        <v>0</v>
      </c>
      <c r="K540">
        <f>IF(AND(H539&gt;(3*800),Tabela211[[#This Row],[zakup]]=1),3,0)</f>
        <v>0</v>
      </c>
    </row>
    <row r="541" spans="1:11" x14ac:dyDescent="0.3">
      <c r="A541" s="1">
        <v>45466</v>
      </c>
      <c r="B541" t="s">
        <v>2</v>
      </c>
      <c r="C541" t="s">
        <v>12</v>
      </c>
      <c r="D541" s="2">
        <f>VLOOKUP(C541,Tabela110[],2,FALSE)</f>
        <v>0.9</v>
      </c>
      <c r="E541">
        <f t="shared" si="33"/>
        <v>46</v>
      </c>
      <c r="F541" s="3">
        <f>IF(B541="niedziela",15*E541,0)+(Tabela211[[#This Row],[ile]]*800)</f>
        <v>690</v>
      </c>
      <c r="G541" s="3">
        <f t="shared" si="34"/>
        <v>0</v>
      </c>
      <c r="H541" s="4">
        <f t="shared" si="35"/>
        <v>48550</v>
      </c>
      <c r="I541">
        <f t="shared" si="32"/>
        <v>6</v>
      </c>
      <c r="J541">
        <f>IF(NOT(I542=Tabela211[[#This Row],[miesiąc]]),1,0)</f>
        <v>0</v>
      </c>
      <c r="K541">
        <f>IF(AND(H540&gt;(3*800),Tabela211[[#This Row],[zakup]]=1),3,0)</f>
        <v>0</v>
      </c>
    </row>
    <row r="542" spans="1:11" x14ac:dyDescent="0.3">
      <c r="A542" s="1">
        <v>45467</v>
      </c>
      <c r="B542" t="s">
        <v>3</v>
      </c>
      <c r="C542" t="s">
        <v>12</v>
      </c>
      <c r="D542" s="2">
        <f>VLOOKUP(C542,Tabela110[],2,FALSE)</f>
        <v>0.9</v>
      </c>
      <c r="E542">
        <f t="shared" si="33"/>
        <v>46</v>
      </c>
      <c r="F542" s="3">
        <f>IF(B542="niedziela",15*E542,0)+(Tabela211[[#This Row],[ile]]*800)</f>
        <v>0</v>
      </c>
      <c r="G542" s="3">
        <f t="shared" si="34"/>
        <v>1230</v>
      </c>
      <c r="H542" s="4">
        <f t="shared" si="35"/>
        <v>49780</v>
      </c>
      <c r="I542">
        <f t="shared" si="32"/>
        <v>6</v>
      </c>
      <c r="J542">
        <f>IF(NOT(I543=Tabela211[[#This Row],[miesiąc]]),1,0)</f>
        <v>0</v>
      </c>
      <c r="K542">
        <f>IF(AND(H541&gt;(3*800),Tabela211[[#This Row],[zakup]]=1),3,0)</f>
        <v>0</v>
      </c>
    </row>
    <row r="543" spans="1:11" x14ac:dyDescent="0.3">
      <c r="A543" s="1">
        <v>45468</v>
      </c>
      <c r="B543" t="s">
        <v>4</v>
      </c>
      <c r="C543" t="s">
        <v>12</v>
      </c>
      <c r="D543" s="2">
        <f>VLOOKUP(C543,Tabela110[],2,FALSE)</f>
        <v>0.9</v>
      </c>
      <c r="E543">
        <f t="shared" si="33"/>
        <v>46</v>
      </c>
      <c r="F543" s="3">
        <f>IF(B543="niedziela",15*E543,0)+(Tabela211[[#This Row],[ile]]*800)</f>
        <v>0</v>
      </c>
      <c r="G543" s="3">
        <f t="shared" si="34"/>
        <v>1230</v>
      </c>
      <c r="H543" s="4">
        <f t="shared" si="35"/>
        <v>51010</v>
      </c>
      <c r="I543">
        <f t="shared" si="32"/>
        <v>6</v>
      </c>
      <c r="J543">
        <f>IF(NOT(I544=Tabela211[[#This Row],[miesiąc]]),1,0)</f>
        <v>0</v>
      </c>
      <c r="K543">
        <f>IF(AND(H542&gt;(3*800),Tabela211[[#This Row],[zakup]]=1),3,0)</f>
        <v>0</v>
      </c>
    </row>
    <row r="544" spans="1:11" x14ac:dyDescent="0.3">
      <c r="A544" s="1">
        <v>45469</v>
      </c>
      <c r="B544" t="s">
        <v>5</v>
      </c>
      <c r="C544" t="s">
        <v>12</v>
      </c>
      <c r="D544" s="2">
        <f>VLOOKUP(C544,Tabela110[],2,FALSE)</f>
        <v>0.9</v>
      </c>
      <c r="E544">
        <f t="shared" si="33"/>
        <v>46</v>
      </c>
      <c r="F544" s="3">
        <f>IF(B544="niedziela",15*E544,0)+(Tabela211[[#This Row],[ile]]*800)</f>
        <v>0</v>
      </c>
      <c r="G544" s="3">
        <f t="shared" si="34"/>
        <v>1230</v>
      </c>
      <c r="H544" s="4">
        <f t="shared" si="35"/>
        <v>52240</v>
      </c>
      <c r="I544">
        <f t="shared" si="32"/>
        <v>6</v>
      </c>
      <c r="J544">
        <f>IF(NOT(I545=Tabela211[[#This Row],[miesiąc]]),1,0)</f>
        <v>0</v>
      </c>
      <c r="K544">
        <f>IF(AND(H543&gt;(3*800),Tabela211[[#This Row],[zakup]]=1),3,0)</f>
        <v>0</v>
      </c>
    </row>
    <row r="545" spans="1:11" x14ac:dyDescent="0.3">
      <c r="A545" s="1">
        <v>45470</v>
      </c>
      <c r="B545" t="s">
        <v>6</v>
      </c>
      <c r="C545" t="s">
        <v>12</v>
      </c>
      <c r="D545" s="2">
        <f>VLOOKUP(C545,Tabela110[],2,FALSE)</f>
        <v>0.9</v>
      </c>
      <c r="E545">
        <f t="shared" si="33"/>
        <v>46</v>
      </c>
      <c r="F545" s="3">
        <f>IF(B545="niedziela",15*E545,0)+(Tabela211[[#This Row],[ile]]*800)</f>
        <v>0</v>
      </c>
      <c r="G545" s="3">
        <f t="shared" si="34"/>
        <v>1230</v>
      </c>
      <c r="H545" s="4">
        <f t="shared" si="35"/>
        <v>53470</v>
      </c>
      <c r="I545">
        <f t="shared" si="32"/>
        <v>6</v>
      </c>
      <c r="J545">
        <f>IF(NOT(I546=Tabela211[[#This Row],[miesiąc]]),1,0)</f>
        <v>0</v>
      </c>
      <c r="K545">
        <f>IF(AND(H544&gt;(3*800),Tabela211[[#This Row],[zakup]]=1),3,0)</f>
        <v>0</v>
      </c>
    </row>
    <row r="546" spans="1:11" x14ac:dyDescent="0.3">
      <c r="A546" s="1">
        <v>45471</v>
      </c>
      <c r="B546" t="s">
        <v>7</v>
      </c>
      <c r="C546" t="s">
        <v>12</v>
      </c>
      <c r="D546" s="2">
        <f>VLOOKUP(C546,Tabela110[],2,FALSE)</f>
        <v>0.9</v>
      </c>
      <c r="E546">
        <f t="shared" si="33"/>
        <v>46</v>
      </c>
      <c r="F546" s="3">
        <f>IF(B546="niedziela",15*E546,0)+(Tabela211[[#This Row],[ile]]*800)</f>
        <v>0</v>
      </c>
      <c r="G546" s="3">
        <f t="shared" si="34"/>
        <v>1230</v>
      </c>
      <c r="H546" s="4">
        <f t="shared" si="35"/>
        <v>54700</v>
      </c>
      <c r="I546">
        <f t="shared" si="32"/>
        <v>6</v>
      </c>
      <c r="J546">
        <f>IF(NOT(I547=Tabela211[[#This Row],[miesiąc]]),1,0)</f>
        <v>0</v>
      </c>
      <c r="K546">
        <f>IF(AND(H545&gt;(3*800),Tabela211[[#This Row],[zakup]]=1),3,0)</f>
        <v>0</v>
      </c>
    </row>
    <row r="547" spans="1:11" x14ac:dyDescent="0.3">
      <c r="A547" s="1">
        <v>45472</v>
      </c>
      <c r="B547" t="s">
        <v>8</v>
      </c>
      <c r="C547" t="s">
        <v>12</v>
      </c>
      <c r="D547" s="2">
        <f>VLOOKUP(C547,Tabela110[],2,FALSE)</f>
        <v>0.9</v>
      </c>
      <c r="E547">
        <f t="shared" si="33"/>
        <v>46</v>
      </c>
      <c r="F547" s="3">
        <f>IF(B547="niedziela",15*E547,0)+(Tabela211[[#This Row],[ile]]*800)</f>
        <v>0</v>
      </c>
      <c r="G547" s="3">
        <f t="shared" si="34"/>
        <v>0</v>
      </c>
      <c r="H547" s="4">
        <f t="shared" si="35"/>
        <v>54700</v>
      </c>
      <c r="I547">
        <f t="shared" si="32"/>
        <v>6</v>
      </c>
      <c r="J547">
        <f>IF(NOT(I548=Tabela211[[#This Row],[miesiąc]]),1,0)</f>
        <v>0</v>
      </c>
      <c r="K547">
        <f>IF(AND(H546&gt;(3*800),Tabela211[[#This Row],[zakup]]=1),3,0)</f>
        <v>0</v>
      </c>
    </row>
    <row r="548" spans="1:11" x14ac:dyDescent="0.3">
      <c r="A548" s="1">
        <v>45473</v>
      </c>
      <c r="B548" t="s">
        <v>2</v>
      </c>
      <c r="C548" t="s">
        <v>12</v>
      </c>
      <c r="D548" s="2">
        <f>VLOOKUP(C548,Tabela110[],2,FALSE)</f>
        <v>0.9</v>
      </c>
      <c r="E548">
        <f t="shared" si="33"/>
        <v>46</v>
      </c>
      <c r="F548" s="3">
        <f>IF(B548="niedziela",15*E548,0)+(Tabela211[[#This Row],[ile]]*800)</f>
        <v>3090</v>
      </c>
      <c r="G548" s="3">
        <f t="shared" si="34"/>
        <v>0</v>
      </c>
      <c r="H548" s="4">
        <f t="shared" si="35"/>
        <v>51610</v>
      </c>
      <c r="I548">
        <f t="shared" si="32"/>
        <v>6</v>
      </c>
      <c r="J548">
        <f>IF(NOT(I549=Tabela211[[#This Row],[miesiąc]]),1,0)</f>
        <v>1</v>
      </c>
      <c r="K548">
        <f>IF(AND(H547&gt;(3*800),Tabela211[[#This Row],[zakup]]=1),3,0)</f>
        <v>3</v>
      </c>
    </row>
    <row r="549" spans="1:11" x14ac:dyDescent="0.3">
      <c r="A549" s="1">
        <v>45474</v>
      </c>
      <c r="B549" t="s">
        <v>3</v>
      </c>
      <c r="C549" t="s">
        <v>12</v>
      </c>
      <c r="D549" s="2">
        <f>VLOOKUP(C549,Tabela110[],2,FALSE)</f>
        <v>0.9</v>
      </c>
      <c r="E549">
        <f t="shared" si="33"/>
        <v>49</v>
      </c>
      <c r="F549" s="3">
        <f>IF(B549="niedziela",15*E549,0)+(Tabela211[[#This Row],[ile]]*800)</f>
        <v>0</v>
      </c>
      <c r="G549" s="3">
        <f t="shared" si="34"/>
        <v>1320</v>
      </c>
      <c r="H549" s="4">
        <f t="shared" si="35"/>
        <v>52930</v>
      </c>
      <c r="I549">
        <f t="shared" si="32"/>
        <v>7</v>
      </c>
      <c r="J549">
        <f>IF(NOT(I550=Tabela211[[#This Row],[miesiąc]]),1,0)</f>
        <v>0</v>
      </c>
      <c r="K549">
        <f>IF(AND(H548&gt;(3*800),Tabela211[[#This Row],[zakup]]=1),3,0)</f>
        <v>0</v>
      </c>
    </row>
    <row r="550" spans="1:11" x14ac:dyDescent="0.3">
      <c r="A550" s="1">
        <v>45475</v>
      </c>
      <c r="B550" t="s">
        <v>4</v>
      </c>
      <c r="C550" t="s">
        <v>12</v>
      </c>
      <c r="D550" s="2">
        <f>VLOOKUP(C550,Tabela110[],2,FALSE)</f>
        <v>0.9</v>
      </c>
      <c r="E550">
        <f t="shared" si="33"/>
        <v>49</v>
      </c>
      <c r="F550" s="3">
        <f>IF(B550="niedziela",15*E550,0)+(Tabela211[[#This Row],[ile]]*800)</f>
        <v>0</v>
      </c>
      <c r="G550" s="3">
        <f t="shared" si="34"/>
        <v>1320</v>
      </c>
      <c r="H550" s="4">
        <f t="shared" si="35"/>
        <v>54250</v>
      </c>
      <c r="I550">
        <f t="shared" si="32"/>
        <v>7</v>
      </c>
      <c r="J550">
        <f>IF(NOT(I551=Tabela211[[#This Row],[miesiąc]]),1,0)</f>
        <v>0</v>
      </c>
      <c r="K550">
        <f>IF(AND(H549&gt;(3*800),Tabela211[[#This Row],[zakup]]=1),3,0)</f>
        <v>0</v>
      </c>
    </row>
    <row r="551" spans="1:11" x14ac:dyDescent="0.3">
      <c r="A551" s="1">
        <v>45476</v>
      </c>
      <c r="B551" t="s">
        <v>5</v>
      </c>
      <c r="C551" t="s">
        <v>12</v>
      </c>
      <c r="D551" s="2">
        <f>VLOOKUP(C551,Tabela110[],2,FALSE)</f>
        <v>0.9</v>
      </c>
      <c r="E551">
        <f t="shared" si="33"/>
        <v>49</v>
      </c>
      <c r="F551" s="3">
        <f>IF(B551="niedziela",15*E551,0)+(Tabela211[[#This Row],[ile]]*800)</f>
        <v>0</v>
      </c>
      <c r="G551" s="3">
        <f t="shared" si="34"/>
        <v>1320</v>
      </c>
      <c r="H551" s="4">
        <f t="shared" si="35"/>
        <v>55570</v>
      </c>
      <c r="I551">
        <f t="shared" si="32"/>
        <v>7</v>
      </c>
      <c r="J551">
        <f>IF(NOT(I552=Tabela211[[#This Row],[miesiąc]]),1,0)</f>
        <v>0</v>
      </c>
      <c r="K551">
        <f>IF(AND(H550&gt;(3*800),Tabela211[[#This Row],[zakup]]=1),3,0)</f>
        <v>0</v>
      </c>
    </row>
    <row r="552" spans="1:11" x14ac:dyDescent="0.3">
      <c r="A552" s="1">
        <v>45477</v>
      </c>
      <c r="B552" t="s">
        <v>6</v>
      </c>
      <c r="C552" t="s">
        <v>12</v>
      </c>
      <c r="D552" s="2">
        <f>VLOOKUP(C552,Tabela110[],2,FALSE)</f>
        <v>0.9</v>
      </c>
      <c r="E552">
        <f t="shared" si="33"/>
        <v>49</v>
      </c>
      <c r="F552" s="3">
        <f>IF(B552="niedziela",15*E552,0)+(Tabela211[[#This Row],[ile]]*800)</f>
        <v>0</v>
      </c>
      <c r="G552" s="3">
        <f t="shared" si="34"/>
        <v>1320</v>
      </c>
      <c r="H552" s="4">
        <f t="shared" si="35"/>
        <v>56890</v>
      </c>
      <c r="I552">
        <f t="shared" si="32"/>
        <v>7</v>
      </c>
      <c r="J552">
        <f>IF(NOT(I553=Tabela211[[#This Row],[miesiąc]]),1,0)</f>
        <v>0</v>
      </c>
      <c r="K552">
        <f>IF(AND(H551&gt;(3*800),Tabela211[[#This Row],[zakup]]=1),3,0)</f>
        <v>0</v>
      </c>
    </row>
    <row r="553" spans="1:11" x14ac:dyDescent="0.3">
      <c r="A553" s="1">
        <v>45478</v>
      </c>
      <c r="B553" t="s">
        <v>7</v>
      </c>
      <c r="C553" t="s">
        <v>12</v>
      </c>
      <c r="D553" s="2">
        <f>VLOOKUP(C553,Tabela110[],2,FALSE)</f>
        <v>0.9</v>
      </c>
      <c r="E553">
        <f t="shared" si="33"/>
        <v>49</v>
      </c>
      <c r="F553" s="3">
        <f>IF(B553="niedziela",15*E553,0)+(Tabela211[[#This Row],[ile]]*800)</f>
        <v>0</v>
      </c>
      <c r="G553" s="3">
        <f t="shared" si="34"/>
        <v>1320</v>
      </c>
      <c r="H553" s="4">
        <f t="shared" si="35"/>
        <v>58210</v>
      </c>
      <c r="I553">
        <f t="shared" si="32"/>
        <v>7</v>
      </c>
      <c r="J553">
        <f>IF(NOT(I554=Tabela211[[#This Row],[miesiąc]]),1,0)</f>
        <v>0</v>
      </c>
      <c r="K553">
        <f>IF(AND(H552&gt;(3*800),Tabela211[[#This Row],[zakup]]=1),3,0)</f>
        <v>0</v>
      </c>
    </row>
    <row r="554" spans="1:11" x14ac:dyDescent="0.3">
      <c r="A554" s="1">
        <v>45479</v>
      </c>
      <c r="B554" t="s">
        <v>8</v>
      </c>
      <c r="C554" t="s">
        <v>12</v>
      </c>
      <c r="D554" s="2">
        <f>VLOOKUP(C554,Tabela110[],2,FALSE)</f>
        <v>0.9</v>
      </c>
      <c r="E554">
        <f t="shared" si="33"/>
        <v>49</v>
      </c>
      <c r="F554" s="3">
        <f>IF(B554="niedziela",15*E554,0)+(Tabela211[[#This Row],[ile]]*800)</f>
        <v>0</v>
      </c>
      <c r="G554" s="3">
        <f t="shared" si="34"/>
        <v>0</v>
      </c>
      <c r="H554" s="4">
        <f t="shared" si="35"/>
        <v>58210</v>
      </c>
      <c r="I554">
        <f t="shared" si="32"/>
        <v>7</v>
      </c>
      <c r="J554">
        <f>IF(NOT(I555=Tabela211[[#This Row],[miesiąc]]),1,0)</f>
        <v>0</v>
      </c>
      <c r="K554">
        <f>IF(AND(H553&gt;(3*800),Tabela211[[#This Row],[zakup]]=1),3,0)</f>
        <v>0</v>
      </c>
    </row>
    <row r="555" spans="1:11" x14ac:dyDescent="0.3">
      <c r="A555" s="1">
        <v>45480</v>
      </c>
      <c r="B555" t="s">
        <v>2</v>
      </c>
      <c r="C555" t="s">
        <v>12</v>
      </c>
      <c r="D555" s="2">
        <f>VLOOKUP(C555,Tabela110[],2,FALSE)</f>
        <v>0.9</v>
      </c>
      <c r="E555">
        <f t="shared" si="33"/>
        <v>49</v>
      </c>
      <c r="F555" s="3">
        <f>IF(B555="niedziela",15*E555,0)+(Tabela211[[#This Row],[ile]]*800)</f>
        <v>735</v>
      </c>
      <c r="G555" s="3">
        <f t="shared" si="34"/>
        <v>0</v>
      </c>
      <c r="H555" s="4">
        <f t="shared" si="35"/>
        <v>57475</v>
      </c>
      <c r="I555">
        <f t="shared" si="32"/>
        <v>7</v>
      </c>
      <c r="J555">
        <f>IF(NOT(I556=Tabela211[[#This Row],[miesiąc]]),1,0)</f>
        <v>0</v>
      </c>
      <c r="K555">
        <f>IF(AND(H554&gt;(3*800),Tabela211[[#This Row],[zakup]]=1),3,0)</f>
        <v>0</v>
      </c>
    </row>
    <row r="556" spans="1:11" x14ac:dyDescent="0.3">
      <c r="A556" s="1">
        <v>45481</v>
      </c>
      <c r="B556" t="s">
        <v>3</v>
      </c>
      <c r="C556" t="s">
        <v>12</v>
      </c>
      <c r="D556" s="2">
        <f>VLOOKUP(C556,Tabela110[],2,FALSE)</f>
        <v>0.9</v>
      </c>
      <c r="E556">
        <f t="shared" si="33"/>
        <v>49</v>
      </c>
      <c r="F556" s="3">
        <f>IF(B556="niedziela",15*E556,0)+(Tabela211[[#This Row],[ile]]*800)</f>
        <v>0</v>
      </c>
      <c r="G556" s="3">
        <f t="shared" si="34"/>
        <v>1320</v>
      </c>
      <c r="H556" s="4">
        <f t="shared" si="35"/>
        <v>58795</v>
      </c>
      <c r="I556">
        <f t="shared" si="32"/>
        <v>7</v>
      </c>
      <c r="J556">
        <f>IF(NOT(I557=Tabela211[[#This Row],[miesiąc]]),1,0)</f>
        <v>0</v>
      </c>
      <c r="K556">
        <f>IF(AND(H555&gt;(3*800),Tabela211[[#This Row],[zakup]]=1),3,0)</f>
        <v>0</v>
      </c>
    </row>
    <row r="557" spans="1:11" x14ac:dyDescent="0.3">
      <c r="A557" s="1">
        <v>45482</v>
      </c>
      <c r="B557" t="s">
        <v>4</v>
      </c>
      <c r="C557" t="s">
        <v>12</v>
      </c>
      <c r="D557" s="2">
        <f>VLOOKUP(C557,Tabela110[],2,FALSE)</f>
        <v>0.9</v>
      </c>
      <c r="E557">
        <f t="shared" si="33"/>
        <v>49</v>
      </c>
      <c r="F557" s="3">
        <f>IF(B557="niedziela",15*E557,0)+(Tabela211[[#This Row],[ile]]*800)</f>
        <v>0</v>
      </c>
      <c r="G557" s="3">
        <f t="shared" si="34"/>
        <v>1320</v>
      </c>
      <c r="H557" s="4">
        <f t="shared" si="35"/>
        <v>60115</v>
      </c>
      <c r="I557">
        <f t="shared" si="32"/>
        <v>7</v>
      </c>
      <c r="J557">
        <f>IF(NOT(I558=Tabela211[[#This Row],[miesiąc]]),1,0)</f>
        <v>0</v>
      </c>
      <c r="K557">
        <f>IF(AND(H556&gt;(3*800),Tabela211[[#This Row],[zakup]]=1),3,0)</f>
        <v>0</v>
      </c>
    </row>
    <row r="558" spans="1:11" x14ac:dyDescent="0.3">
      <c r="A558" s="1">
        <v>45483</v>
      </c>
      <c r="B558" t="s">
        <v>5</v>
      </c>
      <c r="C558" t="s">
        <v>12</v>
      </c>
      <c r="D558" s="2">
        <f>VLOOKUP(C558,Tabela110[],2,FALSE)</f>
        <v>0.9</v>
      </c>
      <c r="E558">
        <f t="shared" si="33"/>
        <v>49</v>
      </c>
      <c r="F558" s="3">
        <f>IF(B558="niedziela",15*E558,0)+(Tabela211[[#This Row],[ile]]*800)</f>
        <v>0</v>
      </c>
      <c r="G558" s="3">
        <f t="shared" si="34"/>
        <v>1320</v>
      </c>
      <c r="H558" s="4">
        <f t="shared" si="35"/>
        <v>61435</v>
      </c>
      <c r="I558">
        <f t="shared" si="32"/>
        <v>7</v>
      </c>
      <c r="J558">
        <f>IF(NOT(I559=Tabela211[[#This Row],[miesiąc]]),1,0)</f>
        <v>0</v>
      </c>
      <c r="K558">
        <f>IF(AND(H557&gt;(3*800),Tabela211[[#This Row],[zakup]]=1),3,0)</f>
        <v>0</v>
      </c>
    </row>
    <row r="559" spans="1:11" x14ac:dyDescent="0.3">
      <c r="A559" s="1">
        <v>45484</v>
      </c>
      <c r="B559" t="s">
        <v>6</v>
      </c>
      <c r="C559" t="s">
        <v>12</v>
      </c>
      <c r="D559" s="2">
        <f>VLOOKUP(C559,Tabela110[],2,FALSE)</f>
        <v>0.9</v>
      </c>
      <c r="E559">
        <f t="shared" si="33"/>
        <v>49</v>
      </c>
      <c r="F559" s="3">
        <f>IF(B559="niedziela",15*E559,0)+(Tabela211[[#This Row],[ile]]*800)</f>
        <v>0</v>
      </c>
      <c r="G559" s="3">
        <f t="shared" si="34"/>
        <v>1320</v>
      </c>
      <c r="H559" s="4">
        <f t="shared" si="35"/>
        <v>62755</v>
      </c>
      <c r="I559">
        <f t="shared" si="32"/>
        <v>7</v>
      </c>
      <c r="J559">
        <f>IF(NOT(I560=Tabela211[[#This Row],[miesiąc]]),1,0)</f>
        <v>0</v>
      </c>
      <c r="K559">
        <f>IF(AND(H558&gt;(3*800),Tabela211[[#This Row],[zakup]]=1),3,0)</f>
        <v>0</v>
      </c>
    </row>
    <row r="560" spans="1:11" x14ac:dyDescent="0.3">
      <c r="A560" s="1">
        <v>45485</v>
      </c>
      <c r="B560" t="s">
        <v>7</v>
      </c>
      <c r="C560" t="s">
        <v>12</v>
      </c>
      <c r="D560" s="2">
        <f>VLOOKUP(C560,Tabela110[],2,FALSE)</f>
        <v>0.9</v>
      </c>
      <c r="E560">
        <f t="shared" si="33"/>
        <v>49</v>
      </c>
      <c r="F560" s="3">
        <f>IF(B560="niedziela",15*E560,0)+(Tabela211[[#This Row],[ile]]*800)</f>
        <v>0</v>
      </c>
      <c r="G560" s="3">
        <f t="shared" si="34"/>
        <v>1320</v>
      </c>
      <c r="H560" s="4">
        <f t="shared" si="35"/>
        <v>64075</v>
      </c>
      <c r="I560">
        <f t="shared" si="32"/>
        <v>7</v>
      </c>
      <c r="J560">
        <f>IF(NOT(I561=Tabela211[[#This Row],[miesiąc]]),1,0)</f>
        <v>0</v>
      </c>
      <c r="K560">
        <f>IF(AND(H559&gt;(3*800),Tabela211[[#This Row],[zakup]]=1),3,0)</f>
        <v>0</v>
      </c>
    </row>
    <row r="561" spans="1:11" x14ac:dyDescent="0.3">
      <c r="A561" s="1">
        <v>45486</v>
      </c>
      <c r="B561" t="s">
        <v>8</v>
      </c>
      <c r="C561" t="s">
        <v>12</v>
      </c>
      <c r="D561" s="2">
        <f>VLOOKUP(C561,Tabela110[],2,FALSE)</f>
        <v>0.9</v>
      </c>
      <c r="E561">
        <f t="shared" si="33"/>
        <v>49</v>
      </c>
      <c r="F561" s="3">
        <f>IF(B561="niedziela",15*E561,0)+(Tabela211[[#This Row],[ile]]*800)</f>
        <v>0</v>
      </c>
      <c r="G561" s="3">
        <f t="shared" si="34"/>
        <v>0</v>
      </c>
      <c r="H561" s="4">
        <f t="shared" si="35"/>
        <v>64075</v>
      </c>
      <c r="I561">
        <f t="shared" si="32"/>
        <v>7</v>
      </c>
      <c r="J561">
        <f>IF(NOT(I562=Tabela211[[#This Row],[miesiąc]]),1,0)</f>
        <v>0</v>
      </c>
      <c r="K561">
        <f>IF(AND(H560&gt;(3*800),Tabela211[[#This Row],[zakup]]=1),3,0)</f>
        <v>0</v>
      </c>
    </row>
    <row r="562" spans="1:11" x14ac:dyDescent="0.3">
      <c r="A562" s="1">
        <v>45487</v>
      </c>
      <c r="B562" t="s">
        <v>2</v>
      </c>
      <c r="C562" t="s">
        <v>12</v>
      </c>
      <c r="D562" s="2">
        <f>VLOOKUP(C562,Tabela110[],2,FALSE)</f>
        <v>0.9</v>
      </c>
      <c r="E562">
        <f t="shared" si="33"/>
        <v>49</v>
      </c>
      <c r="F562" s="3">
        <f>IF(B562="niedziela",15*E562,0)+(Tabela211[[#This Row],[ile]]*800)</f>
        <v>735</v>
      </c>
      <c r="G562" s="3">
        <f t="shared" si="34"/>
        <v>0</v>
      </c>
      <c r="H562" s="4">
        <f t="shared" si="35"/>
        <v>63340</v>
      </c>
      <c r="I562">
        <f t="shared" si="32"/>
        <v>7</v>
      </c>
      <c r="J562">
        <f>IF(NOT(I563=Tabela211[[#This Row],[miesiąc]]),1,0)</f>
        <v>0</v>
      </c>
      <c r="K562">
        <f>IF(AND(H561&gt;(3*800),Tabela211[[#This Row],[zakup]]=1),3,0)</f>
        <v>0</v>
      </c>
    </row>
    <row r="563" spans="1:11" x14ac:dyDescent="0.3">
      <c r="A563" s="1">
        <v>45488</v>
      </c>
      <c r="B563" t="s">
        <v>3</v>
      </c>
      <c r="C563" t="s">
        <v>12</v>
      </c>
      <c r="D563" s="2">
        <f>VLOOKUP(C563,Tabela110[],2,FALSE)</f>
        <v>0.9</v>
      </c>
      <c r="E563">
        <f t="shared" si="33"/>
        <v>49</v>
      </c>
      <c r="F563" s="3">
        <f>IF(B563="niedziela",15*E563,0)+(Tabela211[[#This Row],[ile]]*800)</f>
        <v>0</v>
      </c>
      <c r="G563" s="3">
        <f t="shared" si="34"/>
        <v>1320</v>
      </c>
      <c r="H563" s="4">
        <f t="shared" si="35"/>
        <v>64660</v>
      </c>
      <c r="I563">
        <f t="shared" si="32"/>
        <v>7</v>
      </c>
      <c r="J563">
        <f>IF(NOT(I564=Tabela211[[#This Row],[miesiąc]]),1,0)</f>
        <v>0</v>
      </c>
      <c r="K563">
        <f>IF(AND(H562&gt;(3*800),Tabela211[[#This Row],[zakup]]=1),3,0)</f>
        <v>0</v>
      </c>
    </row>
    <row r="564" spans="1:11" x14ac:dyDescent="0.3">
      <c r="A564" s="1">
        <v>45489</v>
      </c>
      <c r="B564" t="s">
        <v>4</v>
      </c>
      <c r="C564" t="s">
        <v>12</v>
      </c>
      <c r="D564" s="2">
        <f>VLOOKUP(C564,Tabela110[],2,FALSE)</f>
        <v>0.9</v>
      </c>
      <c r="E564">
        <f t="shared" si="33"/>
        <v>49</v>
      </c>
      <c r="F564" s="3">
        <f>IF(B564="niedziela",15*E564,0)+(Tabela211[[#This Row],[ile]]*800)</f>
        <v>0</v>
      </c>
      <c r="G564" s="3">
        <f t="shared" si="34"/>
        <v>1320</v>
      </c>
      <c r="H564" s="4">
        <f t="shared" si="35"/>
        <v>65980</v>
      </c>
      <c r="I564">
        <f t="shared" si="32"/>
        <v>7</v>
      </c>
      <c r="J564">
        <f>IF(NOT(I565=Tabela211[[#This Row],[miesiąc]]),1,0)</f>
        <v>0</v>
      </c>
      <c r="K564">
        <f>IF(AND(H563&gt;(3*800),Tabela211[[#This Row],[zakup]]=1),3,0)</f>
        <v>0</v>
      </c>
    </row>
    <row r="565" spans="1:11" x14ac:dyDescent="0.3">
      <c r="A565" s="1">
        <v>45490</v>
      </c>
      <c r="B565" t="s">
        <v>5</v>
      </c>
      <c r="C565" t="s">
        <v>12</v>
      </c>
      <c r="D565" s="2">
        <f>VLOOKUP(C565,Tabela110[],2,FALSE)</f>
        <v>0.9</v>
      </c>
      <c r="E565">
        <f t="shared" si="33"/>
        <v>49</v>
      </c>
      <c r="F565" s="3">
        <f>IF(B565="niedziela",15*E565,0)+(Tabela211[[#This Row],[ile]]*800)</f>
        <v>0</v>
      </c>
      <c r="G565" s="3">
        <f t="shared" si="34"/>
        <v>1320</v>
      </c>
      <c r="H565" s="4">
        <f t="shared" si="35"/>
        <v>67300</v>
      </c>
      <c r="I565">
        <f t="shared" si="32"/>
        <v>7</v>
      </c>
      <c r="J565">
        <f>IF(NOT(I566=Tabela211[[#This Row],[miesiąc]]),1,0)</f>
        <v>0</v>
      </c>
      <c r="K565">
        <f>IF(AND(H564&gt;(3*800),Tabela211[[#This Row],[zakup]]=1),3,0)</f>
        <v>0</v>
      </c>
    </row>
    <row r="566" spans="1:11" x14ac:dyDescent="0.3">
      <c r="A566" s="1">
        <v>45491</v>
      </c>
      <c r="B566" t="s">
        <v>6</v>
      </c>
      <c r="C566" t="s">
        <v>12</v>
      </c>
      <c r="D566" s="2">
        <f>VLOOKUP(C566,Tabela110[],2,FALSE)</f>
        <v>0.9</v>
      </c>
      <c r="E566">
        <f t="shared" si="33"/>
        <v>49</v>
      </c>
      <c r="F566" s="3">
        <f>IF(B566="niedziela",15*E566,0)+(Tabela211[[#This Row],[ile]]*800)</f>
        <v>0</v>
      </c>
      <c r="G566" s="3">
        <f t="shared" si="34"/>
        <v>1320</v>
      </c>
      <c r="H566" s="4">
        <f t="shared" si="35"/>
        <v>68620</v>
      </c>
      <c r="I566">
        <f t="shared" si="32"/>
        <v>7</v>
      </c>
      <c r="J566">
        <f>IF(NOT(I567=Tabela211[[#This Row],[miesiąc]]),1,0)</f>
        <v>0</v>
      </c>
      <c r="K566">
        <f>IF(AND(H565&gt;(3*800),Tabela211[[#This Row],[zakup]]=1),3,0)</f>
        <v>0</v>
      </c>
    </row>
    <row r="567" spans="1:11" x14ac:dyDescent="0.3">
      <c r="A567" s="1">
        <v>45492</v>
      </c>
      <c r="B567" t="s">
        <v>7</v>
      </c>
      <c r="C567" t="s">
        <v>12</v>
      </c>
      <c r="D567" s="2">
        <f>VLOOKUP(C567,Tabela110[],2,FALSE)</f>
        <v>0.9</v>
      </c>
      <c r="E567">
        <f t="shared" si="33"/>
        <v>49</v>
      </c>
      <c r="F567" s="3">
        <f>IF(B567="niedziela",15*E567,0)+(Tabela211[[#This Row],[ile]]*800)</f>
        <v>0</v>
      </c>
      <c r="G567" s="3">
        <f t="shared" si="34"/>
        <v>1320</v>
      </c>
      <c r="H567" s="4">
        <f t="shared" si="35"/>
        <v>69940</v>
      </c>
      <c r="I567">
        <f t="shared" si="32"/>
        <v>7</v>
      </c>
      <c r="J567">
        <f>IF(NOT(I568=Tabela211[[#This Row],[miesiąc]]),1,0)</f>
        <v>0</v>
      </c>
      <c r="K567">
        <f>IF(AND(H566&gt;(3*800),Tabela211[[#This Row],[zakup]]=1),3,0)</f>
        <v>0</v>
      </c>
    </row>
    <row r="568" spans="1:11" x14ac:dyDescent="0.3">
      <c r="A568" s="1">
        <v>45493</v>
      </c>
      <c r="B568" t="s">
        <v>8</v>
      </c>
      <c r="C568" t="s">
        <v>12</v>
      </c>
      <c r="D568" s="2">
        <f>VLOOKUP(C568,Tabela110[],2,FALSE)</f>
        <v>0.9</v>
      </c>
      <c r="E568">
        <f t="shared" si="33"/>
        <v>49</v>
      </c>
      <c r="F568" s="3">
        <f>IF(B568="niedziela",15*E568,0)+(Tabela211[[#This Row],[ile]]*800)</f>
        <v>0</v>
      </c>
      <c r="G568" s="3">
        <f t="shared" si="34"/>
        <v>0</v>
      </c>
      <c r="H568" s="4">
        <f t="shared" si="35"/>
        <v>69940</v>
      </c>
      <c r="I568">
        <f t="shared" si="32"/>
        <v>7</v>
      </c>
      <c r="J568">
        <f>IF(NOT(I569=Tabela211[[#This Row],[miesiąc]]),1,0)</f>
        <v>0</v>
      </c>
      <c r="K568">
        <f>IF(AND(H567&gt;(3*800),Tabela211[[#This Row],[zakup]]=1),3,0)</f>
        <v>0</v>
      </c>
    </row>
    <row r="569" spans="1:11" x14ac:dyDescent="0.3">
      <c r="A569" s="1">
        <v>45494</v>
      </c>
      <c r="B569" t="s">
        <v>2</v>
      </c>
      <c r="C569" t="s">
        <v>12</v>
      </c>
      <c r="D569" s="2">
        <f>VLOOKUP(C569,Tabela110[],2,FALSE)</f>
        <v>0.9</v>
      </c>
      <c r="E569">
        <f t="shared" si="33"/>
        <v>49</v>
      </c>
      <c r="F569" s="3">
        <f>IF(B569="niedziela",15*E569,0)+(Tabela211[[#This Row],[ile]]*800)</f>
        <v>735</v>
      </c>
      <c r="G569" s="3">
        <f t="shared" si="34"/>
        <v>0</v>
      </c>
      <c r="H569" s="4">
        <f t="shared" si="35"/>
        <v>69205</v>
      </c>
      <c r="I569">
        <f t="shared" si="32"/>
        <v>7</v>
      </c>
      <c r="J569">
        <f>IF(NOT(I570=Tabela211[[#This Row],[miesiąc]]),1,0)</f>
        <v>0</v>
      </c>
      <c r="K569">
        <f>IF(AND(H568&gt;(3*800),Tabela211[[#This Row],[zakup]]=1),3,0)</f>
        <v>0</v>
      </c>
    </row>
    <row r="570" spans="1:11" x14ac:dyDescent="0.3">
      <c r="A570" s="1">
        <v>45495</v>
      </c>
      <c r="B570" t="s">
        <v>3</v>
      </c>
      <c r="C570" t="s">
        <v>12</v>
      </c>
      <c r="D570" s="2">
        <f>VLOOKUP(C570,Tabela110[],2,FALSE)</f>
        <v>0.9</v>
      </c>
      <c r="E570">
        <f t="shared" si="33"/>
        <v>49</v>
      </c>
      <c r="F570" s="3">
        <f>IF(B570="niedziela",15*E570,0)+(Tabela211[[#This Row],[ile]]*800)</f>
        <v>0</v>
      </c>
      <c r="G570" s="3">
        <f t="shared" si="34"/>
        <v>1320</v>
      </c>
      <c r="H570" s="4">
        <f t="shared" si="35"/>
        <v>70525</v>
      </c>
      <c r="I570">
        <f t="shared" si="32"/>
        <v>7</v>
      </c>
      <c r="J570">
        <f>IF(NOT(I571=Tabela211[[#This Row],[miesiąc]]),1,0)</f>
        <v>0</v>
      </c>
      <c r="K570">
        <f>IF(AND(H569&gt;(3*800),Tabela211[[#This Row],[zakup]]=1),3,0)</f>
        <v>0</v>
      </c>
    </row>
    <row r="571" spans="1:11" x14ac:dyDescent="0.3">
      <c r="A571" s="1">
        <v>45496</v>
      </c>
      <c r="B571" t="s">
        <v>4</v>
      </c>
      <c r="C571" t="s">
        <v>12</v>
      </c>
      <c r="D571" s="2">
        <f>VLOOKUP(C571,Tabela110[],2,FALSE)</f>
        <v>0.9</v>
      </c>
      <c r="E571">
        <f t="shared" si="33"/>
        <v>49</v>
      </c>
      <c r="F571" s="3">
        <f>IF(B571="niedziela",15*E571,0)+(Tabela211[[#This Row],[ile]]*800)</f>
        <v>0</v>
      </c>
      <c r="G571" s="3">
        <f t="shared" si="34"/>
        <v>1320</v>
      </c>
      <c r="H571" s="4">
        <f t="shared" si="35"/>
        <v>71845</v>
      </c>
      <c r="I571">
        <f t="shared" si="32"/>
        <v>7</v>
      </c>
      <c r="J571">
        <f>IF(NOT(I572=Tabela211[[#This Row],[miesiąc]]),1,0)</f>
        <v>0</v>
      </c>
      <c r="K571">
        <f>IF(AND(H570&gt;(3*800),Tabela211[[#This Row],[zakup]]=1),3,0)</f>
        <v>0</v>
      </c>
    </row>
    <row r="572" spans="1:11" x14ac:dyDescent="0.3">
      <c r="A572" s="1">
        <v>45497</v>
      </c>
      <c r="B572" t="s">
        <v>5</v>
      </c>
      <c r="C572" t="s">
        <v>12</v>
      </c>
      <c r="D572" s="2">
        <f>VLOOKUP(C572,Tabela110[],2,FALSE)</f>
        <v>0.9</v>
      </c>
      <c r="E572">
        <f t="shared" si="33"/>
        <v>49</v>
      </c>
      <c r="F572" s="3">
        <f>IF(B572="niedziela",15*E572,0)+(Tabela211[[#This Row],[ile]]*800)</f>
        <v>0</v>
      </c>
      <c r="G572" s="3">
        <f t="shared" si="34"/>
        <v>1320</v>
      </c>
      <c r="H572" s="4">
        <f t="shared" si="35"/>
        <v>73165</v>
      </c>
      <c r="I572">
        <f t="shared" si="32"/>
        <v>7</v>
      </c>
      <c r="J572">
        <f>IF(NOT(I573=Tabela211[[#This Row],[miesiąc]]),1,0)</f>
        <v>0</v>
      </c>
      <c r="K572">
        <f>IF(AND(H571&gt;(3*800),Tabela211[[#This Row],[zakup]]=1),3,0)</f>
        <v>0</v>
      </c>
    </row>
    <row r="573" spans="1:11" x14ac:dyDescent="0.3">
      <c r="A573" s="1">
        <v>45498</v>
      </c>
      <c r="B573" t="s">
        <v>6</v>
      </c>
      <c r="C573" t="s">
        <v>12</v>
      </c>
      <c r="D573" s="2">
        <f>VLOOKUP(C573,Tabela110[],2,FALSE)</f>
        <v>0.9</v>
      </c>
      <c r="E573">
        <f t="shared" si="33"/>
        <v>49</v>
      </c>
      <c r="F573" s="3">
        <f>IF(B573="niedziela",15*E573,0)+(Tabela211[[#This Row],[ile]]*800)</f>
        <v>0</v>
      </c>
      <c r="G573" s="3">
        <f t="shared" si="34"/>
        <v>1320</v>
      </c>
      <c r="H573" s="4">
        <f t="shared" si="35"/>
        <v>74485</v>
      </c>
      <c r="I573">
        <f t="shared" si="32"/>
        <v>7</v>
      </c>
      <c r="J573">
        <f>IF(NOT(I574=Tabela211[[#This Row],[miesiąc]]),1,0)</f>
        <v>0</v>
      </c>
      <c r="K573">
        <f>IF(AND(H572&gt;(3*800),Tabela211[[#This Row],[zakup]]=1),3,0)</f>
        <v>0</v>
      </c>
    </row>
    <row r="574" spans="1:11" x14ac:dyDescent="0.3">
      <c r="A574" s="1">
        <v>45499</v>
      </c>
      <c r="B574" t="s">
        <v>7</v>
      </c>
      <c r="C574" t="s">
        <v>12</v>
      </c>
      <c r="D574" s="2">
        <f>VLOOKUP(C574,Tabela110[],2,FALSE)</f>
        <v>0.9</v>
      </c>
      <c r="E574">
        <f t="shared" si="33"/>
        <v>49</v>
      </c>
      <c r="F574" s="3">
        <f>IF(B574="niedziela",15*E574,0)+(Tabela211[[#This Row],[ile]]*800)</f>
        <v>0</v>
      </c>
      <c r="G574" s="3">
        <f t="shared" si="34"/>
        <v>1320</v>
      </c>
      <c r="H574" s="4">
        <f t="shared" si="35"/>
        <v>75805</v>
      </c>
      <c r="I574">
        <f t="shared" si="32"/>
        <v>7</v>
      </c>
      <c r="J574">
        <f>IF(NOT(I575=Tabela211[[#This Row],[miesiąc]]),1,0)</f>
        <v>0</v>
      </c>
      <c r="K574">
        <f>IF(AND(H573&gt;(3*800),Tabela211[[#This Row],[zakup]]=1),3,0)</f>
        <v>0</v>
      </c>
    </row>
    <row r="575" spans="1:11" x14ac:dyDescent="0.3">
      <c r="A575" s="1">
        <v>45500</v>
      </c>
      <c r="B575" t="s">
        <v>8</v>
      </c>
      <c r="C575" t="s">
        <v>12</v>
      </c>
      <c r="D575" s="2">
        <f>VLOOKUP(C575,Tabela110[],2,FALSE)</f>
        <v>0.9</v>
      </c>
      <c r="E575">
        <f t="shared" si="33"/>
        <v>49</v>
      </c>
      <c r="F575" s="3">
        <f>IF(B575="niedziela",15*E575,0)+(Tabela211[[#This Row],[ile]]*800)</f>
        <v>0</v>
      </c>
      <c r="G575" s="3">
        <f t="shared" si="34"/>
        <v>0</v>
      </c>
      <c r="H575" s="4">
        <f t="shared" si="35"/>
        <v>75805</v>
      </c>
      <c r="I575">
        <f t="shared" si="32"/>
        <v>7</v>
      </c>
      <c r="J575">
        <f>IF(NOT(I576=Tabela211[[#This Row],[miesiąc]]),1,0)</f>
        <v>0</v>
      </c>
      <c r="K575">
        <f>IF(AND(H574&gt;(3*800),Tabela211[[#This Row],[zakup]]=1),3,0)</f>
        <v>0</v>
      </c>
    </row>
    <row r="576" spans="1:11" x14ac:dyDescent="0.3">
      <c r="A576" s="1">
        <v>45501</v>
      </c>
      <c r="B576" t="s">
        <v>2</v>
      </c>
      <c r="C576" t="s">
        <v>12</v>
      </c>
      <c r="D576" s="2">
        <f>VLOOKUP(C576,Tabela110[],2,FALSE)</f>
        <v>0.9</v>
      </c>
      <c r="E576">
        <f t="shared" si="33"/>
        <v>49</v>
      </c>
      <c r="F576" s="3">
        <f>IF(B576="niedziela",15*E576,0)+(Tabela211[[#This Row],[ile]]*800)</f>
        <v>735</v>
      </c>
      <c r="G576" s="3">
        <f t="shared" si="34"/>
        <v>0</v>
      </c>
      <c r="H576" s="4">
        <f t="shared" si="35"/>
        <v>75070</v>
      </c>
      <c r="I576">
        <f t="shared" si="32"/>
        <v>7</v>
      </c>
      <c r="J576">
        <f>IF(NOT(I577=Tabela211[[#This Row],[miesiąc]]),1,0)</f>
        <v>0</v>
      </c>
      <c r="K576">
        <f>IF(AND(H575&gt;(3*800),Tabela211[[#This Row],[zakup]]=1),3,0)</f>
        <v>0</v>
      </c>
    </row>
    <row r="577" spans="1:11" x14ac:dyDescent="0.3">
      <c r="A577" s="1">
        <v>45502</v>
      </c>
      <c r="B577" t="s">
        <v>3</v>
      </c>
      <c r="C577" t="s">
        <v>12</v>
      </c>
      <c r="D577" s="2">
        <f>VLOOKUP(C577,Tabela110[],2,FALSE)</f>
        <v>0.9</v>
      </c>
      <c r="E577">
        <f t="shared" si="33"/>
        <v>49</v>
      </c>
      <c r="F577" s="3">
        <f>IF(B577="niedziela",15*E577,0)+(Tabela211[[#This Row],[ile]]*800)</f>
        <v>0</v>
      </c>
      <c r="G577" s="3">
        <f t="shared" si="34"/>
        <v>1320</v>
      </c>
      <c r="H577" s="4">
        <f t="shared" si="35"/>
        <v>76390</v>
      </c>
      <c r="I577">
        <f t="shared" si="32"/>
        <v>7</v>
      </c>
      <c r="J577">
        <f>IF(NOT(I578=Tabela211[[#This Row],[miesiąc]]),1,0)</f>
        <v>0</v>
      </c>
      <c r="K577">
        <f>IF(AND(H576&gt;(3*800),Tabela211[[#This Row],[zakup]]=1),3,0)</f>
        <v>0</v>
      </c>
    </row>
    <row r="578" spans="1:11" x14ac:dyDescent="0.3">
      <c r="A578" s="1">
        <v>45503</v>
      </c>
      <c r="B578" t="s">
        <v>4</v>
      </c>
      <c r="C578" t="s">
        <v>12</v>
      </c>
      <c r="D578" s="2">
        <f>VLOOKUP(C578,Tabela110[],2,FALSE)</f>
        <v>0.9</v>
      </c>
      <c r="E578">
        <f t="shared" si="33"/>
        <v>49</v>
      </c>
      <c r="F578" s="3">
        <f>IF(B578="niedziela",15*E578,0)+(Tabela211[[#This Row],[ile]]*800)</f>
        <v>0</v>
      </c>
      <c r="G578" s="3">
        <f t="shared" si="34"/>
        <v>1320</v>
      </c>
      <c r="H578" s="4">
        <f t="shared" si="35"/>
        <v>77710</v>
      </c>
      <c r="I578">
        <f t="shared" ref="I578:I641" si="36">MONTH(A578)</f>
        <v>7</v>
      </c>
      <c r="J578">
        <f>IF(NOT(I579=Tabela211[[#This Row],[miesiąc]]),1,0)</f>
        <v>0</v>
      </c>
      <c r="K578">
        <f>IF(AND(H577&gt;(3*800),Tabela211[[#This Row],[zakup]]=1),3,0)</f>
        <v>0</v>
      </c>
    </row>
    <row r="579" spans="1:11" x14ac:dyDescent="0.3">
      <c r="A579" s="1">
        <v>45504</v>
      </c>
      <c r="B579" t="s">
        <v>5</v>
      </c>
      <c r="C579" t="s">
        <v>12</v>
      </c>
      <c r="D579" s="2">
        <f>VLOOKUP(C579,Tabela110[],2,FALSE)</f>
        <v>0.9</v>
      </c>
      <c r="E579">
        <f t="shared" si="33"/>
        <v>49</v>
      </c>
      <c r="F579" s="3">
        <f>IF(B579="niedziela",15*E579,0)+(Tabela211[[#This Row],[ile]]*800)</f>
        <v>2400</v>
      </c>
      <c r="G579" s="3">
        <f t="shared" si="34"/>
        <v>1320</v>
      </c>
      <c r="H579" s="4">
        <f t="shared" si="35"/>
        <v>76630</v>
      </c>
      <c r="I579">
        <f t="shared" si="36"/>
        <v>7</v>
      </c>
      <c r="J579">
        <f>IF(NOT(I580=Tabela211[[#This Row],[miesiąc]]),1,0)</f>
        <v>1</v>
      </c>
      <c r="K579">
        <f>IF(AND(H578&gt;(3*800),Tabela211[[#This Row],[zakup]]=1),3,0)</f>
        <v>3</v>
      </c>
    </row>
    <row r="580" spans="1:11" x14ac:dyDescent="0.3">
      <c r="A580" s="1">
        <v>45505</v>
      </c>
      <c r="B580" t="s">
        <v>6</v>
      </c>
      <c r="C580" t="s">
        <v>12</v>
      </c>
      <c r="D580" s="2">
        <f>VLOOKUP(C580,Tabela110[],2,FALSE)</f>
        <v>0.9</v>
      </c>
      <c r="E580">
        <f t="shared" ref="E580:E643" si="37">E579+K579</f>
        <v>52</v>
      </c>
      <c r="F580" s="3">
        <f>IF(B580="niedziela",15*E580,0)+(Tabela211[[#This Row],[ile]]*800)</f>
        <v>0</v>
      </c>
      <c r="G580" s="3">
        <f t="shared" ref="G580:G643" si="38">IF(AND(NOT(B580="sobota"),NOT(B580="niedziela")),ROUNDDOWN(E580*D580,0)*$P$4,0)</f>
        <v>1380</v>
      </c>
      <c r="H580" s="4">
        <f t="shared" ref="H580:H643" si="39">G580-F580+H579</f>
        <v>78010</v>
      </c>
      <c r="I580">
        <f t="shared" si="36"/>
        <v>8</v>
      </c>
      <c r="J580">
        <f>IF(NOT(I581=Tabela211[[#This Row],[miesiąc]]),1,0)</f>
        <v>0</v>
      </c>
      <c r="K580">
        <f>IF(AND(H579&gt;(3*800),Tabela211[[#This Row],[zakup]]=1),3,0)</f>
        <v>0</v>
      </c>
    </row>
    <row r="581" spans="1:11" x14ac:dyDescent="0.3">
      <c r="A581" s="1">
        <v>45506</v>
      </c>
      <c r="B581" t="s">
        <v>7</v>
      </c>
      <c r="C581" t="s">
        <v>12</v>
      </c>
      <c r="D581" s="2">
        <f>VLOOKUP(C581,Tabela110[],2,FALSE)</f>
        <v>0.9</v>
      </c>
      <c r="E581">
        <f t="shared" si="37"/>
        <v>52</v>
      </c>
      <c r="F581" s="3">
        <f>IF(B581="niedziela",15*E581,0)+(Tabela211[[#This Row],[ile]]*800)</f>
        <v>0</v>
      </c>
      <c r="G581" s="3">
        <f t="shared" si="38"/>
        <v>1380</v>
      </c>
      <c r="H581" s="4">
        <f t="shared" si="39"/>
        <v>79390</v>
      </c>
      <c r="I581">
        <f t="shared" si="36"/>
        <v>8</v>
      </c>
      <c r="J581">
        <f>IF(NOT(I582=Tabela211[[#This Row],[miesiąc]]),1,0)</f>
        <v>0</v>
      </c>
      <c r="K581">
        <f>IF(AND(H580&gt;(3*800),Tabela211[[#This Row],[zakup]]=1),3,0)</f>
        <v>0</v>
      </c>
    </row>
    <row r="582" spans="1:11" x14ac:dyDescent="0.3">
      <c r="A582" s="1">
        <v>45507</v>
      </c>
      <c r="B582" t="s">
        <v>8</v>
      </c>
      <c r="C582" t="s">
        <v>12</v>
      </c>
      <c r="D582" s="2">
        <f>VLOOKUP(C582,Tabela110[],2,FALSE)</f>
        <v>0.9</v>
      </c>
      <c r="E582">
        <f t="shared" si="37"/>
        <v>52</v>
      </c>
      <c r="F582" s="3">
        <f>IF(B582="niedziela",15*E582,0)+(Tabela211[[#This Row],[ile]]*800)</f>
        <v>0</v>
      </c>
      <c r="G582" s="3">
        <f t="shared" si="38"/>
        <v>0</v>
      </c>
      <c r="H582" s="4">
        <f t="shared" si="39"/>
        <v>79390</v>
      </c>
      <c r="I582">
        <f t="shared" si="36"/>
        <v>8</v>
      </c>
      <c r="J582">
        <f>IF(NOT(I583=Tabela211[[#This Row],[miesiąc]]),1,0)</f>
        <v>0</v>
      </c>
      <c r="K582">
        <f>IF(AND(H581&gt;(3*800),Tabela211[[#This Row],[zakup]]=1),3,0)</f>
        <v>0</v>
      </c>
    </row>
    <row r="583" spans="1:11" x14ac:dyDescent="0.3">
      <c r="A583" s="1">
        <v>45508</v>
      </c>
      <c r="B583" t="s">
        <v>2</v>
      </c>
      <c r="C583" t="s">
        <v>12</v>
      </c>
      <c r="D583" s="2">
        <f>VLOOKUP(C583,Tabela110[],2,FALSE)</f>
        <v>0.9</v>
      </c>
      <c r="E583">
        <f t="shared" si="37"/>
        <v>52</v>
      </c>
      <c r="F583" s="3">
        <f>IF(B583="niedziela",15*E583,0)+(Tabela211[[#This Row],[ile]]*800)</f>
        <v>780</v>
      </c>
      <c r="G583" s="3">
        <f t="shared" si="38"/>
        <v>0</v>
      </c>
      <c r="H583" s="4">
        <f t="shared" si="39"/>
        <v>78610</v>
      </c>
      <c r="I583">
        <f t="shared" si="36"/>
        <v>8</v>
      </c>
      <c r="J583">
        <f>IF(NOT(I584=Tabela211[[#This Row],[miesiąc]]),1,0)</f>
        <v>0</v>
      </c>
      <c r="K583">
        <f>IF(AND(H582&gt;(3*800),Tabela211[[#This Row],[zakup]]=1),3,0)</f>
        <v>0</v>
      </c>
    </row>
    <row r="584" spans="1:11" x14ac:dyDescent="0.3">
      <c r="A584" s="1">
        <v>45509</v>
      </c>
      <c r="B584" t="s">
        <v>3</v>
      </c>
      <c r="C584" t="s">
        <v>12</v>
      </c>
      <c r="D584" s="2">
        <f>VLOOKUP(C584,Tabela110[],2,FALSE)</f>
        <v>0.9</v>
      </c>
      <c r="E584">
        <f t="shared" si="37"/>
        <v>52</v>
      </c>
      <c r="F584" s="3">
        <f>IF(B584="niedziela",15*E584,0)+(Tabela211[[#This Row],[ile]]*800)</f>
        <v>0</v>
      </c>
      <c r="G584" s="3">
        <f t="shared" si="38"/>
        <v>1380</v>
      </c>
      <c r="H584" s="4">
        <f t="shared" si="39"/>
        <v>79990</v>
      </c>
      <c r="I584">
        <f t="shared" si="36"/>
        <v>8</v>
      </c>
      <c r="J584">
        <f>IF(NOT(I585=Tabela211[[#This Row],[miesiąc]]),1,0)</f>
        <v>0</v>
      </c>
      <c r="K584">
        <f>IF(AND(H583&gt;(3*800),Tabela211[[#This Row],[zakup]]=1),3,0)</f>
        <v>0</v>
      </c>
    </row>
    <row r="585" spans="1:11" x14ac:dyDescent="0.3">
      <c r="A585" s="1">
        <v>45510</v>
      </c>
      <c r="B585" t="s">
        <v>4</v>
      </c>
      <c r="C585" t="s">
        <v>12</v>
      </c>
      <c r="D585" s="2">
        <f>VLOOKUP(C585,Tabela110[],2,FALSE)</f>
        <v>0.9</v>
      </c>
      <c r="E585">
        <f t="shared" si="37"/>
        <v>52</v>
      </c>
      <c r="F585" s="3">
        <f>IF(B585="niedziela",15*E585,0)+(Tabela211[[#This Row],[ile]]*800)</f>
        <v>0</v>
      </c>
      <c r="G585" s="3">
        <f t="shared" si="38"/>
        <v>1380</v>
      </c>
      <c r="H585" s="4">
        <f t="shared" si="39"/>
        <v>81370</v>
      </c>
      <c r="I585">
        <f t="shared" si="36"/>
        <v>8</v>
      </c>
      <c r="J585">
        <f>IF(NOT(I586=Tabela211[[#This Row],[miesiąc]]),1,0)</f>
        <v>0</v>
      </c>
      <c r="K585">
        <f>IF(AND(H584&gt;(3*800),Tabela211[[#This Row],[zakup]]=1),3,0)</f>
        <v>0</v>
      </c>
    </row>
    <row r="586" spans="1:11" x14ac:dyDescent="0.3">
      <c r="A586" s="1">
        <v>45511</v>
      </c>
      <c r="B586" t="s">
        <v>5</v>
      </c>
      <c r="C586" t="s">
        <v>12</v>
      </c>
      <c r="D586" s="2">
        <f>VLOOKUP(C586,Tabela110[],2,FALSE)</f>
        <v>0.9</v>
      </c>
      <c r="E586">
        <f t="shared" si="37"/>
        <v>52</v>
      </c>
      <c r="F586" s="3">
        <f>IF(B586="niedziela",15*E586,0)+(Tabela211[[#This Row],[ile]]*800)</f>
        <v>0</v>
      </c>
      <c r="G586" s="3">
        <f t="shared" si="38"/>
        <v>1380</v>
      </c>
      <c r="H586" s="4">
        <f t="shared" si="39"/>
        <v>82750</v>
      </c>
      <c r="I586">
        <f t="shared" si="36"/>
        <v>8</v>
      </c>
      <c r="J586">
        <f>IF(NOT(I587=Tabela211[[#This Row],[miesiąc]]),1,0)</f>
        <v>0</v>
      </c>
      <c r="K586">
        <f>IF(AND(H585&gt;(3*800),Tabela211[[#This Row],[zakup]]=1),3,0)</f>
        <v>0</v>
      </c>
    </row>
    <row r="587" spans="1:11" x14ac:dyDescent="0.3">
      <c r="A587" s="1">
        <v>45512</v>
      </c>
      <c r="B587" t="s">
        <v>6</v>
      </c>
      <c r="C587" t="s">
        <v>12</v>
      </c>
      <c r="D587" s="2">
        <f>VLOOKUP(C587,Tabela110[],2,FALSE)</f>
        <v>0.9</v>
      </c>
      <c r="E587">
        <f t="shared" si="37"/>
        <v>52</v>
      </c>
      <c r="F587" s="3">
        <f>IF(B587="niedziela",15*E587,0)+(Tabela211[[#This Row],[ile]]*800)</f>
        <v>0</v>
      </c>
      <c r="G587" s="3">
        <f t="shared" si="38"/>
        <v>1380</v>
      </c>
      <c r="H587" s="4">
        <f t="shared" si="39"/>
        <v>84130</v>
      </c>
      <c r="I587">
        <f t="shared" si="36"/>
        <v>8</v>
      </c>
      <c r="J587">
        <f>IF(NOT(I588=Tabela211[[#This Row],[miesiąc]]),1,0)</f>
        <v>0</v>
      </c>
      <c r="K587">
        <f>IF(AND(H586&gt;(3*800),Tabela211[[#This Row],[zakup]]=1),3,0)</f>
        <v>0</v>
      </c>
    </row>
    <row r="588" spans="1:11" x14ac:dyDescent="0.3">
      <c r="A588" s="1">
        <v>45513</v>
      </c>
      <c r="B588" t="s">
        <v>7</v>
      </c>
      <c r="C588" t="s">
        <v>12</v>
      </c>
      <c r="D588" s="2">
        <f>VLOOKUP(C588,Tabela110[],2,FALSE)</f>
        <v>0.9</v>
      </c>
      <c r="E588">
        <f t="shared" si="37"/>
        <v>52</v>
      </c>
      <c r="F588" s="3">
        <f>IF(B588="niedziela",15*E588,0)+(Tabela211[[#This Row],[ile]]*800)</f>
        <v>0</v>
      </c>
      <c r="G588" s="3">
        <f t="shared" si="38"/>
        <v>1380</v>
      </c>
      <c r="H588" s="4">
        <f t="shared" si="39"/>
        <v>85510</v>
      </c>
      <c r="I588">
        <f t="shared" si="36"/>
        <v>8</v>
      </c>
      <c r="J588">
        <f>IF(NOT(I589=Tabela211[[#This Row],[miesiąc]]),1,0)</f>
        <v>0</v>
      </c>
      <c r="K588">
        <f>IF(AND(H587&gt;(3*800),Tabela211[[#This Row],[zakup]]=1),3,0)</f>
        <v>0</v>
      </c>
    </row>
    <row r="589" spans="1:11" x14ac:dyDescent="0.3">
      <c r="A589" s="1">
        <v>45514</v>
      </c>
      <c r="B589" t="s">
        <v>8</v>
      </c>
      <c r="C589" t="s">
        <v>12</v>
      </c>
      <c r="D589" s="2">
        <f>VLOOKUP(C589,Tabela110[],2,FALSE)</f>
        <v>0.9</v>
      </c>
      <c r="E589">
        <f t="shared" si="37"/>
        <v>52</v>
      </c>
      <c r="F589" s="3">
        <f>IF(B589="niedziela",15*E589,0)+(Tabela211[[#This Row],[ile]]*800)</f>
        <v>0</v>
      </c>
      <c r="G589" s="3">
        <f t="shared" si="38"/>
        <v>0</v>
      </c>
      <c r="H589" s="4">
        <f t="shared" si="39"/>
        <v>85510</v>
      </c>
      <c r="I589">
        <f t="shared" si="36"/>
        <v>8</v>
      </c>
      <c r="J589">
        <f>IF(NOT(I590=Tabela211[[#This Row],[miesiąc]]),1,0)</f>
        <v>0</v>
      </c>
      <c r="K589">
        <f>IF(AND(H588&gt;(3*800),Tabela211[[#This Row],[zakup]]=1),3,0)</f>
        <v>0</v>
      </c>
    </row>
    <row r="590" spans="1:11" x14ac:dyDescent="0.3">
      <c r="A590" s="1">
        <v>45515</v>
      </c>
      <c r="B590" t="s">
        <v>2</v>
      </c>
      <c r="C590" t="s">
        <v>12</v>
      </c>
      <c r="D590" s="2">
        <f>VLOOKUP(C590,Tabela110[],2,FALSE)</f>
        <v>0.9</v>
      </c>
      <c r="E590">
        <f t="shared" si="37"/>
        <v>52</v>
      </c>
      <c r="F590" s="3">
        <f>IF(B590="niedziela",15*E590,0)+(Tabela211[[#This Row],[ile]]*800)</f>
        <v>780</v>
      </c>
      <c r="G590" s="3">
        <f t="shared" si="38"/>
        <v>0</v>
      </c>
      <c r="H590" s="4">
        <f t="shared" si="39"/>
        <v>84730</v>
      </c>
      <c r="I590">
        <f t="shared" si="36"/>
        <v>8</v>
      </c>
      <c r="J590">
        <f>IF(NOT(I591=Tabela211[[#This Row],[miesiąc]]),1,0)</f>
        <v>0</v>
      </c>
      <c r="K590">
        <f>IF(AND(H589&gt;(3*800),Tabela211[[#This Row],[zakup]]=1),3,0)</f>
        <v>0</v>
      </c>
    </row>
    <row r="591" spans="1:11" x14ac:dyDescent="0.3">
      <c r="A591" s="1">
        <v>45516</v>
      </c>
      <c r="B591" t="s">
        <v>3</v>
      </c>
      <c r="C591" t="s">
        <v>12</v>
      </c>
      <c r="D591" s="2">
        <f>VLOOKUP(C591,Tabela110[],2,FALSE)</f>
        <v>0.9</v>
      </c>
      <c r="E591">
        <f t="shared" si="37"/>
        <v>52</v>
      </c>
      <c r="F591" s="3">
        <f>IF(B591="niedziela",15*E591,0)+(Tabela211[[#This Row],[ile]]*800)</f>
        <v>0</v>
      </c>
      <c r="G591" s="3">
        <f t="shared" si="38"/>
        <v>1380</v>
      </c>
      <c r="H591" s="4">
        <f t="shared" si="39"/>
        <v>86110</v>
      </c>
      <c r="I591">
        <f t="shared" si="36"/>
        <v>8</v>
      </c>
      <c r="J591">
        <f>IF(NOT(I592=Tabela211[[#This Row],[miesiąc]]),1,0)</f>
        <v>0</v>
      </c>
      <c r="K591">
        <f>IF(AND(H590&gt;(3*800),Tabela211[[#This Row],[zakup]]=1),3,0)</f>
        <v>0</v>
      </c>
    </row>
    <row r="592" spans="1:11" x14ac:dyDescent="0.3">
      <c r="A592" s="1">
        <v>45517</v>
      </c>
      <c r="B592" t="s">
        <v>4</v>
      </c>
      <c r="C592" t="s">
        <v>12</v>
      </c>
      <c r="D592" s="2">
        <f>VLOOKUP(C592,Tabela110[],2,FALSE)</f>
        <v>0.9</v>
      </c>
      <c r="E592">
        <f t="shared" si="37"/>
        <v>52</v>
      </c>
      <c r="F592" s="3">
        <f>IF(B592="niedziela",15*E592,0)+(Tabela211[[#This Row],[ile]]*800)</f>
        <v>0</v>
      </c>
      <c r="G592" s="3">
        <f t="shared" si="38"/>
        <v>1380</v>
      </c>
      <c r="H592" s="4">
        <f t="shared" si="39"/>
        <v>87490</v>
      </c>
      <c r="I592">
        <f t="shared" si="36"/>
        <v>8</v>
      </c>
      <c r="J592">
        <f>IF(NOT(I593=Tabela211[[#This Row],[miesiąc]]),1,0)</f>
        <v>0</v>
      </c>
      <c r="K592">
        <f>IF(AND(H591&gt;(3*800),Tabela211[[#This Row],[zakup]]=1),3,0)</f>
        <v>0</v>
      </c>
    </row>
    <row r="593" spans="1:11" x14ac:dyDescent="0.3">
      <c r="A593" s="1">
        <v>45518</v>
      </c>
      <c r="B593" t="s">
        <v>5</v>
      </c>
      <c r="C593" t="s">
        <v>12</v>
      </c>
      <c r="D593" s="2">
        <f>VLOOKUP(C593,Tabela110[],2,FALSE)</f>
        <v>0.9</v>
      </c>
      <c r="E593">
        <f t="shared" si="37"/>
        <v>52</v>
      </c>
      <c r="F593" s="3">
        <f>IF(B593="niedziela",15*E593,0)+(Tabela211[[#This Row],[ile]]*800)</f>
        <v>0</v>
      </c>
      <c r="G593" s="3">
        <f t="shared" si="38"/>
        <v>1380</v>
      </c>
      <c r="H593" s="4">
        <f t="shared" si="39"/>
        <v>88870</v>
      </c>
      <c r="I593">
        <f t="shared" si="36"/>
        <v>8</v>
      </c>
      <c r="J593">
        <f>IF(NOT(I594=Tabela211[[#This Row],[miesiąc]]),1,0)</f>
        <v>0</v>
      </c>
      <c r="K593">
        <f>IF(AND(H592&gt;(3*800),Tabela211[[#This Row],[zakup]]=1),3,0)</f>
        <v>0</v>
      </c>
    </row>
    <row r="594" spans="1:11" x14ac:dyDescent="0.3">
      <c r="A594" s="1">
        <v>45519</v>
      </c>
      <c r="B594" t="s">
        <v>6</v>
      </c>
      <c r="C594" t="s">
        <v>12</v>
      </c>
      <c r="D594" s="2">
        <f>VLOOKUP(C594,Tabela110[],2,FALSE)</f>
        <v>0.9</v>
      </c>
      <c r="E594">
        <f t="shared" si="37"/>
        <v>52</v>
      </c>
      <c r="F594" s="3">
        <f>IF(B594="niedziela",15*E594,0)+(Tabela211[[#This Row],[ile]]*800)</f>
        <v>0</v>
      </c>
      <c r="G594" s="3">
        <f t="shared" si="38"/>
        <v>1380</v>
      </c>
      <c r="H594" s="4">
        <f t="shared" si="39"/>
        <v>90250</v>
      </c>
      <c r="I594">
        <f t="shared" si="36"/>
        <v>8</v>
      </c>
      <c r="J594">
        <f>IF(NOT(I595=Tabela211[[#This Row],[miesiąc]]),1,0)</f>
        <v>0</v>
      </c>
      <c r="K594">
        <f>IF(AND(H593&gt;(3*800),Tabela211[[#This Row],[zakup]]=1),3,0)</f>
        <v>0</v>
      </c>
    </row>
    <row r="595" spans="1:11" x14ac:dyDescent="0.3">
      <c r="A595" s="1">
        <v>45520</v>
      </c>
      <c r="B595" t="s">
        <v>7</v>
      </c>
      <c r="C595" t="s">
        <v>12</v>
      </c>
      <c r="D595" s="2">
        <f>VLOOKUP(C595,Tabela110[],2,FALSE)</f>
        <v>0.9</v>
      </c>
      <c r="E595">
        <f t="shared" si="37"/>
        <v>52</v>
      </c>
      <c r="F595" s="3">
        <f>IF(B595="niedziela",15*E595,0)+(Tabela211[[#This Row],[ile]]*800)</f>
        <v>0</v>
      </c>
      <c r="G595" s="3">
        <f t="shared" si="38"/>
        <v>1380</v>
      </c>
      <c r="H595" s="4">
        <f t="shared" si="39"/>
        <v>91630</v>
      </c>
      <c r="I595">
        <f t="shared" si="36"/>
        <v>8</v>
      </c>
      <c r="J595">
        <f>IF(NOT(I596=Tabela211[[#This Row],[miesiąc]]),1,0)</f>
        <v>0</v>
      </c>
      <c r="K595">
        <f>IF(AND(H594&gt;(3*800),Tabela211[[#This Row],[zakup]]=1),3,0)</f>
        <v>0</v>
      </c>
    </row>
    <row r="596" spans="1:11" x14ac:dyDescent="0.3">
      <c r="A596" s="1">
        <v>45521</v>
      </c>
      <c r="B596" t="s">
        <v>8</v>
      </c>
      <c r="C596" t="s">
        <v>12</v>
      </c>
      <c r="D596" s="2">
        <f>VLOOKUP(C596,Tabela110[],2,FALSE)</f>
        <v>0.9</v>
      </c>
      <c r="E596">
        <f t="shared" si="37"/>
        <v>52</v>
      </c>
      <c r="F596" s="3">
        <f>IF(B596="niedziela",15*E596,0)+(Tabela211[[#This Row],[ile]]*800)</f>
        <v>0</v>
      </c>
      <c r="G596" s="3">
        <f t="shared" si="38"/>
        <v>0</v>
      </c>
      <c r="H596" s="4">
        <f t="shared" si="39"/>
        <v>91630</v>
      </c>
      <c r="I596">
        <f t="shared" si="36"/>
        <v>8</v>
      </c>
      <c r="J596">
        <f>IF(NOT(I597=Tabela211[[#This Row],[miesiąc]]),1,0)</f>
        <v>0</v>
      </c>
      <c r="K596">
        <f>IF(AND(H595&gt;(3*800),Tabela211[[#This Row],[zakup]]=1),3,0)</f>
        <v>0</v>
      </c>
    </row>
    <row r="597" spans="1:11" x14ac:dyDescent="0.3">
      <c r="A597" s="1">
        <v>45522</v>
      </c>
      <c r="B597" t="s">
        <v>2</v>
      </c>
      <c r="C597" t="s">
        <v>12</v>
      </c>
      <c r="D597" s="2">
        <f>VLOOKUP(C597,Tabela110[],2,FALSE)</f>
        <v>0.9</v>
      </c>
      <c r="E597">
        <f t="shared" si="37"/>
        <v>52</v>
      </c>
      <c r="F597" s="3">
        <f>IF(B597="niedziela",15*E597,0)+(Tabela211[[#This Row],[ile]]*800)</f>
        <v>780</v>
      </c>
      <c r="G597" s="3">
        <f t="shared" si="38"/>
        <v>0</v>
      </c>
      <c r="H597" s="4">
        <f t="shared" si="39"/>
        <v>90850</v>
      </c>
      <c r="I597">
        <f t="shared" si="36"/>
        <v>8</v>
      </c>
      <c r="J597">
        <f>IF(NOT(I598=Tabela211[[#This Row],[miesiąc]]),1,0)</f>
        <v>0</v>
      </c>
      <c r="K597">
        <f>IF(AND(H596&gt;(3*800),Tabela211[[#This Row],[zakup]]=1),3,0)</f>
        <v>0</v>
      </c>
    </row>
    <row r="598" spans="1:11" x14ac:dyDescent="0.3">
      <c r="A598" s="1">
        <v>45523</v>
      </c>
      <c r="B598" t="s">
        <v>3</v>
      </c>
      <c r="C598" t="s">
        <v>12</v>
      </c>
      <c r="D598" s="2">
        <f>VLOOKUP(C598,Tabela110[],2,FALSE)</f>
        <v>0.9</v>
      </c>
      <c r="E598">
        <f t="shared" si="37"/>
        <v>52</v>
      </c>
      <c r="F598" s="3">
        <f>IF(B598="niedziela",15*E598,0)+(Tabela211[[#This Row],[ile]]*800)</f>
        <v>0</v>
      </c>
      <c r="G598" s="3">
        <f t="shared" si="38"/>
        <v>1380</v>
      </c>
      <c r="H598" s="4">
        <f t="shared" si="39"/>
        <v>92230</v>
      </c>
      <c r="I598">
        <f t="shared" si="36"/>
        <v>8</v>
      </c>
      <c r="J598">
        <f>IF(NOT(I599=Tabela211[[#This Row],[miesiąc]]),1,0)</f>
        <v>0</v>
      </c>
      <c r="K598">
        <f>IF(AND(H597&gt;(3*800),Tabela211[[#This Row],[zakup]]=1),3,0)</f>
        <v>0</v>
      </c>
    </row>
    <row r="599" spans="1:11" x14ac:dyDescent="0.3">
      <c r="A599" s="1">
        <v>45524</v>
      </c>
      <c r="B599" t="s">
        <v>4</v>
      </c>
      <c r="C599" t="s">
        <v>12</v>
      </c>
      <c r="D599" s="2">
        <f>VLOOKUP(C599,Tabela110[],2,FALSE)</f>
        <v>0.9</v>
      </c>
      <c r="E599">
        <f t="shared" si="37"/>
        <v>52</v>
      </c>
      <c r="F599" s="3">
        <f>IF(B599="niedziela",15*E599,0)+(Tabela211[[#This Row],[ile]]*800)</f>
        <v>0</v>
      </c>
      <c r="G599" s="3">
        <f t="shared" si="38"/>
        <v>1380</v>
      </c>
      <c r="H599" s="4">
        <f t="shared" si="39"/>
        <v>93610</v>
      </c>
      <c r="I599">
        <f t="shared" si="36"/>
        <v>8</v>
      </c>
      <c r="J599">
        <f>IF(NOT(I600=Tabela211[[#This Row],[miesiąc]]),1,0)</f>
        <v>0</v>
      </c>
      <c r="K599">
        <f>IF(AND(H598&gt;(3*800),Tabela211[[#This Row],[zakup]]=1),3,0)</f>
        <v>0</v>
      </c>
    </row>
    <row r="600" spans="1:11" x14ac:dyDescent="0.3">
      <c r="A600" s="1">
        <v>45525</v>
      </c>
      <c r="B600" t="s">
        <v>5</v>
      </c>
      <c r="C600" t="s">
        <v>12</v>
      </c>
      <c r="D600" s="2">
        <f>VLOOKUP(C600,Tabela110[],2,FALSE)</f>
        <v>0.9</v>
      </c>
      <c r="E600">
        <f t="shared" si="37"/>
        <v>52</v>
      </c>
      <c r="F600" s="3">
        <f>IF(B600="niedziela",15*E600,0)+(Tabela211[[#This Row],[ile]]*800)</f>
        <v>0</v>
      </c>
      <c r="G600" s="3">
        <f t="shared" si="38"/>
        <v>1380</v>
      </c>
      <c r="H600" s="4">
        <f t="shared" si="39"/>
        <v>94990</v>
      </c>
      <c r="I600">
        <f t="shared" si="36"/>
        <v>8</v>
      </c>
      <c r="J600">
        <f>IF(NOT(I601=Tabela211[[#This Row],[miesiąc]]),1,0)</f>
        <v>0</v>
      </c>
      <c r="K600">
        <f>IF(AND(H599&gt;(3*800),Tabela211[[#This Row],[zakup]]=1),3,0)</f>
        <v>0</v>
      </c>
    </row>
    <row r="601" spans="1:11" x14ac:dyDescent="0.3">
      <c r="A601" s="1">
        <v>45526</v>
      </c>
      <c r="B601" t="s">
        <v>6</v>
      </c>
      <c r="C601" t="s">
        <v>12</v>
      </c>
      <c r="D601" s="2">
        <f>VLOOKUP(C601,Tabela110[],2,FALSE)</f>
        <v>0.9</v>
      </c>
      <c r="E601">
        <f t="shared" si="37"/>
        <v>52</v>
      </c>
      <c r="F601" s="3">
        <f>IF(B601="niedziela",15*E601,0)+(Tabela211[[#This Row],[ile]]*800)</f>
        <v>0</v>
      </c>
      <c r="G601" s="3">
        <f t="shared" si="38"/>
        <v>1380</v>
      </c>
      <c r="H601" s="4">
        <f t="shared" si="39"/>
        <v>96370</v>
      </c>
      <c r="I601">
        <f t="shared" si="36"/>
        <v>8</v>
      </c>
      <c r="J601">
        <f>IF(NOT(I602=Tabela211[[#This Row],[miesiąc]]),1,0)</f>
        <v>0</v>
      </c>
      <c r="K601">
        <f>IF(AND(H600&gt;(3*800),Tabela211[[#This Row],[zakup]]=1),3,0)</f>
        <v>0</v>
      </c>
    </row>
    <row r="602" spans="1:11" x14ac:dyDescent="0.3">
      <c r="A602" s="1">
        <v>45527</v>
      </c>
      <c r="B602" t="s">
        <v>7</v>
      </c>
      <c r="C602" t="s">
        <v>12</v>
      </c>
      <c r="D602" s="2">
        <f>VLOOKUP(C602,Tabela110[],2,FALSE)</f>
        <v>0.9</v>
      </c>
      <c r="E602">
        <f t="shared" si="37"/>
        <v>52</v>
      </c>
      <c r="F602" s="3">
        <f>IF(B602="niedziela",15*E602,0)+(Tabela211[[#This Row],[ile]]*800)</f>
        <v>0</v>
      </c>
      <c r="G602" s="3">
        <f t="shared" si="38"/>
        <v>1380</v>
      </c>
      <c r="H602" s="4">
        <f t="shared" si="39"/>
        <v>97750</v>
      </c>
      <c r="I602">
        <f t="shared" si="36"/>
        <v>8</v>
      </c>
      <c r="J602">
        <f>IF(NOT(I603=Tabela211[[#This Row],[miesiąc]]),1,0)</f>
        <v>0</v>
      </c>
      <c r="K602">
        <f>IF(AND(H601&gt;(3*800),Tabela211[[#This Row],[zakup]]=1),3,0)</f>
        <v>0</v>
      </c>
    </row>
    <row r="603" spans="1:11" x14ac:dyDescent="0.3">
      <c r="A603" s="1">
        <v>45528</v>
      </c>
      <c r="B603" t="s">
        <v>8</v>
      </c>
      <c r="C603" t="s">
        <v>12</v>
      </c>
      <c r="D603" s="2">
        <f>VLOOKUP(C603,Tabela110[],2,FALSE)</f>
        <v>0.9</v>
      </c>
      <c r="E603">
        <f t="shared" si="37"/>
        <v>52</v>
      </c>
      <c r="F603" s="3">
        <f>IF(B603="niedziela",15*E603,0)+(Tabela211[[#This Row],[ile]]*800)</f>
        <v>0</v>
      </c>
      <c r="G603" s="3">
        <f t="shared" si="38"/>
        <v>0</v>
      </c>
      <c r="H603" s="4">
        <f t="shared" si="39"/>
        <v>97750</v>
      </c>
      <c r="I603">
        <f t="shared" si="36"/>
        <v>8</v>
      </c>
      <c r="J603">
        <f>IF(NOT(I604=Tabela211[[#This Row],[miesiąc]]),1,0)</f>
        <v>0</v>
      </c>
      <c r="K603">
        <f>IF(AND(H602&gt;(3*800),Tabela211[[#This Row],[zakup]]=1),3,0)</f>
        <v>0</v>
      </c>
    </row>
    <row r="604" spans="1:11" x14ac:dyDescent="0.3">
      <c r="A604" s="1">
        <v>45529</v>
      </c>
      <c r="B604" t="s">
        <v>2</v>
      </c>
      <c r="C604" t="s">
        <v>12</v>
      </c>
      <c r="D604" s="2">
        <f>VLOOKUP(C604,Tabela110[],2,FALSE)</f>
        <v>0.9</v>
      </c>
      <c r="E604">
        <f t="shared" si="37"/>
        <v>52</v>
      </c>
      <c r="F604" s="3">
        <f>IF(B604="niedziela",15*E604,0)+(Tabela211[[#This Row],[ile]]*800)</f>
        <v>780</v>
      </c>
      <c r="G604" s="3">
        <f t="shared" si="38"/>
        <v>0</v>
      </c>
      <c r="H604" s="4">
        <f t="shared" si="39"/>
        <v>96970</v>
      </c>
      <c r="I604">
        <f t="shared" si="36"/>
        <v>8</v>
      </c>
      <c r="J604">
        <f>IF(NOT(I605=Tabela211[[#This Row],[miesiąc]]),1,0)</f>
        <v>0</v>
      </c>
      <c r="K604">
        <f>IF(AND(H603&gt;(3*800),Tabela211[[#This Row],[zakup]]=1),3,0)</f>
        <v>0</v>
      </c>
    </row>
    <row r="605" spans="1:11" x14ac:dyDescent="0.3">
      <c r="A605" s="1">
        <v>45530</v>
      </c>
      <c r="B605" t="s">
        <v>3</v>
      </c>
      <c r="C605" t="s">
        <v>12</v>
      </c>
      <c r="D605" s="2">
        <f>VLOOKUP(C605,Tabela110[],2,FALSE)</f>
        <v>0.9</v>
      </c>
      <c r="E605">
        <f t="shared" si="37"/>
        <v>52</v>
      </c>
      <c r="F605" s="3">
        <f>IF(B605="niedziela",15*E605,0)+(Tabela211[[#This Row],[ile]]*800)</f>
        <v>0</v>
      </c>
      <c r="G605" s="3">
        <f t="shared" si="38"/>
        <v>1380</v>
      </c>
      <c r="H605" s="4">
        <f t="shared" si="39"/>
        <v>98350</v>
      </c>
      <c r="I605">
        <f t="shared" si="36"/>
        <v>8</v>
      </c>
      <c r="J605">
        <f>IF(NOT(I606=Tabela211[[#This Row],[miesiąc]]),1,0)</f>
        <v>0</v>
      </c>
      <c r="K605">
        <f>IF(AND(H604&gt;(3*800),Tabela211[[#This Row],[zakup]]=1),3,0)</f>
        <v>0</v>
      </c>
    </row>
    <row r="606" spans="1:11" x14ac:dyDescent="0.3">
      <c r="A606" s="1">
        <v>45531</v>
      </c>
      <c r="B606" t="s">
        <v>4</v>
      </c>
      <c r="C606" t="s">
        <v>12</v>
      </c>
      <c r="D606" s="2">
        <f>VLOOKUP(C606,Tabela110[],2,FALSE)</f>
        <v>0.9</v>
      </c>
      <c r="E606">
        <f t="shared" si="37"/>
        <v>52</v>
      </c>
      <c r="F606" s="3">
        <f>IF(B606="niedziela",15*E606,0)+(Tabela211[[#This Row],[ile]]*800)</f>
        <v>0</v>
      </c>
      <c r="G606" s="3">
        <f t="shared" si="38"/>
        <v>1380</v>
      </c>
      <c r="H606" s="4">
        <f t="shared" si="39"/>
        <v>99730</v>
      </c>
      <c r="I606">
        <f t="shared" si="36"/>
        <v>8</v>
      </c>
      <c r="J606">
        <f>IF(NOT(I607=Tabela211[[#This Row],[miesiąc]]),1,0)</f>
        <v>0</v>
      </c>
      <c r="K606">
        <f>IF(AND(H605&gt;(3*800),Tabela211[[#This Row],[zakup]]=1),3,0)</f>
        <v>0</v>
      </c>
    </row>
    <row r="607" spans="1:11" x14ac:dyDescent="0.3">
      <c r="A607" s="1">
        <v>45532</v>
      </c>
      <c r="B607" t="s">
        <v>5</v>
      </c>
      <c r="C607" t="s">
        <v>12</v>
      </c>
      <c r="D607" s="2">
        <f>VLOOKUP(C607,Tabela110[],2,FALSE)</f>
        <v>0.9</v>
      </c>
      <c r="E607">
        <f t="shared" si="37"/>
        <v>52</v>
      </c>
      <c r="F607" s="3">
        <f>IF(B607="niedziela",15*E607,0)+(Tabela211[[#This Row],[ile]]*800)</f>
        <v>0</v>
      </c>
      <c r="G607" s="3">
        <f t="shared" si="38"/>
        <v>1380</v>
      </c>
      <c r="H607" s="4">
        <f t="shared" si="39"/>
        <v>101110</v>
      </c>
      <c r="I607">
        <f t="shared" si="36"/>
        <v>8</v>
      </c>
      <c r="J607">
        <f>IF(NOT(I608=Tabela211[[#This Row],[miesiąc]]),1,0)</f>
        <v>0</v>
      </c>
      <c r="K607">
        <f>IF(AND(H606&gt;(3*800),Tabela211[[#This Row],[zakup]]=1),3,0)</f>
        <v>0</v>
      </c>
    </row>
    <row r="608" spans="1:11" x14ac:dyDescent="0.3">
      <c r="A608" s="1">
        <v>45533</v>
      </c>
      <c r="B608" t="s">
        <v>6</v>
      </c>
      <c r="C608" t="s">
        <v>12</v>
      </c>
      <c r="D608" s="2">
        <f>VLOOKUP(C608,Tabela110[],2,FALSE)</f>
        <v>0.9</v>
      </c>
      <c r="E608">
        <f t="shared" si="37"/>
        <v>52</v>
      </c>
      <c r="F608" s="3">
        <f>IF(B608="niedziela",15*E608,0)+(Tabela211[[#This Row],[ile]]*800)</f>
        <v>0</v>
      </c>
      <c r="G608" s="3">
        <f t="shared" si="38"/>
        <v>1380</v>
      </c>
      <c r="H608" s="4">
        <f t="shared" si="39"/>
        <v>102490</v>
      </c>
      <c r="I608">
        <f t="shared" si="36"/>
        <v>8</v>
      </c>
      <c r="J608">
        <f>IF(NOT(I609=Tabela211[[#This Row],[miesiąc]]),1,0)</f>
        <v>0</v>
      </c>
      <c r="K608">
        <f>IF(AND(H607&gt;(3*800),Tabela211[[#This Row],[zakup]]=1),3,0)</f>
        <v>0</v>
      </c>
    </row>
    <row r="609" spans="1:11" x14ac:dyDescent="0.3">
      <c r="A609" s="1">
        <v>45534</v>
      </c>
      <c r="B609" t="s">
        <v>7</v>
      </c>
      <c r="C609" t="s">
        <v>12</v>
      </c>
      <c r="D609" s="2">
        <f>VLOOKUP(C609,Tabela110[],2,FALSE)</f>
        <v>0.9</v>
      </c>
      <c r="E609">
        <f t="shared" si="37"/>
        <v>52</v>
      </c>
      <c r="F609" s="3">
        <f>IF(B609="niedziela",15*E609,0)+(Tabela211[[#This Row],[ile]]*800)</f>
        <v>0</v>
      </c>
      <c r="G609" s="3">
        <f t="shared" si="38"/>
        <v>1380</v>
      </c>
      <c r="H609" s="4">
        <f t="shared" si="39"/>
        <v>103870</v>
      </c>
      <c r="I609">
        <f t="shared" si="36"/>
        <v>8</v>
      </c>
      <c r="J609">
        <f>IF(NOT(I610=Tabela211[[#This Row],[miesiąc]]),1,0)</f>
        <v>0</v>
      </c>
      <c r="K609">
        <f>IF(AND(H608&gt;(3*800),Tabela211[[#This Row],[zakup]]=1),3,0)</f>
        <v>0</v>
      </c>
    </row>
    <row r="610" spans="1:11" x14ac:dyDescent="0.3">
      <c r="A610" s="1">
        <v>45535</v>
      </c>
      <c r="B610" t="s">
        <v>8</v>
      </c>
      <c r="C610" t="s">
        <v>12</v>
      </c>
      <c r="D610" s="2">
        <f>VLOOKUP(C610,Tabela110[],2,FALSE)</f>
        <v>0.9</v>
      </c>
      <c r="E610">
        <f t="shared" si="37"/>
        <v>52</v>
      </c>
      <c r="F610" s="3">
        <f>IF(B610="niedziela",15*E610,0)+(Tabela211[[#This Row],[ile]]*800)</f>
        <v>2400</v>
      </c>
      <c r="G610" s="3">
        <f t="shared" si="38"/>
        <v>0</v>
      </c>
      <c r="H610" s="4">
        <f t="shared" si="39"/>
        <v>101470</v>
      </c>
      <c r="I610">
        <f t="shared" si="36"/>
        <v>8</v>
      </c>
      <c r="J610">
        <f>IF(NOT(I611=Tabela211[[#This Row],[miesiąc]]),1,0)</f>
        <v>1</v>
      </c>
      <c r="K610">
        <f>IF(AND(H609&gt;(3*800),Tabela211[[#This Row],[zakup]]=1),3,0)</f>
        <v>3</v>
      </c>
    </row>
    <row r="611" spans="1:11" x14ac:dyDescent="0.3">
      <c r="A611" s="1">
        <v>45536</v>
      </c>
      <c r="B611" t="s">
        <v>2</v>
      </c>
      <c r="C611" t="s">
        <v>12</v>
      </c>
      <c r="D611" s="2">
        <f>VLOOKUP(C611,Tabela110[],2,FALSE)</f>
        <v>0.9</v>
      </c>
      <c r="E611">
        <f t="shared" si="37"/>
        <v>55</v>
      </c>
      <c r="F611" s="3">
        <f>IF(B611="niedziela",15*E611,0)+(Tabela211[[#This Row],[ile]]*800)</f>
        <v>825</v>
      </c>
      <c r="G611" s="3">
        <f t="shared" si="38"/>
        <v>0</v>
      </c>
      <c r="H611" s="4">
        <f t="shared" si="39"/>
        <v>100645</v>
      </c>
      <c r="I611">
        <f t="shared" si="36"/>
        <v>9</v>
      </c>
      <c r="J611">
        <f>IF(NOT(I612=Tabela211[[#This Row],[miesiąc]]),1,0)</f>
        <v>0</v>
      </c>
      <c r="K611">
        <f>IF(AND(H610&gt;(3*800),Tabela211[[#This Row],[zakup]]=1),3,0)</f>
        <v>0</v>
      </c>
    </row>
    <row r="612" spans="1:11" x14ac:dyDescent="0.3">
      <c r="A612" s="1">
        <v>45537</v>
      </c>
      <c r="B612" t="s">
        <v>3</v>
      </c>
      <c r="C612" t="s">
        <v>12</v>
      </c>
      <c r="D612" s="2">
        <f>VLOOKUP(C612,Tabela110[],2,FALSE)</f>
        <v>0.9</v>
      </c>
      <c r="E612">
        <f t="shared" si="37"/>
        <v>55</v>
      </c>
      <c r="F612" s="3">
        <f>IF(B612="niedziela",15*E612,0)+(Tabela211[[#This Row],[ile]]*800)</f>
        <v>0</v>
      </c>
      <c r="G612" s="3">
        <f t="shared" si="38"/>
        <v>1470</v>
      </c>
      <c r="H612" s="4">
        <f t="shared" si="39"/>
        <v>102115</v>
      </c>
      <c r="I612">
        <f t="shared" si="36"/>
        <v>9</v>
      </c>
      <c r="J612">
        <f>IF(NOT(I613=Tabela211[[#This Row],[miesiąc]]),1,0)</f>
        <v>0</v>
      </c>
      <c r="K612">
        <f>IF(AND(H611&gt;(3*800),Tabela211[[#This Row],[zakup]]=1),3,0)</f>
        <v>0</v>
      </c>
    </row>
    <row r="613" spans="1:11" x14ac:dyDescent="0.3">
      <c r="A613" s="1">
        <v>45538</v>
      </c>
      <c r="B613" t="s">
        <v>4</v>
      </c>
      <c r="C613" t="s">
        <v>12</v>
      </c>
      <c r="D613" s="2">
        <f>VLOOKUP(C613,Tabela110[],2,FALSE)</f>
        <v>0.9</v>
      </c>
      <c r="E613">
        <f t="shared" si="37"/>
        <v>55</v>
      </c>
      <c r="F613" s="3">
        <f>IF(B613="niedziela",15*E613,0)+(Tabela211[[#This Row],[ile]]*800)</f>
        <v>0</v>
      </c>
      <c r="G613" s="3">
        <f t="shared" si="38"/>
        <v>1470</v>
      </c>
      <c r="H613" s="4">
        <f t="shared" si="39"/>
        <v>103585</v>
      </c>
      <c r="I613">
        <f t="shared" si="36"/>
        <v>9</v>
      </c>
      <c r="J613">
        <f>IF(NOT(I614=Tabela211[[#This Row],[miesiąc]]),1,0)</f>
        <v>0</v>
      </c>
      <c r="K613">
        <f>IF(AND(H612&gt;(3*800),Tabela211[[#This Row],[zakup]]=1),3,0)</f>
        <v>0</v>
      </c>
    </row>
    <row r="614" spans="1:11" x14ac:dyDescent="0.3">
      <c r="A614" s="1">
        <v>45539</v>
      </c>
      <c r="B614" t="s">
        <v>5</v>
      </c>
      <c r="C614" t="s">
        <v>12</v>
      </c>
      <c r="D614" s="2">
        <f>VLOOKUP(C614,Tabela110[],2,FALSE)</f>
        <v>0.9</v>
      </c>
      <c r="E614">
        <f t="shared" si="37"/>
        <v>55</v>
      </c>
      <c r="F614" s="3">
        <f>IF(B614="niedziela",15*E614,0)+(Tabela211[[#This Row],[ile]]*800)</f>
        <v>0</v>
      </c>
      <c r="G614" s="3">
        <f t="shared" si="38"/>
        <v>1470</v>
      </c>
      <c r="H614" s="4">
        <f t="shared" si="39"/>
        <v>105055</v>
      </c>
      <c r="I614">
        <f t="shared" si="36"/>
        <v>9</v>
      </c>
      <c r="J614">
        <f>IF(NOT(I615=Tabela211[[#This Row],[miesiąc]]),1,0)</f>
        <v>0</v>
      </c>
      <c r="K614">
        <f>IF(AND(H613&gt;(3*800),Tabela211[[#This Row],[zakup]]=1),3,0)</f>
        <v>0</v>
      </c>
    </row>
    <row r="615" spans="1:11" x14ac:dyDescent="0.3">
      <c r="A615" s="1">
        <v>45540</v>
      </c>
      <c r="B615" t="s">
        <v>6</v>
      </c>
      <c r="C615" t="s">
        <v>12</v>
      </c>
      <c r="D615" s="2">
        <f>VLOOKUP(C615,Tabela110[],2,FALSE)</f>
        <v>0.9</v>
      </c>
      <c r="E615">
        <f t="shared" si="37"/>
        <v>55</v>
      </c>
      <c r="F615" s="3">
        <f>IF(B615="niedziela",15*E615,0)+(Tabela211[[#This Row],[ile]]*800)</f>
        <v>0</v>
      </c>
      <c r="G615" s="3">
        <f t="shared" si="38"/>
        <v>1470</v>
      </c>
      <c r="H615" s="4">
        <f t="shared" si="39"/>
        <v>106525</v>
      </c>
      <c r="I615">
        <f t="shared" si="36"/>
        <v>9</v>
      </c>
      <c r="J615">
        <f>IF(NOT(I616=Tabela211[[#This Row],[miesiąc]]),1,0)</f>
        <v>0</v>
      </c>
      <c r="K615">
        <f>IF(AND(H614&gt;(3*800),Tabela211[[#This Row],[zakup]]=1),3,0)</f>
        <v>0</v>
      </c>
    </row>
    <row r="616" spans="1:11" x14ac:dyDescent="0.3">
      <c r="A616" s="1">
        <v>45541</v>
      </c>
      <c r="B616" t="s">
        <v>7</v>
      </c>
      <c r="C616" t="s">
        <v>12</v>
      </c>
      <c r="D616" s="2">
        <f>VLOOKUP(C616,Tabela110[],2,FALSE)</f>
        <v>0.9</v>
      </c>
      <c r="E616">
        <f t="shared" si="37"/>
        <v>55</v>
      </c>
      <c r="F616" s="3">
        <f>IF(B616="niedziela",15*E616,0)+(Tabela211[[#This Row],[ile]]*800)</f>
        <v>0</v>
      </c>
      <c r="G616" s="3">
        <f t="shared" si="38"/>
        <v>1470</v>
      </c>
      <c r="H616" s="4">
        <f t="shared" si="39"/>
        <v>107995</v>
      </c>
      <c r="I616">
        <f t="shared" si="36"/>
        <v>9</v>
      </c>
      <c r="J616">
        <f>IF(NOT(I617=Tabela211[[#This Row],[miesiąc]]),1,0)</f>
        <v>0</v>
      </c>
      <c r="K616">
        <f>IF(AND(H615&gt;(3*800),Tabela211[[#This Row],[zakup]]=1),3,0)</f>
        <v>0</v>
      </c>
    </row>
    <row r="617" spans="1:11" x14ac:dyDescent="0.3">
      <c r="A617" s="1">
        <v>45542</v>
      </c>
      <c r="B617" t="s">
        <v>8</v>
      </c>
      <c r="C617" t="s">
        <v>12</v>
      </c>
      <c r="D617" s="2">
        <f>VLOOKUP(C617,Tabela110[],2,FALSE)</f>
        <v>0.9</v>
      </c>
      <c r="E617">
        <f t="shared" si="37"/>
        <v>55</v>
      </c>
      <c r="F617" s="3">
        <f>IF(B617="niedziela",15*E617,0)+(Tabela211[[#This Row],[ile]]*800)</f>
        <v>0</v>
      </c>
      <c r="G617" s="3">
        <f t="shared" si="38"/>
        <v>0</v>
      </c>
      <c r="H617" s="4">
        <f t="shared" si="39"/>
        <v>107995</v>
      </c>
      <c r="I617">
        <f t="shared" si="36"/>
        <v>9</v>
      </c>
      <c r="J617">
        <f>IF(NOT(I618=Tabela211[[#This Row],[miesiąc]]),1,0)</f>
        <v>0</v>
      </c>
      <c r="K617">
        <f>IF(AND(H616&gt;(3*800),Tabela211[[#This Row],[zakup]]=1),3,0)</f>
        <v>0</v>
      </c>
    </row>
    <row r="618" spans="1:11" x14ac:dyDescent="0.3">
      <c r="A618" s="1">
        <v>45543</v>
      </c>
      <c r="B618" t="s">
        <v>2</v>
      </c>
      <c r="C618" t="s">
        <v>12</v>
      </c>
      <c r="D618" s="2">
        <f>VLOOKUP(C618,Tabela110[],2,FALSE)</f>
        <v>0.9</v>
      </c>
      <c r="E618">
        <f t="shared" si="37"/>
        <v>55</v>
      </c>
      <c r="F618" s="3">
        <f>IF(B618="niedziela",15*E618,0)+(Tabela211[[#This Row],[ile]]*800)</f>
        <v>825</v>
      </c>
      <c r="G618" s="3">
        <f t="shared" si="38"/>
        <v>0</v>
      </c>
      <c r="H618" s="4">
        <f t="shared" si="39"/>
        <v>107170</v>
      </c>
      <c r="I618">
        <f t="shared" si="36"/>
        <v>9</v>
      </c>
      <c r="J618">
        <f>IF(NOT(I619=Tabela211[[#This Row],[miesiąc]]),1,0)</f>
        <v>0</v>
      </c>
      <c r="K618">
        <f>IF(AND(H617&gt;(3*800),Tabela211[[#This Row],[zakup]]=1),3,0)</f>
        <v>0</v>
      </c>
    </row>
    <row r="619" spans="1:11" x14ac:dyDescent="0.3">
      <c r="A619" s="1">
        <v>45544</v>
      </c>
      <c r="B619" t="s">
        <v>3</v>
      </c>
      <c r="C619" t="s">
        <v>12</v>
      </c>
      <c r="D619" s="2">
        <f>VLOOKUP(C619,Tabela110[],2,FALSE)</f>
        <v>0.9</v>
      </c>
      <c r="E619">
        <f t="shared" si="37"/>
        <v>55</v>
      </c>
      <c r="F619" s="3">
        <f>IF(B619="niedziela",15*E619,0)+(Tabela211[[#This Row],[ile]]*800)</f>
        <v>0</v>
      </c>
      <c r="G619" s="3">
        <f t="shared" si="38"/>
        <v>1470</v>
      </c>
      <c r="H619" s="4">
        <f t="shared" si="39"/>
        <v>108640</v>
      </c>
      <c r="I619">
        <f t="shared" si="36"/>
        <v>9</v>
      </c>
      <c r="J619">
        <f>IF(NOT(I620=Tabela211[[#This Row],[miesiąc]]),1,0)</f>
        <v>0</v>
      </c>
      <c r="K619">
        <f>IF(AND(H618&gt;(3*800),Tabela211[[#This Row],[zakup]]=1),3,0)</f>
        <v>0</v>
      </c>
    </row>
    <row r="620" spans="1:11" x14ac:dyDescent="0.3">
      <c r="A620" s="1">
        <v>45545</v>
      </c>
      <c r="B620" t="s">
        <v>4</v>
      </c>
      <c r="C620" t="s">
        <v>12</v>
      </c>
      <c r="D620" s="2">
        <f>VLOOKUP(C620,Tabela110[],2,FALSE)</f>
        <v>0.9</v>
      </c>
      <c r="E620">
        <f t="shared" si="37"/>
        <v>55</v>
      </c>
      <c r="F620" s="3">
        <f>IF(B620="niedziela",15*E620,0)+(Tabela211[[#This Row],[ile]]*800)</f>
        <v>0</v>
      </c>
      <c r="G620" s="3">
        <f t="shared" si="38"/>
        <v>1470</v>
      </c>
      <c r="H620" s="4">
        <f t="shared" si="39"/>
        <v>110110</v>
      </c>
      <c r="I620">
        <f t="shared" si="36"/>
        <v>9</v>
      </c>
      <c r="J620">
        <f>IF(NOT(I621=Tabela211[[#This Row],[miesiąc]]),1,0)</f>
        <v>0</v>
      </c>
      <c r="K620">
        <f>IF(AND(H619&gt;(3*800),Tabela211[[#This Row],[zakup]]=1),3,0)</f>
        <v>0</v>
      </c>
    </row>
    <row r="621" spans="1:11" x14ac:dyDescent="0.3">
      <c r="A621" s="1">
        <v>45546</v>
      </c>
      <c r="B621" t="s">
        <v>5</v>
      </c>
      <c r="C621" t="s">
        <v>12</v>
      </c>
      <c r="D621" s="2">
        <f>VLOOKUP(C621,Tabela110[],2,FALSE)</f>
        <v>0.9</v>
      </c>
      <c r="E621">
        <f t="shared" si="37"/>
        <v>55</v>
      </c>
      <c r="F621" s="3">
        <f>IF(B621="niedziela",15*E621,0)+(Tabela211[[#This Row],[ile]]*800)</f>
        <v>0</v>
      </c>
      <c r="G621" s="3">
        <f t="shared" si="38"/>
        <v>1470</v>
      </c>
      <c r="H621" s="4">
        <f t="shared" si="39"/>
        <v>111580</v>
      </c>
      <c r="I621">
        <f t="shared" si="36"/>
        <v>9</v>
      </c>
      <c r="J621">
        <f>IF(NOT(I622=Tabela211[[#This Row],[miesiąc]]),1,0)</f>
        <v>0</v>
      </c>
      <c r="K621">
        <f>IF(AND(H620&gt;(3*800),Tabela211[[#This Row],[zakup]]=1),3,0)</f>
        <v>0</v>
      </c>
    </row>
    <row r="622" spans="1:11" x14ac:dyDescent="0.3">
      <c r="A622" s="1">
        <v>45547</v>
      </c>
      <c r="B622" t="s">
        <v>6</v>
      </c>
      <c r="C622" t="s">
        <v>12</v>
      </c>
      <c r="D622" s="2">
        <f>VLOOKUP(C622,Tabela110[],2,FALSE)</f>
        <v>0.9</v>
      </c>
      <c r="E622">
        <f t="shared" si="37"/>
        <v>55</v>
      </c>
      <c r="F622" s="3">
        <f>IF(B622="niedziela",15*E622,0)+(Tabela211[[#This Row],[ile]]*800)</f>
        <v>0</v>
      </c>
      <c r="G622" s="3">
        <f t="shared" si="38"/>
        <v>1470</v>
      </c>
      <c r="H622" s="4">
        <f t="shared" si="39"/>
        <v>113050</v>
      </c>
      <c r="I622">
        <f t="shared" si="36"/>
        <v>9</v>
      </c>
      <c r="J622">
        <f>IF(NOT(I623=Tabela211[[#This Row],[miesiąc]]),1,0)</f>
        <v>0</v>
      </c>
      <c r="K622">
        <f>IF(AND(H621&gt;(3*800),Tabela211[[#This Row],[zakup]]=1),3,0)</f>
        <v>0</v>
      </c>
    </row>
    <row r="623" spans="1:11" x14ac:dyDescent="0.3">
      <c r="A623" s="1">
        <v>45548</v>
      </c>
      <c r="B623" t="s">
        <v>7</v>
      </c>
      <c r="C623" t="s">
        <v>12</v>
      </c>
      <c r="D623" s="2">
        <f>VLOOKUP(C623,Tabela110[],2,FALSE)</f>
        <v>0.9</v>
      </c>
      <c r="E623">
        <f t="shared" si="37"/>
        <v>55</v>
      </c>
      <c r="F623" s="3">
        <f>IF(B623="niedziela",15*E623,0)+(Tabela211[[#This Row],[ile]]*800)</f>
        <v>0</v>
      </c>
      <c r="G623" s="3">
        <f t="shared" si="38"/>
        <v>1470</v>
      </c>
      <c r="H623" s="4">
        <f t="shared" si="39"/>
        <v>114520</v>
      </c>
      <c r="I623">
        <f t="shared" si="36"/>
        <v>9</v>
      </c>
      <c r="J623">
        <f>IF(NOT(I624=Tabela211[[#This Row],[miesiąc]]),1,0)</f>
        <v>0</v>
      </c>
      <c r="K623">
        <f>IF(AND(H622&gt;(3*800),Tabela211[[#This Row],[zakup]]=1),3,0)</f>
        <v>0</v>
      </c>
    </row>
    <row r="624" spans="1:11" x14ac:dyDescent="0.3">
      <c r="A624" s="1">
        <v>45549</v>
      </c>
      <c r="B624" t="s">
        <v>8</v>
      </c>
      <c r="C624" t="s">
        <v>12</v>
      </c>
      <c r="D624" s="2">
        <f>VLOOKUP(C624,Tabela110[],2,FALSE)</f>
        <v>0.9</v>
      </c>
      <c r="E624">
        <f t="shared" si="37"/>
        <v>55</v>
      </c>
      <c r="F624" s="3">
        <f>IF(B624="niedziela",15*E624,0)+(Tabela211[[#This Row],[ile]]*800)</f>
        <v>0</v>
      </c>
      <c r="G624" s="3">
        <f t="shared" si="38"/>
        <v>0</v>
      </c>
      <c r="H624" s="4">
        <f t="shared" si="39"/>
        <v>114520</v>
      </c>
      <c r="I624">
        <f t="shared" si="36"/>
        <v>9</v>
      </c>
      <c r="J624">
        <f>IF(NOT(I625=Tabela211[[#This Row],[miesiąc]]),1,0)</f>
        <v>0</v>
      </c>
      <c r="K624">
        <f>IF(AND(H623&gt;(3*800),Tabela211[[#This Row],[zakup]]=1),3,0)</f>
        <v>0</v>
      </c>
    </row>
    <row r="625" spans="1:11" x14ac:dyDescent="0.3">
      <c r="A625" s="1">
        <v>45550</v>
      </c>
      <c r="B625" t="s">
        <v>2</v>
      </c>
      <c r="C625" t="s">
        <v>12</v>
      </c>
      <c r="D625" s="2">
        <f>VLOOKUP(C625,Tabela110[],2,FALSE)</f>
        <v>0.9</v>
      </c>
      <c r="E625">
        <f t="shared" si="37"/>
        <v>55</v>
      </c>
      <c r="F625" s="3">
        <f>IF(B625="niedziela",15*E625,0)+(Tabela211[[#This Row],[ile]]*800)</f>
        <v>825</v>
      </c>
      <c r="G625" s="3">
        <f t="shared" si="38"/>
        <v>0</v>
      </c>
      <c r="H625" s="4">
        <f t="shared" si="39"/>
        <v>113695</v>
      </c>
      <c r="I625">
        <f t="shared" si="36"/>
        <v>9</v>
      </c>
      <c r="J625">
        <f>IF(NOT(I626=Tabela211[[#This Row],[miesiąc]]),1,0)</f>
        <v>0</v>
      </c>
      <c r="K625">
        <f>IF(AND(H624&gt;(3*800),Tabela211[[#This Row],[zakup]]=1),3,0)</f>
        <v>0</v>
      </c>
    </row>
    <row r="626" spans="1:11" x14ac:dyDescent="0.3">
      <c r="A626" s="1">
        <v>45551</v>
      </c>
      <c r="B626" t="s">
        <v>3</v>
      </c>
      <c r="C626" t="s">
        <v>12</v>
      </c>
      <c r="D626" s="2">
        <f>VLOOKUP(C626,Tabela110[],2,FALSE)</f>
        <v>0.9</v>
      </c>
      <c r="E626">
        <f t="shared" si="37"/>
        <v>55</v>
      </c>
      <c r="F626" s="3">
        <f>IF(B626="niedziela",15*E626,0)+(Tabela211[[#This Row],[ile]]*800)</f>
        <v>0</v>
      </c>
      <c r="G626" s="3">
        <f t="shared" si="38"/>
        <v>1470</v>
      </c>
      <c r="H626" s="4">
        <f t="shared" si="39"/>
        <v>115165</v>
      </c>
      <c r="I626">
        <f t="shared" si="36"/>
        <v>9</v>
      </c>
      <c r="J626">
        <f>IF(NOT(I627=Tabela211[[#This Row],[miesiąc]]),1,0)</f>
        <v>0</v>
      </c>
      <c r="K626">
        <f>IF(AND(H625&gt;(3*800),Tabela211[[#This Row],[zakup]]=1),3,0)</f>
        <v>0</v>
      </c>
    </row>
    <row r="627" spans="1:11" x14ac:dyDescent="0.3">
      <c r="A627" s="1">
        <v>45552</v>
      </c>
      <c r="B627" t="s">
        <v>4</v>
      </c>
      <c r="C627" t="s">
        <v>12</v>
      </c>
      <c r="D627" s="2">
        <f>VLOOKUP(C627,Tabela110[],2,FALSE)</f>
        <v>0.9</v>
      </c>
      <c r="E627">
        <f t="shared" si="37"/>
        <v>55</v>
      </c>
      <c r="F627" s="3">
        <f>IF(B627="niedziela",15*E627,0)+(Tabela211[[#This Row],[ile]]*800)</f>
        <v>0</v>
      </c>
      <c r="G627" s="3">
        <f t="shared" si="38"/>
        <v>1470</v>
      </c>
      <c r="H627" s="4">
        <f t="shared" si="39"/>
        <v>116635</v>
      </c>
      <c r="I627">
        <f t="shared" si="36"/>
        <v>9</v>
      </c>
      <c r="J627">
        <f>IF(NOT(I628=Tabela211[[#This Row],[miesiąc]]),1,0)</f>
        <v>0</v>
      </c>
      <c r="K627">
        <f>IF(AND(H626&gt;(3*800),Tabela211[[#This Row],[zakup]]=1),3,0)</f>
        <v>0</v>
      </c>
    </row>
    <row r="628" spans="1:11" x14ac:dyDescent="0.3">
      <c r="A628" s="1">
        <v>45553</v>
      </c>
      <c r="B628" t="s">
        <v>5</v>
      </c>
      <c r="C628" t="s">
        <v>12</v>
      </c>
      <c r="D628" s="2">
        <f>VLOOKUP(C628,Tabela110[],2,FALSE)</f>
        <v>0.9</v>
      </c>
      <c r="E628">
        <f t="shared" si="37"/>
        <v>55</v>
      </c>
      <c r="F628" s="3">
        <f>IF(B628="niedziela",15*E628,0)+(Tabela211[[#This Row],[ile]]*800)</f>
        <v>0</v>
      </c>
      <c r="G628" s="3">
        <f t="shared" si="38"/>
        <v>1470</v>
      </c>
      <c r="H628" s="4">
        <f t="shared" si="39"/>
        <v>118105</v>
      </c>
      <c r="I628">
        <f t="shared" si="36"/>
        <v>9</v>
      </c>
      <c r="J628">
        <f>IF(NOT(I629=Tabela211[[#This Row],[miesiąc]]),1,0)</f>
        <v>0</v>
      </c>
      <c r="K628">
        <f>IF(AND(H627&gt;(3*800),Tabela211[[#This Row],[zakup]]=1),3,0)</f>
        <v>0</v>
      </c>
    </row>
    <row r="629" spans="1:11" x14ac:dyDescent="0.3">
      <c r="A629" s="1">
        <v>45554</v>
      </c>
      <c r="B629" t="s">
        <v>6</v>
      </c>
      <c r="C629" t="s">
        <v>12</v>
      </c>
      <c r="D629" s="2">
        <f>VLOOKUP(C629,Tabela110[],2,FALSE)</f>
        <v>0.9</v>
      </c>
      <c r="E629">
        <f t="shared" si="37"/>
        <v>55</v>
      </c>
      <c r="F629" s="3">
        <f>IF(B629="niedziela",15*E629,0)+(Tabela211[[#This Row],[ile]]*800)</f>
        <v>0</v>
      </c>
      <c r="G629" s="3">
        <f t="shared" si="38"/>
        <v>1470</v>
      </c>
      <c r="H629" s="4">
        <f t="shared" si="39"/>
        <v>119575</v>
      </c>
      <c r="I629">
        <f t="shared" si="36"/>
        <v>9</v>
      </c>
      <c r="J629">
        <f>IF(NOT(I630=Tabela211[[#This Row],[miesiąc]]),1,0)</f>
        <v>0</v>
      </c>
      <c r="K629">
        <f>IF(AND(H628&gt;(3*800),Tabela211[[#This Row],[zakup]]=1),3,0)</f>
        <v>0</v>
      </c>
    </row>
    <row r="630" spans="1:11" x14ac:dyDescent="0.3">
      <c r="A630" s="1">
        <v>45555</v>
      </c>
      <c r="B630" t="s">
        <v>7</v>
      </c>
      <c r="C630" t="s">
        <v>12</v>
      </c>
      <c r="D630" s="2">
        <f>VLOOKUP(C630,Tabela110[],2,FALSE)</f>
        <v>0.9</v>
      </c>
      <c r="E630">
        <f t="shared" si="37"/>
        <v>55</v>
      </c>
      <c r="F630" s="3">
        <f>IF(B630="niedziela",15*E630,0)+(Tabela211[[#This Row],[ile]]*800)</f>
        <v>0</v>
      </c>
      <c r="G630" s="3">
        <f t="shared" si="38"/>
        <v>1470</v>
      </c>
      <c r="H630" s="4">
        <f t="shared" si="39"/>
        <v>121045</v>
      </c>
      <c r="I630">
        <f t="shared" si="36"/>
        <v>9</v>
      </c>
      <c r="J630">
        <f>IF(NOT(I631=Tabela211[[#This Row],[miesiąc]]),1,0)</f>
        <v>0</v>
      </c>
      <c r="K630">
        <f>IF(AND(H629&gt;(3*800),Tabela211[[#This Row],[zakup]]=1),3,0)</f>
        <v>0</v>
      </c>
    </row>
    <row r="631" spans="1:11" x14ac:dyDescent="0.3">
      <c r="A631" s="1">
        <v>45556</v>
      </c>
      <c r="B631" t="s">
        <v>8</v>
      </c>
      <c r="C631" t="s">
        <v>12</v>
      </c>
      <c r="D631" s="2">
        <f>VLOOKUP(C631,Tabela110[],2,FALSE)</f>
        <v>0.9</v>
      </c>
      <c r="E631">
        <f t="shared" si="37"/>
        <v>55</v>
      </c>
      <c r="F631" s="3">
        <f>IF(B631="niedziela",15*E631,0)+(Tabela211[[#This Row],[ile]]*800)</f>
        <v>0</v>
      </c>
      <c r="G631" s="3">
        <f t="shared" si="38"/>
        <v>0</v>
      </c>
      <c r="H631" s="4">
        <f t="shared" si="39"/>
        <v>121045</v>
      </c>
      <c r="I631">
        <f t="shared" si="36"/>
        <v>9</v>
      </c>
      <c r="J631">
        <f>IF(NOT(I632=Tabela211[[#This Row],[miesiąc]]),1,0)</f>
        <v>0</v>
      </c>
      <c r="K631">
        <f>IF(AND(H630&gt;(3*800),Tabela211[[#This Row],[zakup]]=1),3,0)</f>
        <v>0</v>
      </c>
    </row>
    <row r="632" spans="1:11" x14ac:dyDescent="0.3">
      <c r="A632" s="1">
        <v>45557</v>
      </c>
      <c r="B632" t="s">
        <v>2</v>
      </c>
      <c r="C632" t="s">
        <v>12</v>
      </c>
      <c r="D632" s="2">
        <f>VLOOKUP(C632,Tabela110[],2,FALSE)</f>
        <v>0.9</v>
      </c>
      <c r="E632">
        <f t="shared" si="37"/>
        <v>55</v>
      </c>
      <c r="F632" s="3">
        <f>IF(B632="niedziela",15*E632,0)+(Tabela211[[#This Row],[ile]]*800)</f>
        <v>825</v>
      </c>
      <c r="G632" s="3">
        <f t="shared" si="38"/>
        <v>0</v>
      </c>
      <c r="H632" s="4">
        <f t="shared" si="39"/>
        <v>120220</v>
      </c>
      <c r="I632">
        <f t="shared" si="36"/>
        <v>9</v>
      </c>
      <c r="J632">
        <f>IF(NOT(I633=Tabela211[[#This Row],[miesiąc]]),1,0)</f>
        <v>0</v>
      </c>
      <c r="K632">
        <f>IF(AND(H631&gt;(3*800),Tabela211[[#This Row],[zakup]]=1),3,0)</f>
        <v>0</v>
      </c>
    </row>
    <row r="633" spans="1:11" x14ac:dyDescent="0.3">
      <c r="A633" s="1">
        <v>45558</v>
      </c>
      <c r="B633" t="s">
        <v>3</v>
      </c>
      <c r="C633" t="s">
        <v>13</v>
      </c>
      <c r="D633" s="2">
        <f>VLOOKUP(C633,Tabela110[],2,FALSE)</f>
        <v>0.4</v>
      </c>
      <c r="E633">
        <f t="shared" si="37"/>
        <v>55</v>
      </c>
      <c r="F633" s="3">
        <f>IF(B633="niedziela",15*E633,0)+(Tabela211[[#This Row],[ile]]*800)</f>
        <v>0</v>
      </c>
      <c r="G633" s="3">
        <f t="shared" si="38"/>
        <v>660</v>
      </c>
      <c r="H633" s="4">
        <f t="shared" si="39"/>
        <v>120880</v>
      </c>
      <c r="I633">
        <f t="shared" si="36"/>
        <v>9</v>
      </c>
      <c r="J633">
        <f>IF(NOT(I634=Tabela211[[#This Row],[miesiąc]]),1,0)</f>
        <v>0</v>
      </c>
      <c r="K633">
        <f>IF(AND(H632&gt;(3*800),Tabela211[[#This Row],[zakup]]=1),3,0)</f>
        <v>0</v>
      </c>
    </row>
    <row r="634" spans="1:11" x14ac:dyDescent="0.3">
      <c r="A634" s="1">
        <v>45559</v>
      </c>
      <c r="B634" t="s">
        <v>4</v>
      </c>
      <c r="C634" t="s">
        <v>13</v>
      </c>
      <c r="D634" s="2">
        <f>VLOOKUP(C634,Tabela110[],2,FALSE)</f>
        <v>0.4</v>
      </c>
      <c r="E634">
        <f t="shared" si="37"/>
        <v>55</v>
      </c>
      <c r="F634" s="3">
        <f>IF(B634="niedziela",15*E634,0)+(Tabela211[[#This Row],[ile]]*800)</f>
        <v>0</v>
      </c>
      <c r="G634" s="3">
        <f t="shared" si="38"/>
        <v>660</v>
      </c>
      <c r="H634" s="4">
        <f t="shared" si="39"/>
        <v>121540</v>
      </c>
      <c r="I634">
        <f t="shared" si="36"/>
        <v>9</v>
      </c>
      <c r="J634">
        <f>IF(NOT(I635=Tabela211[[#This Row],[miesiąc]]),1,0)</f>
        <v>0</v>
      </c>
      <c r="K634">
        <f>IF(AND(H633&gt;(3*800),Tabela211[[#This Row],[zakup]]=1),3,0)</f>
        <v>0</v>
      </c>
    </row>
    <row r="635" spans="1:11" x14ac:dyDescent="0.3">
      <c r="A635" s="1">
        <v>45560</v>
      </c>
      <c r="B635" t="s">
        <v>5</v>
      </c>
      <c r="C635" t="s">
        <v>13</v>
      </c>
      <c r="D635" s="2">
        <f>VLOOKUP(C635,Tabela110[],2,FALSE)</f>
        <v>0.4</v>
      </c>
      <c r="E635">
        <f t="shared" si="37"/>
        <v>55</v>
      </c>
      <c r="F635" s="3">
        <f>IF(B635="niedziela",15*E635,0)+(Tabela211[[#This Row],[ile]]*800)</f>
        <v>0</v>
      </c>
      <c r="G635" s="3">
        <f t="shared" si="38"/>
        <v>660</v>
      </c>
      <c r="H635" s="4">
        <f t="shared" si="39"/>
        <v>122200</v>
      </c>
      <c r="I635">
        <f t="shared" si="36"/>
        <v>9</v>
      </c>
      <c r="J635">
        <f>IF(NOT(I636=Tabela211[[#This Row],[miesiąc]]),1,0)</f>
        <v>0</v>
      </c>
      <c r="K635">
        <f>IF(AND(H634&gt;(3*800),Tabela211[[#This Row],[zakup]]=1),3,0)</f>
        <v>0</v>
      </c>
    </row>
    <row r="636" spans="1:11" x14ac:dyDescent="0.3">
      <c r="A636" s="1">
        <v>45561</v>
      </c>
      <c r="B636" t="s">
        <v>6</v>
      </c>
      <c r="C636" t="s">
        <v>13</v>
      </c>
      <c r="D636" s="2">
        <f>VLOOKUP(C636,Tabela110[],2,FALSE)</f>
        <v>0.4</v>
      </c>
      <c r="E636">
        <f t="shared" si="37"/>
        <v>55</v>
      </c>
      <c r="F636" s="3">
        <f>IF(B636="niedziela",15*E636,0)+(Tabela211[[#This Row],[ile]]*800)</f>
        <v>0</v>
      </c>
      <c r="G636" s="3">
        <f t="shared" si="38"/>
        <v>660</v>
      </c>
      <c r="H636" s="4">
        <f t="shared" si="39"/>
        <v>122860</v>
      </c>
      <c r="I636">
        <f t="shared" si="36"/>
        <v>9</v>
      </c>
      <c r="J636">
        <f>IF(NOT(I637=Tabela211[[#This Row],[miesiąc]]),1,0)</f>
        <v>0</v>
      </c>
      <c r="K636">
        <f>IF(AND(H635&gt;(3*800),Tabela211[[#This Row],[zakup]]=1),3,0)</f>
        <v>0</v>
      </c>
    </row>
    <row r="637" spans="1:11" x14ac:dyDescent="0.3">
      <c r="A637" s="1">
        <v>45562</v>
      </c>
      <c r="B637" t="s">
        <v>7</v>
      </c>
      <c r="C637" t="s">
        <v>13</v>
      </c>
      <c r="D637" s="2">
        <f>VLOOKUP(C637,Tabela110[],2,FALSE)</f>
        <v>0.4</v>
      </c>
      <c r="E637">
        <f t="shared" si="37"/>
        <v>55</v>
      </c>
      <c r="F637" s="3">
        <f>IF(B637="niedziela",15*E637,0)+(Tabela211[[#This Row],[ile]]*800)</f>
        <v>0</v>
      </c>
      <c r="G637" s="3">
        <f t="shared" si="38"/>
        <v>660</v>
      </c>
      <c r="H637" s="4">
        <f t="shared" si="39"/>
        <v>123520</v>
      </c>
      <c r="I637">
        <f t="shared" si="36"/>
        <v>9</v>
      </c>
      <c r="J637">
        <f>IF(NOT(I638=Tabela211[[#This Row],[miesiąc]]),1,0)</f>
        <v>0</v>
      </c>
      <c r="K637">
        <f>IF(AND(H636&gt;(3*800),Tabela211[[#This Row],[zakup]]=1),3,0)</f>
        <v>0</v>
      </c>
    </row>
    <row r="638" spans="1:11" x14ac:dyDescent="0.3">
      <c r="A638" s="1">
        <v>45563</v>
      </c>
      <c r="B638" t="s">
        <v>8</v>
      </c>
      <c r="C638" t="s">
        <v>13</v>
      </c>
      <c r="D638" s="2">
        <f>VLOOKUP(C638,Tabela110[],2,FALSE)</f>
        <v>0.4</v>
      </c>
      <c r="E638">
        <f t="shared" si="37"/>
        <v>55</v>
      </c>
      <c r="F638" s="3">
        <f>IF(B638="niedziela",15*E638,0)+(Tabela211[[#This Row],[ile]]*800)</f>
        <v>0</v>
      </c>
      <c r="G638" s="3">
        <f t="shared" si="38"/>
        <v>0</v>
      </c>
      <c r="H638" s="4">
        <f t="shared" si="39"/>
        <v>123520</v>
      </c>
      <c r="I638">
        <f t="shared" si="36"/>
        <v>9</v>
      </c>
      <c r="J638">
        <f>IF(NOT(I639=Tabela211[[#This Row],[miesiąc]]),1,0)</f>
        <v>0</v>
      </c>
      <c r="K638">
        <f>IF(AND(H637&gt;(3*800),Tabela211[[#This Row],[zakup]]=1),3,0)</f>
        <v>0</v>
      </c>
    </row>
    <row r="639" spans="1:11" x14ac:dyDescent="0.3">
      <c r="A639" s="1">
        <v>45564</v>
      </c>
      <c r="B639" t="s">
        <v>2</v>
      </c>
      <c r="C639" t="s">
        <v>13</v>
      </c>
      <c r="D639" s="2">
        <f>VLOOKUP(C639,Tabela110[],2,FALSE)</f>
        <v>0.4</v>
      </c>
      <c r="E639">
        <f t="shared" si="37"/>
        <v>55</v>
      </c>
      <c r="F639" s="3">
        <f>IF(B639="niedziela",15*E639,0)+(Tabela211[[#This Row],[ile]]*800)</f>
        <v>825</v>
      </c>
      <c r="G639" s="3">
        <f t="shared" si="38"/>
        <v>0</v>
      </c>
      <c r="H639" s="4">
        <f t="shared" si="39"/>
        <v>122695</v>
      </c>
      <c r="I639">
        <f t="shared" si="36"/>
        <v>9</v>
      </c>
      <c r="J639">
        <f>IF(NOT(I640=Tabela211[[#This Row],[miesiąc]]),1,0)</f>
        <v>0</v>
      </c>
      <c r="K639">
        <f>IF(AND(H638&gt;(3*800),Tabela211[[#This Row],[zakup]]=1),3,0)</f>
        <v>0</v>
      </c>
    </row>
    <row r="640" spans="1:11" x14ac:dyDescent="0.3">
      <c r="A640" s="1">
        <v>45565</v>
      </c>
      <c r="B640" t="s">
        <v>3</v>
      </c>
      <c r="C640" t="s">
        <v>13</v>
      </c>
      <c r="D640" s="2">
        <f>VLOOKUP(C640,Tabela110[],2,FALSE)</f>
        <v>0.4</v>
      </c>
      <c r="E640">
        <f t="shared" si="37"/>
        <v>55</v>
      </c>
      <c r="F640" s="3">
        <f>IF(B640="niedziela",15*E640,0)+(Tabela211[[#This Row],[ile]]*800)</f>
        <v>2400</v>
      </c>
      <c r="G640" s="3">
        <f t="shared" si="38"/>
        <v>660</v>
      </c>
      <c r="H640" s="4">
        <f t="shared" si="39"/>
        <v>120955</v>
      </c>
      <c r="I640">
        <f t="shared" si="36"/>
        <v>9</v>
      </c>
      <c r="J640">
        <f>IF(NOT(I641=Tabela211[[#This Row],[miesiąc]]),1,0)</f>
        <v>1</v>
      </c>
      <c r="K640">
        <f>IF(AND(H639&gt;(3*800),Tabela211[[#This Row],[zakup]]=1),3,0)</f>
        <v>3</v>
      </c>
    </row>
    <row r="641" spans="1:11" x14ac:dyDescent="0.3">
      <c r="A641" s="1">
        <v>45566</v>
      </c>
      <c r="B641" t="s">
        <v>4</v>
      </c>
      <c r="C641" t="s">
        <v>13</v>
      </c>
      <c r="D641" s="2">
        <f>VLOOKUP(C641,Tabela110[],2,FALSE)</f>
        <v>0.4</v>
      </c>
      <c r="E641">
        <f t="shared" si="37"/>
        <v>58</v>
      </c>
      <c r="F641" s="3">
        <f>IF(B641="niedziela",15*E641,0)+(Tabela211[[#This Row],[ile]]*800)</f>
        <v>0</v>
      </c>
      <c r="G641" s="3">
        <f t="shared" si="38"/>
        <v>690</v>
      </c>
      <c r="H641" s="4">
        <f t="shared" si="39"/>
        <v>121645</v>
      </c>
      <c r="I641">
        <f t="shared" si="36"/>
        <v>10</v>
      </c>
      <c r="J641">
        <f>IF(NOT(I642=Tabela211[[#This Row],[miesiąc]]),1,0)</f>
        <v>0</v>
      </c>
      <c r="K641">
        <f>IF(AND(H640&gt;(3*800),Tabela211[[#This Row],[zakup]]=1),3,0)</f>
        <v>0</v>
      </c>
    </row>
    <row r="642" spans="1:11" x14ac:dyDescent="0.3">
      <c r="A642" s="1">
        <v>45567</v>
      </c>
      <c r="B642" t="s">
        <v>5</v>
      </c>
      <c r="C642" t="s">
        <v>13</v>
      </c>
      <c r="D642" s="2">
        <f>VLOOKUP(C642,Tabela110[],2,FALSE)</f>
        <v>0.4</v>
      </c>
      <c r="E642">
        <f t="shared" si="37"/>
        <v>58</v>
      </c>
      <c r="F642" s="3">
        <f>IF(B642="niedziela",15*E642,0)+(Tabela211[[#This Row],[ile]]*800)</f>
        <v>0</v>
      </c>
      <c r="G642" s="3">
        <f t="shared" si="38"/>
        <v>690</v>
      </c>
      <c r="H642" s="4">
        <f t="shared" si="39"/>
        <v>122335</v>
      </c>
      <c r="I642">
        <f t="shared" ref="I642:I705" si="40">MONTH(A642)</f>
        <v>10</v>
      </c>
      <c r="J642">
        <f>IF(NOT(I643=Tabela211[[#This Row],[miesiąc]]),1,0)</f>
        <v>0</v>
      </c>
      <c r="K642">
        <f>IF(AND(H641&gt;(3*800),Tabela211[[#This Row],[zakup]]=1),3,0)</f>
        <v>0</v>
      </c>
    </row>
    <row r="643" spans="1:11" x14ac:dyDescent="0.3">
      <c r="A643" s="1">
        <v>45568</v>
      </c>
      <c r="B643" t="s">
        <v>6</v>
      </c>
      <c r="C643" t="s">
        <v>13</v>
      </c>
      <c r="D643" s="2">
        <f>VLOOKUP(C643,Tabela110[],2,FALSE)</f>
        <v>0.4</v>
      </c>
      <c r="E643">
        <f t="shared" si="37"/>
        <v>58</v>
      </c>
      <c r="F643" s="3">
        <f>IF(B643="niedziela",15*E643,0)+(Tabela211[[#This Row],[ile]]*800)</f>
        <v>0</v>
      </c>
      <c r="G643" s="3">
        <f t="shared" si="38"/>
        <v>690</v>
      </c>
      <c r="H643" s="4">
        <f t="shared" si="39"/>
        <v>123025</v>
      </c>
      <c r="I643">
        <f t="shared" si="40"/>
        <v>10</v>
      </c>
      <c r="J643">
        <f>IF(NOT(I644=Tabela211[[#This Row],[miesiąc]]),1,0)</f>
        <v>0</v>
      </c>
      <c r="K643">
        <f>IF(AND(H642&gt;(3*800),Tabela211[[#This Row],[zakup]]=1),3,0)</f>
        <v>0</v>
      </c>
    </row>
    <row r="644" spans="1:11" x14ac:dyDescent="0.3">
      <c r="A644" s="1">
        <v>45569</v>
      </c>
      <c r="B644" t="s">
        <v>7</v>
      </c>
      <c r="C644" t="s">
        <v>13</v>
      </c>
      <c r="D644" s="2">
        <f>VLOOKUP(C644,Tabela110[],2,FALSE)</f>
        <v>0.4</v>
      </c>
      <c r="E644">
        <f t="shared" ref="E644:E707" si="41">E643+K643</f>
        <v>58</v>
      </c>
      <c r="F644" s="3">
        <f>IF(B644="niedziela",15*E644,0)+(Tabela211[[#This Row],[ile]]*800)</f>
        <v>0</v>
      </c>
      <c r="G644" s="3">
        <f t="shared" ref="G644:G707" si="42">IF(AND(NOT(B644="sobota"),NOT(B644="niedziela")),ROUNDDOWN(E644*D644,0)*$P$4,0)</f>
        <v>690</v>
      </c>
      <c r="H644" s="4">
        <f t="shared" ref="H644:H707" si="43">G644-F644+H643</f>
        <v>123715</v>
      </c>
      <c r="I644">
        <f t="shared" si="40"/>
        <v>10</v>
      </c>
      <c r="J644">
        <f>IF(NOT(I645=Tabela211[[#This Row],[miesiąc]]),1,0)</f>
        <v>0</v>
      </c>
      <c r="K644">
        <f>IF(AND(H643&gt;(3*800),Tabela211[[#This Row],[zakup]]=1),3,0)</f>
        <v>0</v>
      </c>
    </row>
    <row r="645" spans="1:11" x14ac:dyDescent="0.3">
      <c r="A645" s="1">
        <v>45570</v>
      </c>
      <c r="B645" t="s">
        <v>8</v>
      </c>
      <c r="C645" t="s">
        <v>13</v>
      </c>
      <c r="D645" s="2">
        <f>VLOOKUP(C645,Tabela110[],2,FALSE)</f>
        <v>0.4</v>
      </c>
      <c r="E645">
        <f t="shared" si="41"/>
        <v>58</v>
      </c>
      <c r="F645" s="3">
        <f>IF(B645="niedziela",15*E645,0)+(Tabela211[[#This Row],[ile]]*800)</f>
        <v>0</v>
      </c>
      <c r="G645" s="3">
        <f t="shared" si="42"/>
        <v>0</v>
      </c>
      <c r="H645" s="4">
        <f t="shared" si="43"/>
        <v>123715</v>
      </c>
      <c r="I645">
        <f t="shared" si="40"/>
        <v>10</v>
      </c>
      <c r="J645">
        <f>IF(NOT(I646=Tabela211[[#This Row],[miesiąc]]),1,0)</f>
        <v>0</v>
      </c>
      <c r="K645">
        <f>IF(AND(H644&gt;(3*800),Tabela211[[#This Row],[zakup]]=1),3,0)</f>
        <v>0</v>
      </c>
    </row>
    <row r="646" spans="1:11" x14ac:dyDescent="0.3">
      <c r="A646" s="1">
        <v>45571</v>
      </c>
      <c r="B646" t="s">
        <v>2</v>
      </c>
      <c r="C646" t="s">
        <v>13</v>
      </c>
      <c r="D646" s="2">
        <f>VLOOKUP(C646,Tabela110[],2,FALSE)</f>
        <v>0.4</v>
      </c>
      <c r="E646">
        <f t="shared" si="41"/>
        <v>58</v>
      </c>
      <c r="F646" s="3">
        <f>IF(B646="niedziela",15*E646,0)+(Tabela211[[#This Row],[ile]]*800)</f>
        <v>870</v>
      </c>
      <c r="G646" s="3">
        <f t="shared" si="42"/>
        <v>0</v>
      </c>
      <c r="H646" s="4">
        <f t="shared" si="43"/>
        <v>122845</v>
      </c>
      <c r="I646">
        <f t="shared" si="40"/>
        <v>10</v>
      </c>
      <c r="J646">
        <f>IF(NOT(I647=Tabela211[[#This Row],[miesiąc]]),1,0)</f>
        <v>0</v>
      </c>
      <c r="K646">
        <f>IF(AND(H645&gt;(3*800),Tabela211[[#This Row],[zakup]]=1),3,0)</f>
        <v>0</v>
      </c>
    </row>
    <row r="647" spans="1:11" x14ac:dyDescent="0.3">
      <c r="A647" s="1">
        <v>45572</v>
      </c>
      <c r="B647" t="s">
        <v>3</v>
      </c>
      <c r="C647" t="s">
        <v>13</v>
      </c>
      <c r="D647" s="2">
        <f>VLOOKUP(C647,Tabela110[],2,FALSE)</f>
        <v>0.4</v>
      </c>
      <c r="E647">
        <f t="shared" si="41"/>
        <v>58</v>
      </c>
      <c r="F647" s="3">
        <f>IF(B647="niedziela",15*E647,0)+(Tabela211[[#This Row],[ile]]*800)</f>
        <v>0</v>
      </c>
      <c r="G647" s="3">
        <f t="shared" si="42"/>
        <v>690</v>
      </c>
      <c r="H647" s="4">
        <f t="shared" si="43"/>
        <v>123535</v>
      </c>
      <c r="I647">
        <f t="shared" si="40"/>
        <v>10</v>
      </c>
      <c r="J647">
        <f>IF(NOT(I648=Tabela211[[#This Row],[miesiąc]]),1,0)</f>
        <v>0</v>
      </c>
      <c r="K647">
        <f>IF(AND(H646&gt;(3*800),Tabela211[[#This Row],[zakup]]=1),3,0)</f>
        <v>0</v>
      </c>
    </row>
    <row r="648" spans="1:11" x14ac:dyDescent="0.3">
      <c r="A648" s="1">
        <v>45573</v>
      </c>
      <c r="B648" t="s">
        <v>4</v>
      </c>
      <c r="C648" t="s">
        <v>13</v>
      </c>
      <c r="D648" s="2">
        <f>VLOOKUP(C648,Tabela110[],2,FALSE)</f>
        <v>0.4</v>
      </c>
      <c r="E648">
        <f t="shared" si="41"/>
        <v>58</v>
      </c>
      <c r="F648" s="3">
        <f>IF(B648="niedziela",15*E648,0)+(Tabela211[[#This Row],[ile]]*800)</f>
        <v>0</v>
      </c>
      <c r="G648" s="3">
        <f t="shared" si="42"/>
        <v>690</v>
      </c>
      <c r="H648" s="4">
        <f t="shared" si="43"/>
        <v>124225</v>
      </c>
      <c r="I648">
        <f t="shared" si="40"/>
        <v>10</v>
      </c>
      <c r="J648">
        <f>IF(NOT(I649=Tabela211[[#This Row],[miesiąc]]),1,0)</f>
        <v>0</v>
      </c>
      <c r="K648">
        <f>IF(AND(H647&gt;(3*800),Tabela211[[#This Row],[zakup]]=1),3,0)</f>
        <v>0</v>
      </c>
    </row>
    <row r="649" spans="1:11" x14ac:dyDescent="0.3">
      <c r="A649" s="1">
        <v>45574</v>
      </c>
      <c r="B649" t="s">
        <v>5</v>
      </c>
      <c r="C649" t="s">
        <v>13</v>
      </c>
      <c r="D649" s="2">
        <f>VLOOKUP(C649,Tabela110[],2,FALSE)</f>
        <v>0.4</v>
      </c>
      <c r="E649">
        <f t="shared" si="41"/>
        <v>58</v>
      </c>
      <c r="F649" s="3">
        <f>IF(B649="niedziela",15*E649,0)+(Tabela211[[#This Row],[ile]]*800)</f>
        <v>0</v>
      </c>
      <c r="G649" s="3">
        <f t="shared" si="42"/>
        <v>690</v>
      </c>
      <c r="H649" s="4">
        <f t="shared" si="43"/>
        <v>124915</v>
      </c>
      <c r="I649">
        <f t="shared" si="40"/>
        <v>10</v>
      </c>
      <c r="J649">
        <f>IF(NOT(I650=Tabela211[[#This Row],[miesiąc]]),1,0)</f>
        <v>0</v>
      </c>
      <c r="K649">
        <f>IF(AND(H648&gt;(3*800),Tabela211[[#This Row],[zakup]]=1),3,0)</f>
        <v>0</v>
      </c>
    </row>
    <row r="650" spans="1:11" x14ac:dyDescent="0.3">
      <c r="A650" s="1">
        <v>45575</v>
      </c>
      <c r="B650" t="s">
        <v>6</v>
      </c>
      <c r="C650" t="s">
        <v>13</v>
      </c>
      <c r="D650" s="2">
        <f>VLOOKUP(C650,Tabela110[],2,FALSE)</f>
        <v>0.4</v>
      </c>
      <c r="E650">
        <f t="shared" si="41"/>
        <v>58</v>
      </c>
      <c r="F650" s="3">
        <f>IF(B650="niedziela",15*E650,0)+(Tabela211[[#This Row],[ile]]*800)</f>
        <v>0</v>
      </c>
      <c r="G650" s="3">
        <f t="shared" si="42"/>
        <v>690</v>
      </c>
      <c r="H650" s="4">
        <f t="shared" si="43"/>
        <v>125605</v>
      </c>
      <c r="I650">
        <f t="shared" si="40"/>
        <v>10</v>
      </c>
      <c r="J650">
        <f>IF(NOT(I651=Tabela211[[#This Row],[miesiąc]]),1,0)</f>
        <v>0</v>
      </c>
      <c r="K650">
        <f>IF(AND(H649&gt;(3*800),Tabela211[[#This Row],[zakup]]=1),3,0)</f>
        <v>0</v>
      </c>
    </row>
    <row r="651" spans="1:11" x14ac:dyDescent="0.3">
      <c r="A651" s="1">
        <v>45576</v>
      </c>
      <c r="B651" t="s">
        <v>7</v>
      </c>
      <c r="C651" t="s">
        <v>13</v>
      </c>
      <c r="D651" s="2">
        <f>VLOOKUP(C651,Tabela110[],2,FALSE)</f>
        <v>0.4</v>
      </c>
      <c r="E651">
        <f t="shared" si="41"/>
        <v>58</v>
      </c>
      <c r="F651" s="3">
        <f>IF(B651="niedziela",15*E651,0)+(Tabela211[[#This Row],[ile]]*800)</f>
        <v>0</v>
      </c>
      <c r="G651" s="3">
        <f t="shared" si="42"/>
        <v>690</v>
      </c>
      <c r="H651" s="4">
        <f t="shared" si="43"/>
        <v>126295</v>
      </c>
      <c r="I651">
        <f t="shared" si="40"/>
        <v>10</v>
      </c>
      <c r="J651">
        <f>IF(NOT(I652=Tabela211[[#This Row],[miesiąc]]),1,0)</f>
        <v>0</v>
      </c>
      <c r="K651">
        <f>IF(AND(H650&gt;(3*800),Tabela211[[#This Row],[zakup]]=1),3,0)</f>
        <v>0</v>
      </c>
    </row>
    <row r="652" spans="1:11" x14ac:dyDescent="0.3">
      <c r="A652" s="1">
        <v>45577</v>
      </c>
      <c r="B652" t="s">
        <v>8</v>
      </c>
      <c r="C652" t="s">
        <v>13</v>
      </c>
      <c r="D652" s="2">
        <f>VLOOKUP(C652,Tabela110[],2,FALSE)</f>
        <v>0.4</v>
      </c>
      <c r="E652">
        <f t="shared" si="41"/>
        <v>58</v>
      </c>
      <c r="F652" s="3">
        <f>IF(B652="niedziela",15*E652,0)+(Tabela211[[#This Row],[ile]]*800)</f>
        <v>0</v>
      </c>
      <c r="G652" s="3">
        <f t="shared" si="42"/>
        <v>0</v>
      </c>
      <c r="H652" s="4">
        <f t="shared" si="43"/>
        <v>126295</v>
      </c>
      <c r="I652">
        <f t="shared" si="40"/>
        <v>10</v>
      </c>
      <c r="J652">
        <f>IF(NOT(I653=Tabela211[[#This Row],[miesiąc]]),1,0)</f>
        <v>0</v>
      </c>
      <c r="K652">
        <f>IF(AND(H651&gt;(3*800),Tabela211[[#This Row],[zakup]]=1),3,0)</f>
        <v>0</v>
      </c>
    </row>
    <row r="653" spans="1:11" x14ac:dyDescent="0.3">
      <c r="A653" s="1">
        <v>45578</v>
      </c>
      <c r="B653" t="s">
        <v>2</v>
      </c>
      <c r="C653" t="s">
        <v>13</v>
      </c>
      <c r="D653" s="2">
        <f>VLOOKUP(C653,Tabela110[],2,FALSE)</f>
        <v>0.4</v>
      </c>
      <c r="E653">
        <f t="shared" si="41"/>
        <v>58</v>
      </c>
      <c r="F653" s="3">
        <f>IF(B653="niedziela",15*E653,0)+(Tabela211[[#This Row],[ile]]*800)</f>
        <v>870</v>
      </c>
      <c r="G653" s="3">
        <f t="shared" si="42"/>
        <v>0</v>
      </c>
      <c r="H653" s="4">
        <f t="shared" si="43"/>
        <v>125425</v>
      </c>
      <c r="I653">
        <f t="shared" si="40"/>
        <v>10</v>
      </c>
      <c r="J653">
        <f>IF(NOT(I654=Tabela211[[#This Row],[miesiąc]]),1,0)</f>
        <v>0</v>
      </c>
      <c r="K653">
        <f>IF(AND(H652&gt;(3*800),Tabela211[[#This Row],[zakup]]=1),3,0)</f>
        <v>0</v>
      </c>
    </row>
    <row r="654" spans="1:11" x14ac:dyDescent="0.3">
      <c r="A654" s="1">
        <v>45579</v>
      </c>
      <c r="B654" t="s">
        <v>3</v>
      </c>
      <c r="C654" t="s">
        <v>13</v>
      </c>
      <c r="D654" s="2">
        <f>VLOOKUP(C654,Tabela110[],2,FALSE)</f>
        <v>0.4</v>
      </c>
      <c r="E654">
        <f t="shared" si="41"/>
        <v>58</v>
      </c>
      <c r="F654" s="3">
        <f>IF(B654="niedziela",15*E654,0)+(Tabela211[[#This Row],[ile]]*800)</f>
        <v>0</v>
      </c>
      <c r="G654" s="3">
        <f t="shared" si="42"/>
        <v>690</v>
      </c>
      <c r="H654" s="4">
        <f t="shared" si="43"/>
        <v>126115</v>
      </c>
      <c r="I654">
        <f t="shared" si="40"/>
        <v>10</v>
      </c>
      <c r="J654">
        <f>IF(NOT(I655=Tabela211[[#This Row],[miesiąc]]),1,0)</f>
        <v>0</v>
      </c>
      <c r="K654">
        <f>IF(AND(H653&gt;(3*800),Tabela211[[#This Row],[zakup]]=1),3,0)</f>
        <v>0</v>
      </c>
    </row>
    <row r="655" spans="1:11" x14ac:dyDescent="0.3">
      <c r="A655" s="1">
        <v>45580</v>
      </c>
      <c r="B655" t="s">
        <v>4</v>
      </c>
      <c r="C655" t="s">
        <v>13</v>
      </c>
      <c r="D655" s="2">
        <f>VLOOKUP(C655,Tabela110[],2,FALSE)</f>
        <v>0.4</v>
      </c>
      <c r="E655">
        <f t="shared" si="41"/>
        <v>58</v>
      </c>
      <c r="F655" s="3">
        <f>IF(B655="niedziela",15*E655,0)+(Tabela211[[#This Row],[ile]]*800)</f>
        <v>0</v>
      </c>
      <c r="G655" s="3">
        <f t="shared" si="42"/>
        <v>690</v>
      </c>
      <c r="H655" s="4">
        <f t="shared" si="43"/>
        <v>126805</v>
      </c>
      <c r="I655">
        <f t="shared" si="40"/>
        <v>10</v>
      </c>
      <c r="J655">
        <f>IF(NOT(I656=Tabela211[[#This Row],[miesiąc]]),1,0)</f>
        <v>0</v>
      </c>
      <c r="K655">
        <f>IF(AND(H654&gt;(3*800),Tabela211[[#This Row],[zakup]]=1),3,0)</f>
        <v>0</v>
      </c>
    </row>
    <row r="656" spans="1:11" x14ac:dyDescent="0.3">
      <c r="A656" s="1">
        <v>45581</v>
      </c>
      <c r="B656" t="s">
        <v>5</v>
      </c>
      <c r="C656" t="s">
        <v>13</v>
      </c>
      <c r="D656" s="2">
        <f>VLOOKUP(C656,Tabela110[],2,FALSE)</f>
        <v>0.4</v>
      </c>
      <c r="E656">
        <f t="shared" si="41"/>
        <v>58</v>
      </c>
      <c r="F656" s="3">
        <f>IF(B656="niedziela",15*E656,0)+(Tabela211[[#This Row],[ile]]*800)</f>
        <v>0</v>
      </c>
      <c r="G656" s="3">
        <f t="shared" si="42"/>
        <v>690</v>
      </c>
      <c r="H656" s="4">
        <f t="shared" si="43"/>
        <v>127495</v>
      </c>
      <c r="I656">
        <f t="shared" si="40"/>
        <v>10</v>
      </c>
      <c r="J656">
        <f>IF(NOT(I657=Tabela211[[#This Row],[miesiąc]]),1,0)</f>
        <v>0</v>
      </c>
      <c r="K656">
        <f>IF(AND(H655&gt;(3*800),Tabela211[[#This Row],[zakup]]=1),3,0)</f>
        <v>0</v>
      </c>
    </row>
    <row r="657" spans="1:11" x14ac:dyDescent="0.3">
      <c r="A657" s="1">
        <v>45582</v>
      </c>
      <c r="B657" t="s">
        <v>6</v>
      </c>
      <c r="C657" t="s">
        <v>13</v>
      </c>
      <c r="D657" s="2">
        <f>VLOOKUP(C657,Tabela110[],2,FALSE)</f>
        <v>0.4</v>
      </c>
      <c r="E657">
        <f t="shared" si="41"/>
        <v>58</v>
      </c>
      <c r="F657" s="3">
        <f>IF(B657="niedziela",15*E657,0)+(Tabela211[[#This Row],[ile]]*800)</f>
        <v>0</v>
      </c>
      <c r="G657" s="3">
        <f t="shared" si="42"/>
        <v>690</v>
      </c>
      <c r="H657" s="4">
        <f t="shared" si="43"/>
        <v>128185</v>
      </c>
      <c r="I657">
        <f t="shared" si="40"/>
        <v>10</v>
      </c>
      <c r="J657">
        <f>IF(NOT(I658=Tabela211[[#This Row],[miesiąc]]),1,0)</f>
        <v>0</v>
      </c>
      <c r="K657">
        <f>IF(AND(H656&gt;(3*800),Tabela211[[#This Row],[zakup]]=1),3,0)</f>
        <v>0</v>
      </c>
    </row>
    <row r="658" spans="1:11" x14ac:dyDescent="0.3">
      <c r="A658" s="1">
        <v>45583</v>
      </c>
      <c r="B658" t="s">
        <v>7</v>
      </c>
      <c r="C658" t="s">
        <v>13</v>
      </c>
      <c r="D658" s="2">
        <f>VLOOKUP(C658,Tabela110[],2,FALSE)</f>
        <v>0.4</v>
      </c>
      <c r="E658">
        <f t="shared" si="41"/>
        <v>58</v>
      </c>
      <c r="F658" s="3">
        <f>IF(B658="niedziela",15*E658,0)+(Tabela211[[#This Row],[ile]]*800)</f>
        <v>0</v>
      </c>
      <c r="G658" s="3">
        <f t="shared" si="42"/>
        <v>690</v>
      </c>
      <c r="H658" s="4">
        <f t="shared" si="43"/>
        <v>128875</v>
      </c>
      <c r="I658">
        <f t="shared" si="40"/>
        <v>10</v>
      </c>
      <c r="J658">
        <f>IF(NOT(I659=Tabela211[[#This Row],[miesiąc]]),1,0)</f>
        <v>0</v>
      </c>
      <c r="K658">
        <f>IF(AND(H657&gt;(3*800),Tabela211[[#This Row],[zakup]]=1),3,0)</f>
        <v>0</v>
      </c>
    </row>
    <row r="659" spans="1:11" x14ac:dyDescent="0.3">
      <c r="A659" s="1">
        <v>45584</v>
      </c>
      <c r="B659" t="s">
        <v>8</v>
      </c>
      <c r="C659" t="s">
        <v>13</v>
      </c>
      <c r="D659" s="2">
        <f>VLOOKUP(C659,Tabela110[],2,FALSE)</f>
        <v>0.4</v>
      </c>
      <c r="E659">
        <f t="shared" si="41"/>
        <v>58</v>
      </c>
      <c r="F659" s="3">
        <f>IF(B659="niedziela",15*E659,0)+(Tabela211[[#This Row],[ile]]*800)</f>
        <v>0</v>
      </c>
      <c r="G659" s="3">
        <f t="shared" si="42"/>
        <v>0</v>
      </c>
      <c r="H659" s="4">
        <f t="shared" si="43"/>
        <v>128875</v>
      </c>
      <c r="I659">
        <f t="shared" si="40"/>
        <v>10</v>
      </c>
      <c r="J659">
        <f>IF(NOT(I660=Tabela211[[#This Row],[miesiąc]]),1,0)</f>
        <v>0</v>
      </c>
      <c r="K659">
        <f>IF(AND(H658&gt;(3*800),Tabela211[[#This Row],[zakup]]=1),3,0)</f>
        <v>0</v>
      </c>
    </row>
    <row r="660" spans="1:11" x14ac:dyDescent="0.3">
      <c r="A660" s="1">
        <v>45585</v>
      </c>
      <c r="B660" t="s">
        <v>2</v>
      </c>
      <c r="C660" t="s">
        <v>13</v>
      </c>
      <c r="D660" s="2">
        <f>VLOOKUP(C660,Tabela110[],2,FALSE)</f>
        <v>0.4</v>
      </c>
      <c r="E660">
        <f t="shared" si="41"/>
        <v>58</v>
      </c>
      <c r="F660" s="3">
        <f>IF(B660="niedziela",15*E660,0)+(Tabela211[[#This Row],[ile]]*800)</f>
        <v>870</v>
      </c>
      <c r="G660" s="3">
        <f t="shared" si="42"/>
        <v>0</v>
      </c>
      <c r="H660" s="4">
        <f t="shared" si="43"/>
        <v>128005</v>
      </c>
      <c r="I660">
        <f t="shared" si="40"/>
        <v>10</v>
      </c>
      <c r="J660">
        <f>IF(NOT(I661=Tabela211[[#This Row],[miesiąc]]),1,0)</f>
        <v>0</v>
      </c>
      <c r="K660">
        <f>IF(AND(H659&gt;(3*800),Tabela211[[#This Row],[zakup]]=1),3,0)</f>
        <v>0</v>
      </c>
    </row>
    <row r="661" spans="1:11" x14ac:dyDescent="0.3">
      <c r="A661" s="1">
        <v>45586</v>
      </c>
      <c r="B661" t="s">
        <v>3</v>
      </c>
      <c r="C661" t="s">
        <v>13</v>
      </c>
      <c r="D661" s="2">
        <f>VLOOKUP(C661,Tabela110[],2,FALSE)</f>
        <v>0.4</v>
      </c>
      <c r="E661">
        <f t="shared" si="41"/>
        <v>58</v>
      </c>
      <c r="F661" s="3">
        <f>IF(B661="niedziela",15*E661,0)+(Tabela211[[#This Row],[ile]]*800)</f>
        <v>0</v>
      </c>
      <c r="G661" s="3">
        <f t="shared" si="42"/>
        <v>690</v>
      </c>
      <c r="H661" s="4">
        <f t="shared" si="43"/>
        <v>128695</v>
      </c>
      <c r="I661">
        <f t="shared" si="40"/>
        <v>10</v>
      </c>
      <c r="J661">
        <f>IF(NOT(I662=Tabela211[[#This Row],[miesiąc]]),1,0)</f>
        <v>0</v>
      </c>
      <c r="K661">
        <f>IF(AND(H660&gt;(3*800),Tabela211[[#This Row],[zakup]]=1),3,0)</f>
        <v>0</v>
      </c>
    </row>
    <row r="662" spans="1:11" x14ac:dyDescent="0.3">
      <c r="A662" s="1">
        <v>45587</v>
      </c>
      <c r="B662" t="s">
        <v>4</v>
      </c>
      <c r="C662" t="s">
        <v>13</v>
      </c>
      <c r="D662" s="2">
        <f>VLOOKUP(C662,Tabela110[],2,FALSE)</f>
        <v>0.4</v>
      </c>
      <c r="E662">
        <f t="shared" si="41"/>
        <v>58</v>
      </c>
      <c r="F662" s="3">
        <f>IF(B662="niedziela",15*E662,0)+(Tabela211[[#This Row],[ile]]*800)</f>
        <v>0</v>
      </c>
      <c r="G662" s="3">
        <f t="shared" si="42"/>
        <v>690</v>
      </c>
      <c r="H662" s="4">
        <f t="shared" si="43"/>
        <v>129385</v>
      </c>
      <c r="I662">
        <f t="shared" si="40"/>
        <v>10</v>
      </c>
      <c r="J662">
        <f>IF(NOT(I663=Tabela211[[#This Row],[miesiąc]]),1,0)</f>
        <v>0</v>
      </c>
      <c r="K662">
        <f>IF(AND(H661&gt;(3*800),Tabela211[[#This Row],[zakup]]=1),3,0)</f>
        <v>0</v>
      </c>
    </row>
    <row r="663" spans="1:11" x14ac:dyDescent="0.3">
      <c r="A663" s="1">
        <v>45588</v>
      </c>
      <c r="B663" t="s">
        <v>5</v>
      </c>
      <c r="C663" t="s">
        <v>13</v>
      </c>
      <c r="D663" s="2">
        <f>VLOOKUP(C663,Tabela110[],2,FALSE)</f>
        <v>0.4</v>
      </c>
      <c r="E663">
        <f t="shared" si="41"/>
        <v>58</v>
      </c>
      <c r="F663" s="3">
        <f>IF(B663="niedziela",15*E663,0)+(Tabela211[[#This Row],[ile]]*800)</f>
        <v>0</v>
      </c>
      <c r="G663" s="3">
        <f t="shared" si="42"/>
        <v>690</v>
      </c>
      <c r="H663" s="4">
        <f t="shared" si="43"/>
        <v>130075</v>
      </c>
      <c r="I663">
        <f t="shared" si="40"/>
        <v>10</v>
      </c>
      <c r="J663">
        <f>IF(NOT(I664=Tabela211[[#This Row],[miesiąc]]),1,0)</f>
        <v>0</v>
      </c>
      <c r="K663">
        <f>IF(AND(H662&gt;(3*800),Tabela211[[#This Row],[zakup]]=1),3,0)</f>
        <v>0</v>
      </c>
    </row>
    <row r="664" spans="1:11" x14ac:dyDescent="0.3">
      <c r="A664" s="1">
        <v>45589</v>
      </c>
      <c r="B664" t="s">
        <v>6</v>
      </c>
      <c r="C664" t="s">
        <v>13</v>
      </c>
      <c r="D664" s="2">
        <f>VLOOKUP(C664,Tabela110[],2,FALSE)</f>
        <v>0.4</v>
      </c>
      <c r="E664">
        <f t="shared" si="41"/>
        <v>58</v>
      </c>
      <c r="F664" s="3">
        <f>IF(B664="niedziela",15*E664,0)+(Tabela211[[#This Row],[ile]]*800)</f>
        <v>0</v>
      </c>
      <c r="G664" s="3">
        <f t="shared" si="42"/>
        <v>690</v>
      </c>
      <c r="H664" s="4">
        <f t="shared" si="43"/>
        <v>130765</v>
      </c>
      <c r="I664">
        <f t="shared" si="40"/>
        <v>10</v>
      </c>
      <c r="J664">
        <f>IF(NOT(I665=Tabela211[[#This Row],[miesiąc]]),1,0)</f>
        <v>0</v>
      </c>
      <c r="K664">
        <f>IF(AND(H663&gt;(3*800),Tabela211[[#This Row],[zakup]]=1),3,0)</f>
        <v>0</v>
      </c>
    </row>
    <row r="665" spans="1:11" x14ac:dyDescent="0.3">
      <c r="A665" s="1">
        <v>45590</v>
      </c>
      <c r="B665" t="s">
        <v>7</v>
      </c>
      <c r="C665" t="s">
        <v>13</v>
      </c>
      <c r="D665" s="2">
        <f>VLOOKUP(C665,Tabela110[],2,FALSE)</f>
        <v>0.4</v>
      </c>
      <c r="E665">
        <f t="shared" si="41"/>
        <v>58</v>
      </c>
      <c r="F665" s="3">
        <f>IF(B665="niedziela",15*E665,0)+(Tabela211[[#This Row],[ile]]*800)</f>
        <v>0</v>
      </c>
      <c r="G665" s="3">
        <f t="shared" si="42"/>
        <v>690</v>
      </c>
      <c r="H665" s="4">
        <f t="shared" si="43"/>
        <v>131455</v>
      </c>
      <c r="I665">
        <f t="shared" si="40"/>
        <v>10</v>
      </c>
      <c r="J665">
        <f>IF(NOT(I666=Tabela211[[#This Row],[miesiąc]]),1,0)</f>
        <v>0</v>
      </c>
      <c r="K665">
        <f>IF(AND(H664&gt;(3*800),Tabela211[[#This Row],[zakup]]=1),3,0)</f>
        <v>0</v>
      </c>
    </row>
    <row r="666" spans="1:11" x14ac:dyDescent="0.3">
      <c r="A666" s="1">
        <v>45591</v>
      </c>
      <c r="B666" t="s">
        <v>8</v>
      </c>
      <c r="C666" t="s">
        <v>13</v>
      </c>
      <c r="D666" s="2">
        <f>VLOOKUP(C666,Tabela110[],2,FALSE)</f>
        <v>0.4</v>
      </c>
      <c r="E666">
        <f t="shared" si="41"/>
        <v>58</v>
      </c>
      <c r="F666" s="3">
        <f>IF(B666="niedziela",15*E666,0)+(Tabela211[[#This Row],[ile]]*800)</f>
        <v>0</v>
      </c>
      <c r="G666" s="3">
        <f t="shared" si="42"/>
        <v>0</v>
      </c>
      <c r="H666" s="4">
        <f t="shared" si="43"/>
        <v>131455</v>
      </c>
      <c r="I666">
        <f t="shared" si="40"/>
        <v>10</v>
      </c>
      <c r="J666">
        <f>IF(NOT(I667=Tabela211[[#This Row],[miesiąc]]),1,0)</f>
        <v>0</v>
      </c>
      <c r="K666">
        <f>IF(AND(H665&gt;(3*800),Tabela211[[#This Row],[zakup]]=1),3,0)</f>
        <v>0</v>
      </c>
    </row>
    <row r="667" spans="1:11" x14ac:dyDescent="0.3">
      <c r="A667" s="1">
        <v>45592</v>
      </c>
      <c r="B667" t="s">
        <v>2</v>
      </c>
      <c r="C667" t="s">
        <v>13</v>
      </c>
      <c r="D667" s="2">
        <f>VLOOKUP(C667,Tabela110[],2,FALSE)</f>
        <v>0.4</v>
      </c>
      <c r="E667">
        <f t="shared" si="41"/>
        <v>58</v>
      </c>
      <c r="F667" s="3">
        <f>IF(B667="niedziela",15*E667,0)+(Tabela211[[#This Row],[ile]]*800)</f>
        <v>870</v>
      </c>
      <c r="G667" s="3">
        <f t="shared" si="42"/>
        <v>0</v>
      </c>
      <c r="H667" s="4">
        <f t="shared" si="43"/>
        <v>130585</v>
      </c>
      <c r="I667">
        <f t="shared" si="40"/>
        <v>10</v>
      </c>
      <c r="J667">
        <f>IF(NOT(I668=Tabela211[[#This Row],[miesiąc]]),1,0)</f>
        <v>0</v>
      </c>
      <c r="K667">
        <f>IF(AND(H666&gt;(3*800),Tabela211[[#This Row],[zakup]]=1),3,0)</f>
        <v>0</v>
      </c>
    </row>
    <row r="668" spans="1:11" x14ac:dyDescent="0.3">
      <c r="A668" s="1">
        <v>45593</v>
      </c>
      <c r="B668" t="s">
        <v>3</v>
      </c>
      <c r="C668" t="s">
        <v>13</v>
      </c>
      <c r="D668" s="2">
        <f>VLOOKUP(C668,Tabela110[],2,FALSE)</f>
        <v>0.4</v>
      </c>
      <c r="E668">
        <f t="shared" si="41"/>
        <v>58</v>
      </c>
      <c r="F668" s="3">
        <f>IF(B668="niedziela",15*E668,0)+(Tabela211[[#This Row],[ile]]*800)</f>
        <v>0</v>
      </c>
      <c r="G668" s="3">
        <f t="shared" si="42"/>
        <v>690</v>
      </c>
      <c r="H668" s="4">
        <f t="shared" si="43"/>
        <v>131275</v>
      </c>
      <c r="I668">
        <f t="shared" si="40"/>
        <v>10</v>
      </c>
      <c r="J668">
        <f>IF(NOT(I669=Tabela211[[#This Row],[miesiąc]]),1,0)</f>
        <v>0</v>
      </c>
      <c r="K668">
        <f>IF(AND(H667&gt;(3*800),Tabela211[[#This Row],[zakup]]=1),3,0)</f>
        <v>0</v>
      </c>
    </row>
    <row r="669" spans="1:11" x14ac:dyDescent="0.3">
      <c r="A669" s="1">
        <v>45594</v>
      </c>
      <c r="B669" t="s">
        <v>4</v>
      </c>
      <c r="C669" t="s">
        <v>13</v>
      </c>
      <c r="D669" s="2">
        <f>VLOOKUP(C669,Tabela110[],2,FALSE)</f>
        <v>0.4</v>
      </c>
      <c r="E669">
        <f t="shared" si="41"/>
        <v>58</v>
      </c>
      <c r="F669" s="3">
        <f>IF(B669="niedziela",15*E669,0)+(Tabela211[[#This Row],[ile]]*800)</f>
        <v>0</v>
      </c>
      <c r="G669" s="3">
        <f t="shared" si="42"/>
        <v>690</v>
      </c>
      <c r="H669" s="4">
        <f t="shared" si="43"/>
        <v>131965</v>
      </c>
      <c r="I669">
        <f t="shared" si="40"/>
        <v>10</v>
      </c>
      <c r="J669">
        <f>IF(NOT(I670=Tabela211[[#This Row],[miesiąc]]),1,0)</f>
        <v>0</v>
      </c>
      <c r="K669">
        <f>IF(AND(H668&gt;(3*800),Tabela211[[#This Row],[zakup]]=1),3,0)</f>
        <v>0</v>
      </c>
    </row>
    <row r="670" spans="1:11" x14ac:dyDescent="0.3">
      <c r="A670" s="1">
        <v>45595</v>
      </c>
      <c r="B670" t="s">
        <v>5</v>
      </c>
      <c r="C670" t="s">
        <v>13</v>
      </c>
      <c r="D670" s="2">
        <f>VLOOKUP(C670,Tabela110[],2,FALSE)</f>
        <v>0.4</v>
      </c>
      <c r="E670">
        <f t="shared" si="41"/>
        <v>58</v>
      </c>
      <c r="F670" s="3">
        <f>IF(B670="niedziela",15*E670,0)+(Tabela211[[#This Row],[ile]]*800)</f>
        <v>0</v>
      </c>
      <c r="G670" s="3">
        <f t="shared" si="42"/>
        <v>690</v>
      </c>
      <c r="H670" s="4">
        <f t="shared" si="43"/>
        <v>132655</v>
      </c>
      <c r="I670">
        <f t="shared" si="40"/>
        <v>10</v>
      </c>
      <c r="J670">
        <f>IF(NOT(I671=Tabela211[[#This Row],[miesiąc]]),1,0)</f>
        <v>0</v>
      </c>
      <c r="K670">
        <f>IF(AND(H669&gt;(3*800),Tabela211[[#This Row],[zakup]]=1),3,0)</f>
        <v>0</v>
      </c>
    </row>
    <row r="671" spans="1:11" x14ac:dyDescent="0.3">
      <c r="A671" s="1">
        <v>45596</v>
      </c>
      <c r="B671" t="s">
        <v>6</v>
      </c>
      <c r="C671" t="s">
        <v>13</v>
      </c>
      <c r="D671" s="2">
        <f>VLOOKUP(C671,Tabela110[],2,FALSE)</f>
        <v>0.4</v>
      </c>
      <c r="E671">
        <f t="shared" si="41"/>
        <v>58</v>
      </c>
      <c r="F671" s="3">
        <f>IF(B671="niedziela",15*E671,0)+(Tabela211[[#This Row],[ile]]*800)</f>
        <v>2400</v>
      </c>
      <c r="G671" s="3">
        <f t="shared" si="42"/>
        <v>690</v>
      </c>
      <c r="H671" s="4">
        <f t="shared" si="43"/>
        <v>130945</v>
      </c>
      <c r="I671">
        <f t="shared" si="40"/>
        <v>10</v>
      </c>
      <c r="J671">
        <f>IF(NOT(I672=Tabela211[[#This Row],[miesiąc]]),1,0)</f>
        <v>1</v>
      </c>
      <c r="K671">
        <f>IF(AND(H670&gt;(3*800),Tabela211[[#This Row],[zakup]]=1),3,0)</f>
        <v>3</v>
      </c>
    </row>
    <row r="672" spans="1:11" x14ac:dyDescent="0.3">
      <c r="A672" s="1">
        <v>45597</v>
      </c>
      <c r="B672" t="s">
        <v>7</v>
      </c>
      <c r="C672" t="s">
        <v>13</v>
      </c>
      <c r="D672" s="2">
        <f>VLOOKUP(C672,Tabela110[],2,FALSE)</f>
        <v>0.4</v>
      </c>
      <c r="E672">
        <f t="shared" si="41"/>
        <v>61</v>
      </c>
      <c r="F672" s="3">
        <f>IF(B672="niedziela",15*E672,0)+(Tabela211[[#This Row],[ile]]*800)</f>
        <v>0</v>
      </c>
      <c r="G672" s="3">
        <f t="shared" si="42"/>
        <v>720</v>
      </c>
      <c r="H672" s="4">
        <f t="shared" si="43"/>
        <v>131665</v>
      </c>
      <c r="I672">
        <f t="shared" si="40"/>
        <v>11</v>
      </c>
      <c r="J672">
        <f>IF(NOT(I673=Tabela211[[#This Row],[miesiąc]]),1,0)</f>
        <v>0</v>
      </c>
      <c r="K672">
        <f>IF(AND(H671&gt;(3*800),Tabela211[[#This Row],[zakup]]=1),3,0)</f>
        <v>0</v>
      </c>
    </row>
    <row r="673" spans="1:11" x14ac:dyDescent="0.3">
      <c r="A673" s="1">
        <v>45598</v>
      </c>
      <c r="B673" t="s">
        <v>8</v>
      </c>
      <c r="C673" t="s">
        <v>13</v>
      </c>
      <c r="D673" s="2">
        <f>VLOOKUP(C673,Tabela110[],2,FALSE)</f>
        <v>0.4</v>
      </c>
      <c r="E673">
        <f t="shared" si="41"/>
        <v>61</v>
      </c>
      <c r="F673" s="3">
        <f>IF(B673="niedziela",15*E673,0)+(Tabela211[[#This Row],[ile]]*800)</f>
        <v>0</v>
      </c>
      <c r="G673" s="3">
        <f t="shared" si="42"/>
        <v>0</v>
      </c>
      <c r="H673" s="4">
        <f t="shared" si="43"/>
        <v>131665</v>
      </c>
      <c r="I673">
        <f t="shared" si="40"/>
        <v>11</v>
      </c>
      <c r="J673">
        <f>IF(NOT(I674=Tabela211[[#This Row],[miesiąc]]),1,0)</f>
        <v>0</v>
      </c>
      <c r="K673">
        <f>IF(AND(H672&gt;(3*800),Tabela211[[#This Row],[zakup]]=1),3,0)</f>
        <v>0</v>
      </c>
    </row>
    <row r="674" spans="1:11" x14ac:dyDescent="0.3">
      <c r="A674" s="1">
        <v>45599</v>
      </c>
      <c r="B674" t="s">
        <v>2</v>
      </c>
      <c r="C674" t="s">
        <v>13</v>
      </c>
      <c r="D674" s="2">
        <f>VLOOKUP(C674,Tabela110[],2,FALSE)</f>
        <v>0.4</v>
      </c>
      <c r="E674">
        <f t="shared" si="41"/>
        <v>61</v>
      </c>
      <c r="F674" s="3">
        <f>IF(B674="niedziela",15*E674,0)+(Tabela211[[#This Row],[ile]]*800)</f>
        <v>915</v>
      </c>
      <c r="G674" s="3">
        <f t="shared" si="42"/>
        <v>0</v>
      </c>
      <c r="H674" s="4">
        <f t="shared" si="43"/>
        <v>130750</v>
      </c>
      <c r="I674">
        <f t="shared" si="40"/>
        <v>11</v>
      </c>
      <c r="J674">
        <f>IF(NOT(I675=Tabela211[[#This Row],[miesiąc]]),1,0)</f>
        <v>0</v>
      </c>
      <c r="K674">
        <f>IF(AND(H673&gt;(3*800),Tabela211[[#This Row],[zakup]]=1),3,0)</f>
        <v>0</v>
      </c>
    </row>
    <row r="675" spans="1:11" x14ac:dyDescent="0.3">
      <c r="A675" s="1">
        <v>45600</v>
      </c>
      <c r="B675" t="s">
        <v>3</v>
      </c>
      <c r="C675" t="s">
        <v>13</v>
      </c>
      <c r="D675" s="2">
        <f>VLOOKUP(C675,Tabela110[],2,FALSE)</f>
        <v>0.4</v>
      </c>
      <c r="E675">
        <f t="shared" si="41"/>
        <v>61</v>
      </c>
      <c r="F675" s="3">
        <f>IF(B675="niedziela",15*E675,0)+(Tabela211[[#This Row],[ile]]*800)</f>
        <v>0</v>
      </c>
      <c r="G675" s="3">
        <f t="shared" si="42"/>
        <v>720</v>
      </c>
      <c r="H675" s="4">
        <f t="shared" si="43"/>
        <v>131470</v>
      </c>
      <c r="I675">
        <f t="shared" si="40"/>
        <v>11</v>
      </c>
      <c r="J675">
        <f>IF(NOT(I676=Tabela211[[#This Row],[miesiąc]]),1,0)</f>
        <v>0</v>
      </c>
      <c r="K675">
        <f>IF(AND(H674&gt;(3*800),Tabela211[[#This Row],[zakup]]=1),3,0)</f>
        <v>0</v>
      </c>
    </row>
    <row r="676" spans="1:11" x14ac:dyDescent="0.3">
      <c r="A676" s="1">
        <v>45601</v>
      </c>
      <c r="B676" t="s">
        <v>4</v>
      </c>
      <c r="C676" t="s">
        <v>13</v>
      </c>
      <c r="D676" s="2">
        <f>VLOOKUP(C676,Tabela110[],2,FALSE)</f>
        <v>0.4</v>
      </c>
      <c r="E676">
        <f t="shared" si="41"/>
        <v>61</v>
      </c>
      <c r="F676" s="3">
        <f>IF(B676="niedziela",15*E676,0)+(Tabela211[[#This Row],[ile]]*800)</f>
        <v>0</v>
      </c>
      <c r="G676" s="3">
        <f t="shared" si="42"/>
        <v>720</v>
      </c>
      <c r="H676" s="4">
        <f t="shared" si="43"/>
        <v>132190</v>
      </c>
      <c r="I676">
        <f t="shared" si="40"/>
        <v>11</v>
      </c>
      <c r="J676">
        <f>IF(NOT(I677=Tabela211[[#This Row],[miesiąc]]),1,0)</f>
        <v>0</v>
      </c>
      <c r="K676">
        <f>IF(AND(H675&gt;(3*800),Tabela211[[#This Row],[zakup]]=1),3,0)</f>
        <v>0</v>
      </c>
    </row>
    <row r="677" spans="1:11" x14ac:dyDescent="0.3">
      <c r="A677" s="1">
        <v>45602</v>
      </c>
      <c r="B677" t="s">
        <v>5</v>
      </c>
      <c r="C677" t="s">
        <v>13</v>
      </c>
      <c r="D677" s="2">
        <f>VLOOKUP(C677,Tabela110[],2,FALSE)</f>
        <v>0.4</v>
      </c>
      <c r="E677">
        <f t="shared" si="41"/>
        <v>61</v>
      </c>
      <c r="F677" s="3">
        <f>IF(B677="niedziela",15*E677,0)+(Tabela211[[#This Row],[ile]]*800)</f>
        <v>0</v>
      </c>
      <c r="G677" s="3">
        <f t="shared" si="42"/>
        <v>720</v>
      </c>
      <c r="H677" s="4">
        <f t="shared" si="43"/>
        <v>132910</v>
      </c>
      <c r="I677">
        <f t="shared" si="40"/>
        <v>11</v>
      </c>
      <c r="J677">
        <f>IF(NOT(I678=Tabela211[[#This Row],[miesiąc]]),1,0)</f>
        <v>0</v>
      </c>
      <c r="K677">
        <f>IF(AND(H676&gt;(3*800),Tabela211[[#This Row],[zakup]]=1),3,0)</f>
        <v>0</v>
      </c>
    </row>
    <row r="678" spans="1:11" x14ac:dyDescent="0.3">
      <c r="A678" s="1">
        <v>45603</v>
      </c>
      <c r="B678" t="s">
        <v>6</v>
      </c>
      <c r="C678" t="s">
        <v>13</v>
      </c>
      <c r="D678" s="2">
        <f>VLOOKUP(C678,Tabela110[],2,FALSE)</f>
        <v>0.4</v>
      </c>
      <c r="E678">
        <f t="shared" si="41"/>
        <v>61</v>
      </c>
      <c r="F678" s="3">
        <f>IF(B678="niedziela",15*E678,0)+(Tabela211[[#This Row],[ile]]*800)</f>
        <v>0</v>
      </c>
      <c r="G678" s="3">
        <f t="shared" si="42"/>
        <v>720</v>
      </c>
      <c r="H678" s="4">
        <f t="shared" si="43"/>
        <v>133630</v>
      </c>
      <c r="I678">
        <f t="shared" si="40"/>
        <v>11</v>
      </c>
      <c r="J678">
        <f>IF(NOT(I679=Tabela211[[#This Row],[miesiąc]]),1,0)</f>
        <v>0</v>
      </c>
      <c r="K678">
        <f>IF(AND(H677&gt;(3*800),Tabela211[[#This Row],[zakup]]=1),3,0)</f>
        <v>0</v>
      </c>
    </row>
    <row r="679" spans="1:11" x14ac:dyDescent="0.3">
      <c r="A679" s="1">
        <v>45604</v>
      </c>
      <c r="B679" t="s">
        <v>7</v>
      </c>
      <c r="C679" t="s">
        <v>13</v>
      </c>
      <c r="D679" s="2">
        <f>VLOOKUP(C679,Tabela110[],2,FALSE)</f>
        <v>0.4</v>
      </c>
      <c r="E679">
        <f t="shared" si="41"/>
        <v>61</v>
      </c>
      <c r="F679" s="3">
        <f>IF(B679="niedziela",15*E679,0)+(Tabela211[[#This Row],[ile]]*800)</f>
        <v>0</v>
      </c>
      <c r="G679" s="3">
        <f t="shared" si="42"/>
        <v>720</v>
      </c>
      <c r="H679" s="4">
        <f t="shared" si="43"/>
        <v>134350</v>
      </c>
      <c r="I679">
        <f t="shared" si="40"/>
        <v>11</v>
      </c>
      <c r="J679">
        <f>IF(NOT(I680=Tabela211[[#This Row],[miesiąc]]),1,0)</f>
        <v>0</v>
      </c>
      <c r="K679">
        <f>IF(AND(H678&gt;(3*800),Tabela211[[#This Row],[zakup]]=1),3,0)</f>
        <v>0</v>
      </c>
    </row>
    <row r="680" spans="1:11" x14ac:dyDescent="0.3">
      <c r="A680" s="1">
        <v>45605</v>
      </c>
      <c r="B680" t="s">
        <v>8</v>
      </c>
      <c r="C680" t="s">
        <v>13</v>
      </c>
      <c r="D680" s="2">
        <f>VLOOKUP(C680,Tabela110[],2,FALSE)</f>
        <v>0.4</v>
      </c>
      <c r="E680">
        <f t="shared" si="41"/>
        <v>61</v>
      </c>
      <c r="F680" s="3">
        <f>IF(B680="niedziela",15*E680,0)+(Tabela211[[#This Row],[ile]]*800)</f>
        <v>0</v>
      </c>
      <c r="G680" s="3">
        <f t="shared" si="42"/>
        <v>0</v>
      </c>
      <c r="H680" s="4">
        <f t="shared" si="43"/>
        <v>134350</v>
      </c>
      <c r="I680">
        <f t="shared" si="40"/>
        <v>11</v>
      </c>
      <c r="J680">
        <f>IF(NOT(I681=Tabela211[[#This Row],[miesiąc]]),1,0)</f>
        <v>0</v>
      </c>
      <c r="K680">
        <f>IF(AND(H679&gt;(3*800),Tabela211[[#This Row],[zakup]]=1),3,0)</f>
        <v>0</v>
      </c>
    </row>
    <row r="681" spans="1:11" x14ac:dyDescent="0.3">
      <c r="A681" s="1">
        <v>45606</v>
      </c>
      <c r="B681" t="s">
        <v>2</v>
      </c>
      <c r="C681" t="s">
        <v>13</v>
      </c>
      <c r="D681" s="2">
        <f>VLOOKUP(C681,Tabela110[],2,FALSE)</f>
        <v>0.4</v>
      </c>
      <c r="E681">
        <f t="shared" si="41"/>
        <v>61</v>
      </c>
      <c r="F681" s="3">
        <f>IF(B681="niedziela",15*E681,0)+(Tabela211[[#This Row],[ile]]*800)</f>
        <v>915</v>
      </c>
      <c r="G681" s="3">
        <f t="shared" si="42"/>
        <v>0</v>
      </c>
      <c r="H681" s="4">
        <f t="shared" si="43"/>
        <v>133435</v>
      </c>
      <c r="I681">
        <f t="shared" si="40"/>
        <v>11</v>
      </c>
      <c r="J681">
        <f>IF(NOT(I682=Tabela211[[#This Row],[miesiąc]]),1,0)</f>
        <v>0</v>
      </c>
      <c r="K681">
        <f>IF(AND(H680&gt;(3*800),Tabela211[[#This Row],[zakup]]=1),3,0)</f>
        <v>0</v>
      </c>
    </row>
    <row r="682" spans="1:11" x14ac:dyDescent="0.3">
      <c r="A682" s="1">
        <v>45607</v>
      </c>
      <c r="B682" t="s">
        <v>3</v>
      </c>
      <c r="C682" t="s">
        <v>13</v>
      </c>
      <c r="D682" s="2">
        <f>VLOOKUP(C682,Tabela110[],2,FALSE)</f>
        <v>0.4</v>
      </c>
      <c r="E682">
        <f t="shared" si="41"/>
        <v>61</v>
      </c>
      <c r="F682" s="3">
        <f>IF(B682="niedziela",15*E682,0)+(Tabela211[[#This Row],[ile]]*800)</f>
        <v>0</v>
      </c>
      <c r="G682" s="3">
        <f t="shared" si="42"/>
        <v>720</v>
      </c>
      <c r="H682" s="4">
        <f t="shared" si="43"/>
        <v>134155</v>
      </c>
      <c r="I682">
        <f t="shared" si="40"/>
        <v>11</v>
      </c>
      <c r="J682">
        <f>IF(NOT(I683=Tabela211[[#This Row],[miesiąc]]),1,0)</f>
        <v>0</v>
      </c>
      <c r="K682">
        <f>IF(AND(H681&gt;(3*800),Tabela211[[#This Row],[zakup]]=1),3,0)</f>
        <v>0</v>
      </c>
    </row>
    <row r="683" spans="1:11" x14ac:dyDescent="0.3">
      <c r="A683" s="1">
        <v>45608</v>
      </c>
      <c r="B683" t="s">
        <v>4</v>
      </c>
      <c r="C683" t="s">
        <v>13</v>
      </c>
      <c r="D683" s="2">
        <f>VLOOKUP(C683,Tabela110[],2,FALSE)</f>
        <v>0.4</v>
      </c>
      <c r="E683">
        <f t="shared" si="41"/>
        <v>61</v>
      </c>
      <c r="F683" s="3">
        <f>IF(B683="niedziela",15*E683,0)+(Tabela211[[#This Row],[ile]]*800)</f>
        <v>0</v>
      </c>
      <c r="G683" s="3">
        <f t="shared" si="42"/>
        <v>720</v>
      </c>
      <c r="H683" s="4">
        <f t="shared" si="43"/>
        <v>134875</v>
      </c>
      <c r="I683">
        <f t="shared" si="40"/>
        <v>11</v>
      </c>
      <c r="J683">
        <f>IF(NOT(I684=Tabela211[[#This Row],[miesiąc]]),1,0)</f>
        <v>0</v>
      </c>
      <c r="K683">
        <f>IF(AND(H682&gt;(3*800),Tabela211[[#This Row],[zakup]]=1),3,0)</f>
        <v>0</v>
      </c>
    </row>
    <row r="684" spans="1:11" x14ac:dyDescent="0.3">
      <c r="A684" s="1">
        <v>45609</v>
      </c>
      <c r="B684" t="s">
        <v>5</v>
      </c>
      <c r="C684" t="s">
        <v>13</v>
      </c>
      <c r="D684" s="2">
        <f>VLOOKUP(C684,Tabela110[],2,FALSE)</f>
        <v>0.4</v>
      </c>
      <c r="E684">
        <f t="shared" si="41"/>
        <v>61</v>
      </c>
      <c r="F684" s="3">
        <f>IF(B684="niedziela",15*E684,0)+(Tabela211[[#This Row],[ile]]*800)</f>
        <v>0</v>
      </c>
      <c r="G684" s="3">
        <f t="shared" si="42"/>
        <v>720</v>
      </c>
      <c r="H684" s="4">
        <f t="shared" si="43"/>
        <v>135595</v>
      </c>
      <c r="I684">
        <f t="shared" si="40"/>
        <v>11</v>
      </c>
      <c r="J684">
        <f>IF(NOT(I685=Tabela211[[#This Row],[miesiąc]]),1,0)</f>
        <v>0</v>
      </c>
      <c r="K684">
        <f>IF(AND(H683&gt;(3*800),Tabela211[[#This Row],[zakup]]=1),3,0)</f>
        <v>0</v>
      </c>
    </row>
    <row r="685" spans="1:11" x14ac:dyDescent="0.3">
      <c r="A685" s="1">
        <v>45610</v>
      </c>
      <c r="B685" t="s">
        <v>6</v>
      </c>
      <c r="C685" t="s">
        <v>13</v>
      </c>
      <c r="D685" s="2">
        <f>VLOOKUP(C685,Tabela110[],2,FALSE)</f>
        <v>0.4</v>
      </c>
      <c r="E685">
        <f t="shared" si="41"/>
        <v>61</v>
      </c>
      <c r="F685" s="3">
        <f>IF(B685="niedziela",15*E685,0)+(Tabela211[[#This Row],[ile]]*800)</f>
        <v>0</v>
      </c>
      <c r="G685" s="3">
        <f t="shared" si="42"/>
        <v>720</v>
      </c>
      <c r="H685" s="4">
        <f t="shared" si="43"/>
        <v>136315</v>
      </c>
      <c r="I685">
        <f t="shared" si="40"/>
        <v>11</v>
      </c>
      <c r="J685">
        <f>IF(NOT(I686=Tabela211[[#This Row],[miesiąc]]),1,0)</f>
        <v>0</v>
      </c>
      <c r="K685">
        <f>IF(AND(H684&gt;(3*800),Tabela211[[#This Row],[zakup]]=1),3,0)</f>
        <v>0</v>
      </c>
    </row>
    <row r="686" spans="1:11" x14ac:dyDescent="0.3">
      <c r="A686" s="1">
        <v>45611</v>
      </c>
      <c r="B686" t="s">
        <v>7</v>
      </c>
      <c r="C686" t="s">
        <v>13</v>
      </c>
      <c r="D686" s="2">
        <f>VLOOKUP(C686,Tabela110[],2,FALSE)</f>
        <v>0.4</v>
      </c>
      <c r="E686">
        <f t="shared" si="41"/>
        <v>61</v>
      </c>
      <c r="F686" s="3">
        <f>IF(B686="niedziela",15*E686,0)+(Tabela211[[#This Row],[ile]]*800)</f>
        <v>0</v>
      </c>
      <c r="G686" s="3">
        <f t="shared" si="42"/>
        <v>720</v>
      </c>
      <c r="H686" s="4">
        <f t="shared" si="43"/>
        <v>137035</v>
      </c>
      <c r="I686">
        <f t="shared" si="40"/>
        <v>11</v>
      </c>
      <c r="J686">
        <f>IF(NOT(I687=Tabela211[[#This Row],[miesiąc]]),1,0)</f>
        <v>0</v>
      </c>
      <c r="K686">
        <f>IF(AND(H685&gt;(3*800),Tabela211[[#This Row],[zakup]]=1),3,0)</f>
        <v>0</v>
      </c>
    </row>
    <row r="687" spans="1:11" x14ac:dyDescent="0.3">
      <c r="A687" s="1">
        <v>45612</v>
      </c>
      <c r="B687" t="s">
        <v>8</v>
      </c>
      <c r="C687" t="s">
        <v>13</v>
      </c>
      <c r="D687" s="2">
        <f>VLOOKUP(C687,Tabela110[],2,FALSE)</f>
        <v>0.4</v>
      </c>
      <c r="E687">
        <f t="shared" si="41"/>
        <v>61</v>
      </c>
      <c r="F687" s="3">
        <f>IF(B687="niedziela",15*E687,0)+(Tabela211[[#This Row],[ile]]*800)</f>
        <v>0</v>
      </c>
      <c r="G687" s="3">
        <f t="shared" si="42"/>
        <v>0</v>
      </c>
      <c r="H687" s="4">
        <f t="shared" si="43"/>
        <v>137035</v>
      </c>
      <c r="I687">
        <f t="shared" si="40"/>
        <v>11</v>
      </c>
      <c r="J687">
        <f>IF(NOT(I688=Tabela211[[#This Row],[miesiąc]]),1,0)</f>
        <v>0</v>
      </c>
      <c r="K687">
        <f>IF(AND(H686&gt;(3*800),Tabela211[[#This Row],[zakup]]=1),3,0)</f>
        <v>0</v>
      </c>
    </row>
    <row r="688" spans="1:11" x14ac:dyDescent="0.3">
      <c r="A688" s="1">
        <v>45613</v>
      </c>
      <c r="B688" t="s">
        <v>2</v>
      </c>
      <c r="C688" t="s">
        <v>13</v>
      </c>
      <c r="D688" s="2">
        <f>VLOOKUP(C688,Tabela110[],2,FALSE)</f>
        <v>0.4</v>
      </c>
      <c r="E688">
        <f t="shared" si="41"/>
        <v>61</v>
      </c>
      <c r="F688" s="3">
        <f>IF(B688="niedziela",15*E688,0)+(Tabela211[[#This Row],[ile]]*800)</f>
        <v>915</v>
      </c>
      <c r="G688" s="3">
        <f t="shared" si="42"/>
        <v>0</v>
      </c>
      <c r="H688" s="4">
        <f t="shared" si="43"/>
        <v>136120</v>
      </c>
      <c r="I688">
        <f t="shared" si="40"/>
        <v>11</v>
      </c>
      <c r="J688">
        <f>IF(NOT(I689=Tabela211[[#This Row],[miesiąc]]),1,0)</f>
        <v>0</v>
      </c>
      <c r="K688">
        <f>IF(AND(H687&gt;(3*800),Tabela211[[#This Row],[zakup]]=1),3,0)</f>
        <v>0</v>
      </c>
    </row>
    <row r="689" spans="1:11" x14ac:dyDescent="0.3">
      <c r="A689" s="1">
        <v>45614</v>
      </c>
      <c r="B689" t="s">
        <v>3</v>
      </c>
      <c r="C689" t="s">
        <v>13</v>
      </c>
      <c r="D689" s="2">
        <f>VLOOKUP(C689,Tabela110[],2,FALSE)</f>
        <v>0.4</v>
      </c>
      <c r="E689">
        <f t="shared" si="41"/>
        <v>61</v>
      </c>
      <c r="F689" s="3">
        <f>IF(B689="niedziela",15*E689,0)+(Tabela211[[#This Row],[ile]]*800)</f>
        <v>0</v>
      </c>
      <c r="G689" s="3">
        <f t="shared" si="42"/>
        <v>720</v>
      </c>
      <c r="H689" s="4">
        <f t="shared" si="43"/>
        <v>136840</v>
      </c>
      <c r="I689">
        <f t="shared" si="40"/>
        <v>11</v>
      </c>
      <c r="J689">
        <f>IF(NOT(I690=Tabela211[[#This Row],[miesiąc]]),1,0)</f>
        <v>0</v>
      </c>
      <c r="K689">
        <f>IF(AND(H688&gt;(3*800),Tabela211[[#This Row],[zakup]]=1),3,0)</f>
        <v>0</v>
      </c>
    </row>
    <row r="690" spans="1:11" x14ac:dyDescent="0.3">
      <c r="A690" s="1">
        <v>45615</v>
      </c>
      <c r="B690" t="s">
        <v>4</v>
      </c>
      <c r="C690" t="s">
        <v>13</v>
      </c>
      <c r="D690" s="2">
        <f>VLOOKUP(C690,Tabela110[],2,FALSE)</f>
        <v>0.4</v>
      </c>
      <c r="E690">
        <f t="shared" si="41"/>
        <v>61</v>
      </c>
      <c r="F690" s="3">
        <f>IF(B690="niedziela",15*E690,0)+(Tabela211[[#This Row],[ile]]*800)</f>
        <v>0</v>
      </c>
      <c r="G690" s="3">
        <f t="shared" si="42"/>
        <v>720</v>
      </c>
      <c r="H690" s="4">
        <f t="shared" si="43"/>
        <v>137560</v>
      </c>
      <c r="I690">
        <f t="shared" si="40"/>
        <v>11</v>
      </c>
      <c r="J690">
        <f>IF(NOT(I691=Tabela211[[#This Row],[miesiąc]]),1,0)</f>
        <v>0</v>
      </c>
      <c r="K690">
        <f>IF(AND(H689&gt;(3*800),Tabela211[[#This Row],[zakup]]=1),3,0)</f>
        <v>0</v>
      </c>
    </row>
    <row r="691" spans="1:11" x14ac:dyDescent="0.3">
      <c r="A691" s="1">
        <v>45616</v>
      </c>
      <c r="B691" t="s">
        <v>5</v>
      </c>
      <c r="C691" t="s">
        <v>13</v>
      </c>
      <c r="D691" s="2">
        <f>VLOOKUP(C691,Tabela110[],2,FALSE)</f>
        <v>0.4</v>
      </c>
      <c r="E691">
        <f t="shared" si="41"/>
        <v>61</v>
      </c>
      <c r="F691" s="3">
        <f>IF(B691="niedziela",15*E691,0)+(Tabela211[[#This Row],[ile]]*800)</f>
        <v>0</v>
      </c>
      <c r="G691" s="3">
        <f t="shared" si="42"/>
        <v>720</v>
      </c>
      <c r="H691" s="4">
        <f t="shared" si="43"/>
        <v>138280</v>
      </c>
      <c r="I691">
        <f t="shared" si="40"/>
        <v>11</v>
      </c>
      <c r="J691">
        <f>IF(NOT(I692=Tabela211[[#This Row],[miesiąc]]),1,0)</f>
        <v>0</v>
      </c>
      <c r="K691">
        <f>IF(AND(H690&gt;(3*800),Tabela211[[#This Row],[zakup]]=1),3,0)</f>
        <v>0</v>
      </c>
    </row>
    <row r="692" spans="1:11" x14ac:dyDescent="0.3">
      <c r="A692" s="1">
        <v>45617</v>
      </c>
      <c r="B692" t="s">
        <v>6</v>
      </c>
      <c r="C692" t="s">
        <v>13</v>
      </c>
      <c r="D692" s="2">
        <f>VLOOKUP(C692,Tabela110[],2,FALSE)</f>
        <v>0.4</v>
      </c>
      <c r="E692">
        <f t="shared" si="41"/>
        <v>61</v>
      </c>
      <c r="F692" s="3">
        <f>IF(B692="niedziela",15*E692,0)+(Tabela211[[#This Row],[ile]]*800)</f>
        <v>0</v>
      </c>
      <c r="G692" s="3">
        <f t="shared" si="42"/>
        <v>720</v>
      </c>
      <c r="H692" s="4">
        <f t="shared" si="43"/>
        <v>139000</v>
      </c>
      <c r="I692">
        <f t="shared" si="40"/>
        <v>11</v>
      </c>
      <c r="J692">
        <f>IF(NOT(I693=Tabela211[[#This Row],[miesiąc]]),1,0)</f>
        <v>0</v>
      </c>
      <c r="K692">
        <f>IF(AND(H691&gt;(3*800),Tabela211[[#This Row],[zakup]]=1),3,0)</f>
        <v>0</v>
      </c>
    </row>
    <row r="693" spans="1:11" x14ac:dyDescent="0.3">
      <c r="A693" s="1">
        <v>45618</v>
      </c>
      <c r="B693" t="s">
        <v>7</v>
      </c>
      <c r="C693" t="s">
        <v>13</v>
      </c>
      <c r="D693" s="2">
        <f>VLOOKUP(C693,Tabela110[],2,FALSE)</f>
        <v>0.4</v>
      </c>
      <c r="E693">
        <f t="shared" si="41"/>
        <v>61</v>
      </c>
      <c r="F693" s="3">
        <f>IF(B693="niedziela",15*E693,0)+(Tabela211[[#This Row],[ile]]*800)</f>
        <v>0</v>
      </c>
      <c r="G693" s="3">
        <f t="shared" si="42"/>
        <v>720</v>
      </c>
      <c r="H693" s="4">
        <f t="shared" si="43"/>
        <v>139720</v>
      </c>
      <c r="I693">
        <f t="shared" si="40"/>
        <v>11</v>
      </c>
      <c r="J693">
        <f>IF(NOT(I694=Tabela211[[#This Row],[miesiąc]]),1,0)</f>
        <v>0</v>
      </c>
      <c r="K693">
        <f>IF(AND(H692&gt;(3*800),Tabela211[[#This Row],[zakup]]=1),3,0)</f>
        <v>0</v>
      </c>
    </row>
    <row r="694" spans="1:11" x14ac:dyDescent="0.3">
      <c r="A694" s="1">
        <v>45619</v>
      </c>
      <c r="B694" t="s">
        <v>8</v>
      </c>
      <c r="C694" t="s">
        <v>13</v>
      </c>
      <c r="D694" s="2">
        <f>VLOOKUP(C694,Tabela110[],2,FALSE)</f>
        <v>0.4</v>
      </c>
      <c r="E694">
        <f t="shared" si="41"/>
        <v>61</v>
      </c>
      <c r="F694" s="3">
        <f>IF(B694="niedziela",15*E694,0)+(Tabela211[[#This Row],[ile]]*800)</f>
        <v>0</v>
      </c>
      <c r="G694" s="3">
        <f t="shared" si="42"/>
        <v>0</v>
      </c>
      <c r="H694" s="4">
        <f t="shared" si="43"/>
        <v>139720</v>
      </c>
      <c r="I694">
        <f t="shared" si="40"/>
        <v>11</v>
      </c>
      <c r="J694">
        <f>IF(NOT(I695=Tabela211[[#This Row],[miesiąc]]),1,0)</f>
        <v>0</v>
      </c>
      <c r="K694">
        <f>IF(AND(H693&gt;(3*800),Tabela211[[#This Row],[zakup]]=1),3,0)</f>
        <v>0</v>
      </c>
    </row>
    <row r="695" spans="1:11" x14ac:dyDescent="0.3">
      <c r="A695" s="1">
        <v>45620</v>
      </c>
      <c r="B695" t="s">
        <v>2</v>
      </c>
      <c r="C695" t="s">
        <v>13</v>
      </c>
      <c r="D695" s="2">
        <f>VLOOKUP(C695,Tabela110[],2,FALSE)</f>
        <v>0.4</v>
      </c>
      <c r="E695">
        <f t="shared" si="41"/>
        <v>61</v>
      </c>
      <c r="F695" s="3">
        <f>IF(B695="niedziela",15*E695,0)+(Tabela211[[#This Row],[ile]]*800)</f>
        <v>915</v>
      </c>
      <c r="G695" s="3">
        <f t="shared" si="42"/>
        <v>0</v>
      </c>
      <c r="H695" s="4">
        <f t="shared" si="43"/>
        <v>138805</v>
      </c>
      <c r="I695">
        <f t="shared" si="40"/>
        <v>11</v>
      </c>
      <c r="J695">
        <f>IF(NOT(I696=Tabela211[[#This Row],[miesiąc]]),1,0)</f>
        <v>0</v>
      </c>
      <c r="K695">
        <f>IF(AND(H694&gt;(3*800),Tabela211[[#This Row],[zakup]]=1),3,0)</f>
        <v>0</v>
      </c>
    </row>
    <row r="696" spans="1:11" x14ac:dyDescent="0.3">
      <c r="A696" s="1">
        <v>45621</v>
      </c>
      <c r="B696" t="s">
        <v>3</v>
      </c>
      <c r="C696" t="s">
        <v>13</v>
      </c>
      <c r="D696" s="2">
        <f>VLOOKUP(C696,Tabela110[],2,FALSE)</f>
        <v>0.4</v>
      </c>
      <c r="E696">
        <f t="shared" si="41"/>
        <v>61</v>
      </c>
      <c r="F696" s="3">
        <f>IF(B696="niedziela",15*E696,0)+(Tabela211[[#This Row],[ile]]*800)</f>
        <v>0</v>
      </c>
      <c r="G696" s="3">
        <f t="shared" si="42"/>
        <v>720</v>
      </c>
      <c r="H696" s="4">
        <f t="shared" si="43"/>
        <v>139525</v>
      </c>
      <c r="I696">
        <f t="shared" si="40"/>
        <v>11</v>
      </c>
      <c r="J696">
        <f>IF(NOT(I697=Tabela211[[#This Row],[miesiąc]]),1,0)</f>
        <v>0</v>
      </c>
      <c r="K696">
        <f>IF(AND(H695&gt;(3*800),Tabela211[[#This Row],[zakup]]=1),3,0)</f>
        <v>0</v>
      </c>
    </row>
    <row r="697" spans="1:11" x14ac:dyDescent="0.3">
      <c r="A697" s="1">
        <v>45622</v>
      </c>
      <c r="B697" t="s">
        <v>4</v>
      </c>
      <c r="C697" t="s">
        <v>13</v>
      </c>
      <c r="D697" s="2">
        <f>VLOOKUP(C697,Tabela110[],2,FALSE)</f>
        <v>0.4</v>
      </c>
      <c r="E697">
        <f t="shared" si="41"/>
        <v>61</v>
      </c>
      <c r="F697" s="3">
        <f>IF(B697="niedziela",15*E697,0)+(Tabela211[[#This Row],[ile]]*800)</f>
        <v>0</v>
      </c>
      <c r="G697" s="3">
        <f t="shared" si="42"/>
        <v>720</v>
      </c>
      <c r="H697" s="4">
        <f t="shared" si="43"/>
        <v>140245</v>
      </c>
      <c r="I697">
        <f t="shared" si="40"/>
        <v>11</v>
      </c>
      <c r="J697">
        <f>IF(NOT(I698=Tabela211[[#This Row],[miesiąc]]),1,0)</f>
        <v>0</v>
      </c>
      <c r="K697">
        <f>IF(AND(H696&gt;(3*800),Tabela211[[#This Row],[zakup]]=1),3,0)</f>
        <v>0</v>
      </c>
    </row>
    <row r="698" spans="1:11" x14ac:dyDescent="0.3">
      <c r="A698" s="1">
        <v>45623</v>
      </c>
      <c r="B698" t="s">
        <v>5</v>
      </c>
      <c r="C698" t="s">
        <v>13</v>
      </c>
      <c r="D698" s="2">
        <f>VLOOKUP(C698,Tabela110[],2,FALSE)</f>
        <v>0.4</v>
      </c>
      <c r="E698">
        <f t="shared" si="41"/>
        <v>61</v>
      </c>
      <c r="F698" s="3">
        <f>IF(B698="niedziela",15*E698,0)+(Tabela211[[#This Row],[ile]]*800)</f>
        <v>0</v>
      </c>
      <c r="G698" s="3">
        <f t="shared" si="42"/>
        <v>720</v>
      </c>
      <c r="H698" s="4">
        <f t="shared" si="43"/>
        <v>140965</v>
      </c>
      <c r="I698">
        <f t="shared" si="40"/>
        <v>11</v>
      </c>
      <c r="J698">
        <f>IF(NOT(I699=Tabela211[[#This Row],[miesiąc]]),1,0)</f>
        <v>0</v>
      </c>
      <c r="K698">
        <f>IF(AND(H697&gt;(3*800),Tabela211[[#This Row],[zakup]]=1),3,0)</f>
        <v>0</v>
      </c>
    </row>
    <row r="699" spans="1:11" x14ac:dyDescent="0.3">
      <c r="A699" s="1">
        <v>45624</v>
      </c>
      <c r="B699" t="s">
        <v>6</v>
      </c>
      <c r="C699" t="s">
        <v>13</v>
      </c>
      <c r="D699" s="2">
        <f>VLOOKUP(C699,Tabela110[],2,FALSE)</f>
        <v>0.4</v>
      </c>
      <c r="E699">
        <f t="shared" si="41"/>
        <v>61</v>
      </c>
      <c r="F699" s="3">
        <f>IF(B699="niedziela",15*E699,0)+(Tabela211[[#This Row],[ile]]*800)</f>
        <v>0</v>
      </c>
      <c r="G699" s="3">
        <f t="shared" si="42"/>
        <v>720</v>
      </c>
      <c r="H699" s="4">
        <f t="shared" si="43"/>
        <v>141685</v>
      </c>
      <c r="I699">
        <f t="shared" si="40"/>
        <v>11</v>
      </c>
      <c r="J699">
        <f>IF(NOT(I700=Tabela211[[#This Row],[miesiąc]]),1,0)</f>
        <v>0</v>
      </c>
      <c r="K699">
        <f>IF(AND(H698&gt;(3*800),Tabela211[[#This Row],[zakup]]=1),3,0)</f>
        <v>0</v>
      </c>
    </row>
    <row r="700" spans="1:11" x14ac:dyDescent="0.3">
      <c r="A700" s="1">
        <v>45625</v>
      </c>
      <c r="B700" t="s">
        <v>7</v>
      </c>
      <c r="C700" t="s">
        <v>13</v>
      </c>
      <c r="D700" s="2">
        <f>VLOOKUP(C700,Tabela110[],2,FALSE)</f>
        <v>0.4</v>
      </c>
      <c r="E700">
        <f t="shared" si="41"/>
        <v>61</v>
      </c>
      <c r="F700" s="3">
        <f>IF(B700="niedziela",15*E700,0)+(Tabela211[[#This Row],[ile]]*800)</f>
        <v>0</v>
      </c>
      <c r="G700" s="3">
        <f t="shared" si="42"/>
        <v>720</v>
      </c>
      <c r="H700" s="4">
        <f t="shared" si="43"/>
        <v>142405</v>
      </c>
      <c r="I700">
        <f t="shared" si="40"/>
        <v>11</v>
      </c>
      <c r="J700">
        <f>IF(NOT(I701=Tabela211[[#This Row],[miesiąc]]),1,0)</f>
        <v>0</v>
      </c>
      <c r="K700">
        <f>IF(AND(H699&gt;(3*800),Tabela211[[#This Row],[zakup]]=1),3,0)</f>
        <v>0</v>
      </c>
    </row>
    <row r="701" spans="1:11" x14ac:dyDescent="0.3">
      <c r="A701" s="1">
        <v>45626</v>
      </c>
      <c r="B701" t="s">
        <v>8</v>
      </c>
      <c r="C701" t="s">
        <v>13</v>
      </c>
      <c r="D701" s="2">
        <f>VLOOKUP(C701,Tabela110[],2,FALSE)</f>
        <v>0.4</v>
      </c>
      <c r="E701">
        <f t="shared" si="41"/>
        <v>61</v>
      </c>
      <c r="F701" s="3">
        <f>IF(B701="niedziela",15*E701,0)+(Tabela211[[#This Row],[ile]]*800)</f>
        <v>2400</v>
      </c>
      <c r="G701" s="3">
        <f t="shared" si="42"/>
        <v>0</v>
      </c>
      <c r="H701" s="4">
        <f t="shared" si="43"/>
        <v>140005</v>
      </c>
      <c r="I701">
        <f t="shared" si="40"/>
        <v>11</v>
      </c>
      <c r="J701">
        <f>IF(NOT(I702=Tabela211[[#This Row],[miesiąc]]),1,0)</f>
        <v>1</v>
      </c>
      <c r="K701">
        <f>IF(AND(H700&gt;(3*800),Tabela211[[#This Row],[zakup]]=1),3,0)</f>
        <v>3</v>
      </c>
    </row>
    <row r="702" spans="1:11" x14ac:dyDescent="0.3">
      <c r="A702" s="1">
        <v>45627</v>
      </c>
      <c r="B702" t="s">
        <v>2</v>
      </c>
      <c r="C702" t="s">
        <v>13</v>
      </c>
      <c r="D702" s="2">
        <f>VLOOKUP(C702,Tabela110[],2,FALSE)</f>
        <v>0.4</v>
      </c>
      <c r="E702">
        <f t="shared" si="41"/>
        <v>64</v>
      </c>
      <c r="F702" s="3">
        <f>IF(B702="niedziela",15*E702,0)+(Tabela211[[#This Row],[ile]]*800)</f>
        <v>960</v>
      </c>
      <c r="G702" s="3">
        <f t="shared" si="42"/>
        <v>0</v>
      </c>
      <c r="H702" s="4">
        <f t="shared" si="43"/>
        <v>139045</v>
      </c>
      <c r="I702">
        <f t="shared" si="40"/>
        <v>12</v>
      </c>
      <c r="J702">
        <f>IF(NOT(I703=Tabela211[[#This Row],[miesiąc]]),1,0)</f>
        <v>0</v>
      </c>
      <c r="K702">
        <f>IF(AND(H701&gt;(3*800),Tabela211[[#This Row],[zakup]]=1),3,0)</f>
        <v>0</v>
      </c>
    </row>
    <row r="703" spans="1:11" x14ac:dyDescent="0.3">
      <c r="A703" s="1">
        <v>45628</v>
      </c>
      <c r="B703" t="s">
        <v>3</v>
      </c>
      <c r="C703" t="s">
        <v>13</v>
      </c>
      <c r="D703" s="2">
        <f>VLOOKUP(C703,Tabela110[],2,FALSE)</f>
        <v>0.4</v>
      </c>
      <c r="E703">
        <f t="shared" si="41"/>
        <v>64</v>
      </c>
      <c r="F703" s="3">
        <f>IF(B703="niedziela",15*E703,0)+(Tabela211[[#This Row],[ile]]*800)</f>
        <v>0</v>
      </c>
      <c r="G703" s="3">
        <f t="shared" si="42"/>
        <v>750</v>
      </c>
      <c r="H703" s="4">
        <f t="shared" si="43"/>
        <v>139795</v>
      </c>
      <c r="I703">
        <f t="shared" si="40"/>
        <v>12</v>
      </c>
      <c r="J703">
        <f>IF(NOT(I704=Tabela211[[#This Row],[miesiąc]]),1,0)</f>
        <v>0</v>
      </c>
      <c r="K703">
        <f>IF(AND(H702&gt;(3*800),Tabela211[[#This Row],[zakup]]=1),3,0)</f>
        <v>0</v>
      </c>
    </row>
    <row r="704" spans="1:11" x14ac:dyDescent="0.3">
      <c r="A704" s="1">
        <v>45629</v>
      </c>
      <c r="B704" t="s">
        <v>4</v>
      </c>
      <c r="C704" t="s">
        <v>13</v>
      </c>
      <c r="D704" s="2">
        <f>VLOOKUP(C704,Tabela110[],2,FALSE)</f>
        <v>0.4</v>
      </c>
      <c r="E704">
        <f t="shared" si="41"/>
        <v>64</v>
      </c>
      <c r="F704" s="3">
        <f>IF(B704="niedziela",15*E704,0)+(Tabela211[[#This Row],[ile]]*800)</f>
        <v>0</v>
      </c>
      <c r="G704" s="3">
        <f t="shared" si="42"/>
        <v>750</v>
      </c>
      <c r="H704" s="4">
        <f t="shared" si="43"/>
        <v>140545</v>
      </c>
      <c r="I704">
        <f t="shared" si="40"/>
        <v>12</v>
      </c>
      <c r="J704">
        <f>IF(NOT(I705=Tabela211[[#This Row],[miesiąc]]),1,0)</f>
        <v>0</v>
      </c>
      <c r="K704">
        <f>IF(AND(H703&gt;(3*800),Tabela211[[#This Row],[zakup]]=1),3,0)</f>
        <v>0</v>
      </c>
    </row>
    <row r="705" spans="1:11" x14ac:dyDescent="0.3">
      <c r="A705" s="1">
        <v>45630</v>
      </c>
      <c r="B705" t="s">
        <v>5</v>
      </c>
      <c r="C705" t="s">
        <v>13</v>
      </c>
      <c r="D705" s="2">
        <f>VLOOKUP(C705,Tabela110[],2,FALSE)</f>
        <v>0.4</v>
      </c>
      <c r="E705">
        <f t="shared" si="41"/>
        <v>64</v>
      </c>
      <c r="F705" s="3">
        <f>IF(B705="niedziela",15*E705,0)+(Tabela211[[#This Row],[ile]]*800)</f>
        <v>0</v>
      </c>
      <c r="G705" s="3">
        <f t="shared" si="42"/>
        <v>750</v>
      </c>
      <c r="H705" s="4">
        <f t="shared" si="43"/>
        <v>141295</v>
      </c>
      <c r="I705">
        <f t="shared" si="40"/>
        <v>12</v>
      </c>
      <c r="J705">
        <f>IF(NOT(I706=Tabela211[[#This Row],[miesiąc]]),1,0)</f>
        <v>0</v>
      </c>
      <c r="K705">
        <f>IF(AND(H704&gt;(3*800),Tabela211[[#This Row],[zakup]]=1),3,0)</f>
        <v>0</v>
      </c>
    </row>
    <row r="706" spans="1:11" x14ac:dyDescent="0.3">
      <c r="A706" s="1">
        <v>45631</v>
      </c>
      <c r="B706" t="s">
        <v>6</v>
      </c>
      <c r="C706" t="s">
        <v>13</v>
      </c>
      <c r="D706" s="2">
        <f>VLOOKUP(C706,Tabela110[],2,FALSE)</f>
        <v>0.4</v>
      </c>
      <c r="E706">
        <f t="shared" si="41"/>
        <v>64</v>
      </c>
      <c r="F706" s="3">
        <f>IF(B706="niedziela",15*E706,0)+(Tabela211[[#This Row],[ile]]*800)</f>
        <v>0</v>
      </c>
      <c r="G706" s="3">
        <f t="shared" si="42"/>
        <v>750</v>
      </c>
      <c r="H706" s="4">
        <f t="shared" si="43"/>
        <v>142045</v>
      </c>
      <c r="I706">
        <f t="shared" ref="I706:I732" si="44">MONTH(A706)</f>
        <v>12</v>
      </c>
      <c r="J706">
        <f>IF(NOT(I707=Tabela211[[#This Row],[miesiąc]]),1,0)</f>
        <v>0</v>
      </c>
      <c r="K706">
        <f>IF(AND(H705&gt;(3*800),Tabela211[[#This Row],[zakup]]=1),3,0)</f>
        <v>0</v>
      </c>
    </row>
    <row r="707" spans="1:11" x14ac:dyDescent="0.3">
      <c r="A707" s="1">
        <v>45632</v>
      </c>
      <c r="B707" t="s">
        <v>7</v>
      </c>
      <c r="C707" t="s">
        <v>13</v>
      </c>
      <c r="D707" s="2">
        <f>VLOOKUP(C707,Tabela110[],2,FALSE)</f>
        <v>0.4</v>
      </c>
      <c r="E707">
        <f t="shared" si="41"/>
        <v>64</v>
      </c>
      <c r="F707" s="3">
        <f>IF(B707="niedziela",15*E707,0)+(Tabela211[[#This Row],[ile]]*800)</f>
        <v>0</v>
      </c>
      <c r="G707" s="3">
        <f t="shared" si="42"/>
        <v>750</v>
      </c>
      <c r="H707" s="4">
        <f t="shared" si="43"/>
        <v>142795</v>
      </c>
      <c r="I707">
        <f t="shared" si="44"/>
        <v>12</v>
      </c>
      <c r="J707">
        <f>IF(NOT(I708=Tabela211[[#This Row],[miesiąc]]),1,0)</f>
        <v>0</v>
      </c>
      <c r="K707">
        <f>IF(AND(H706&gt;(3*800),Tabela211[[#This Row],[zakup]]=1),3,0)</f>
        <v>0</v>
      </c>
    </row>
    <row r="708" spans="1:11" x14ac:dyDescent="0.3">
      <c r="A708" s="1">
        <v>45633</v>
      </c>
      <c r="B708" t="s">
        <v>8</v>
      </c>
      <c r="C708" t="s">
        <v>13</v>
      </c>
      <c r="D708" s="2">
        <f>VLOOKUP(C708,Tabela110[],2,FALSE)</f>
        <v>0.4</v>
      </c>
      <c r="E708">
        <f t="shared" ref="E708:E732" si="45">E707+K707</f>
        <v>64</v>
      </c>
      <c r="F708" s="3">
        <f>IF(B708="niedziela",15*E708,0)+(Tabela211[[#This Row],[ile]]*800)</f>
        <v>0</v>
      </c>
      <c r="G708" s="3">
        <f t="shared" ref="G708:G732" si="46">IF(AND(NOT(B708="sobota"),NOT(B708="niedziela")),ROUNDDOWN(E708*D708,0)*$P$4,0)</f>
        <v>0</v>
      </c>
      <c r="H708" s="4">
        <f t="shared" ref="H708:H732" si="47">G708-F708+H707</f>
        <v>142795</v>
      </c>
      <c r="I708">
        <f t="shared" si="44"/>
        <v>12</v>
      </c>
      <c r="J708">
        <f>IF(NOT(I709=Tabela211[[#This Row],[miesiąc]]),1,0)</f>
        <v>0</v>
      </c>
      <c r="K708">
        <f>IF(AND(H707&gt;(3*800),Tabela211[[#This Row],[zakup]]=1),3,0)</f>
        <v>0</v>
      </c>
    </row>
    <row r="709" spans="1:11" x14ac:dyDescent="0.3">
      <c r="A709" s="1">
        <v>45634</v>
      </c>
      <c r="B709" t="s">
        <v>2</v>
      </c>
      <c r="C709" t="s">
        <v>13</v>
      </c>
      <c r="D709" s="2">
        <f>VLOOKUP(C709,Tabela110[],2,FALSE)</f>
        <v>0.4</v>
      </c>
      <c r="E709">
        <f t="shared" si="45"/>
        <v>64</v>
      </c>
      <c r="F709" s="3">
        <f>IF(B709="niedziela",15*E709,0)+(Tabela211[[#This Row],[ile]]*800)</f>
        <v>960</v>
      </c>
      <c r="G709" s="3">
        <f t="shared" si="46"/>
        <v>0</v>
      </c>
      <c r="H709" s="4">
        <f t="shared" si="47"/>
        <v>141835</v>
      </c>
      <c r="I709">
        <f t="shared" si="44"/>
        <v>12</v>
      </c>
      <c r="J709">
        <f>IF(NOT(I710=Tabela211[[#This Row],[miesiąc]]),1,0)</f>
        <v>0</v>
      </c>
      <c r="K709">
        <f>IF(AND(H708&gt;(3*800),Tabela211[[#This Row],[zakup]]=1),3,0)</f>
        <v>0</v>
      </c>
    </row>
    <row r="710" spans="1:11" x14ac:dyDescent="0.3">
      <c r="A710" s="1">
        <v>45635</v>
      </c>
      <c r="B710" t="s">
        <v>3</v>
      </c>
      <c r="C710" t="s">
        <v>13</v>
      </c>
      <c r="D710" s="2">
        <f>VLOOKUP(C710,Tabela110[],2,FALSE)</f>
        <v>0.4</v>
      </c>
      <c r="E710">
        <f t="shared" si="45"/>
        <v>64</v>
      </c>
      <c r="F710" s="3">
        <f>IF(B710="niedziela",15*E710,0)+(Tabela211[[#This Row],[ile]]*800)</f>
        <v>0</v>
      </c>
      <c r="G710" s="3">
        <f t="shared" si="46"/>
        <v>750</v>
      </c>
      <c r="H710" s="4">
        <f t="shared" si="47"/>
        <v>142585</v>
      </c>
      <c r="I710">
        <f t="shared" si="44"/>
        <v>12</v>
      </c>
      <c r="J710">
        <f>IF(NOT(I711=Tabela211[[#This Row],[miesiąc]]),1,0)</f>
        <v>0</v>
      </c>
      <c r="K710">
        <f>IF(AND(H709&gt;(3*800),Tabela211[[#This Row],[zakup]]=1),3,0)</f>
        <v>0</v>
      </c>
    </row>
    <row r="711" spans="1:11" x14ac:dyDescent="0.3">
      <c r="A711" s="1">
        <v>45636</v>
      </c>
      <c r="B711" t="s">
        <v>4</v>
      </c>
      <c r="C711" t="s">
        <v>13</v>
      </c>
      <c r="D711" s="2">
        <f>VLOOKUP(C711,Tabela110[],2,FALSE)</f>
        <v>0.4</v>
      </c>
      <c r="E711">
        <f t="shared" si="45"/>
        <v>64</v>
      </c>
      <c r="F711" s="3">
        <f>IF(B711="niedziela",15*E711,0)+(Tabela211[[#This Row],[ile]]*800)</f>
        <v>0</v>
      </c>
      <c r="G711" s="3">
        <f t="shared" si="46"/>
        <v>750</v>
      </c>
      <c r="H711" s="4">
        <f t="shared" si="47"/>
        <v>143335</v>
      </c>
      <c r="I711">
        <f t="shared" si="44"/>
        <v>12</v>
      </c>
      <c r="J711">
        <f>IF(NOT(I712=Tabela211[[#This Row],[miesiąc]]),1,0)</f>
        <v>0</v>
      </c>
      <c r="K711">
        <f>IF(AND(H710&gt;(3*800),Tabela211[[#This Row],[zakup]]=1),3,0)</f>
        <v>0</v>
      </c>
    </row>
    <row r="712" spans="1:11" x14ac:dyDescent="0.3">
      <c r="A712" s="1">
        <v>45637</v>
      </c>
      <c r="B712" t="s">
        <v>5</v>
      </c>
      <c r="C712" t="s">
        <v>13</v>
      </c>
      <c r="D712" s="2">
        <f>VLOOKUP(C712,Tabela110[],2,FALSE)</f>
        <v>0.4</v>
      </c>
      <c r="E712">
        <f t="shared" si="45"/>
        <v>64</v>
      </c>
      <c r="F712" s="3">
        <f>IF(B712="niedziela",15*E712,0)+(Tabela211[[#This Row],[ile]]*800)</f>
        <v>0</v>
      </c>
      <c r="G712" s="3">
        <f t="shared" si="46"/>
        <v>750</v>
      </c>
      <c r="H712" s="4">
        <f t="shared" si="47"/>
        <v>144085</v>
      </c>
      <c r="I712">
        <f t="shared" si="44"/>
        <v>12</v>
      </c>
      <c r="J712">
        <f>IF(NOT(I713=Tabela211[[#This Row],[miesiąc]]),1,0)</f>
        <v>0</v>
      </c>
      <c r="K712">
        <f>IF(AND(H711&gt;(3*800),Tabela211[[#This Row],[zakup]]=1),3,0)</f>
        <v>0</v>
      </c>
    </row>
    <row r="713" spans="1:11" x14ac:dyDescent="0.3">
      <c r="A713" s="1">
        <v>45638</v>
      </c>
      <c r="B713" t="s">
        <v>6</v>
      </c>
      <c r="C713" t="s">
        <v>13</v>
      </c>
      <c r="D713" s="2">
        <f>VLOOKUP(C713,Tabela110[],2,FALSE)</f>
        <v>0.4</v>
      </c>
      <c r="E713">
        <f t="shared" si="45"/>
        <v>64</v>
      </c>
      <c r="F713" s="3">
        <f>IF(B713="niedziela",15*E713,0)+(Tabela211[[#This Row],[ile]]*800)</f>
        <v>0</v>
      </c>
      <c r="G713" s="3">
        <f t="shared" si="46"/>
        <v>750</v>
      </c>
      <c r="H713" s="4">
        <f t="shared" si="47"/>
        <v>144835</v>
      </c>
      <c r="I713">
        <f t="shared" si="44"/>
        <v>12</v>
      </c>
      <c r="J713">
        <f>IF(NOT(I714=Tabela211[[#This Row],[miesiąc]]),1,0)</f>
        <v>0</v>
      </c>
      <c r="K713">
        <f>IF(AND(H712&gt;(3*800),Tabela211[[#This Row],[zakup]]=1),3,0)</f>
        <v>0</v>
      </c>
    </row>
    <row r="714" spans="1:11" x14ac:dyDescent="0.3">
      <c r="A714" s="1">
        <v>45639</v>
      </c>
      <c r="B714" t="s">
        <v>7</v>
      </c>
      <c r="C714" t="s">
        <v>13</v>
      </c>
      <c r="D714" s="2">
        <f>VLOOKUP(C714,Tabela110[],2,FALSE)</f>
        <v>0.4</v>
      </c>
      <c r="E714">
        <f t="shared" si="45"/>
        <v>64</v>
      </c>
      <c r="F714" s="3">
        <f>IF(B714="niedziela",15*E714,0)+(Tabela211[[#This Row],[ile]]*800)</f>
        <v>0</v>
      </c>
      <c r="G714" s="3">
        <f t="shared" si="46"/>
        <v>750</v>
      </c>
      <c r="H714" s="4">
        <f t="shared" si="47"/>
        <v>145585</v>
      </c>
      <c r="I714">
        <f t="shared" si="44"/>
        <v>12</v>
      </c>
      <c r="J714">
        <f>IF(NOT(I715=Tabela211[[#This Row],[miesiąc]]),1,0)</f>
        <v>0</v>
      </c>
      <c r="K714">
        <f>IF(AND(H713&gt;(3*800),Tabela211[[#This Row],[zakup]]=1),3,0)</f>
        <v>0</v>
      </c>
    </row>
    <row r="715" spans="1:11" x14ac:dyDescent="0.3">
      <c r="A715" s="1">
        <v>45640</v>
      </c>
      <c r="B715" t="s">
        <v>8</v>
      </c>
      <c r="C715" t="s">
        <v>13</v>
      </c>
      <c r="D715" s="2">
        <f>VLOOKUP(C715,Tabela110[],2,FALSE)</f>
        <v>0.4</v>
      </c>
      <c r="E715">
        <f t="shared" si="45"/>
        <v>64</v>
      </c>
      <c r="F715" s="3">
        <f>IF(B715="niedziela",15*E715,0)+(Tabela211[[#This Row],[ile]]*800)</f>
        <v>0</v>
      </c>
      <c r="G715" s="3">
        <f t="shared" si="46"/>
        <v>0</v>
      </c>
      <c r="H715" s="4">
        <f t="shared" si="47"/>
        <v>145585</v>
      </c>
      <c r="I715">
        <f t="shared" si="44"/>
        <v>12</v>
      </c>
      <c r="J715">
        <f>IF(NOT(I716=Tabela211[[#This Row],[miesiąc]]),1,0)</f>
        <v>0</v>
      </c>
      <c r="K715">
        <f>IF(AND(H714&gt;(3*800),Tabela211[[#This Row],[zakup]]=1),3,0)</f>
        <v>0</v>
      </c>
    </row>
    <row r="716" spans="1:11" x14ac:dyDescent="0.3">
      <c r="A716" s="1">
        <v>45641</v>
      </c>
      <c r="B716" t="s">
        <v>2</v>
      </c>
      <c r="C716" t="s">
        <v>13</v>
      </c>
      <c r="D716" s="2">
        <f>VLOOKUP(C716,Tabela110[],2,FALSE)</f>
        <v>0.4</v>
      </c>
      <c r="E716">
        <f t="shared" si="45"/>
        <v>64</v>
      </c>
      <c r="F716" s="3">
        <f>IF(B716="niedziela",15*E716,0)+(Tabela211[[#This Row],[ile]]*800)</f>
        <v>960</v>
      </c>
      <c r="G716" s="3">
        <f t="shared" si="46"/>
        <v>0</v>
      </c>
      <c r="H716" s="4">
        <f t="shared" si="47"/>
        <v>144625</v>
      </c>
      <c r="I716">
        <f t="shared" si="44"/>
        <v>12</v>
      </c>
      <c r="J716">
        <f>IF(NOT(I717=Tabela211[[#This Row],[miesiąc]]),1,0)</f>
        <v>0</v>
      </c>
      <c r="K716">
        <f>IF(AND(H715&gt;(3*800),Tabela211[[#This Row],[zakup]]=1),3,0)</f>
        <v>0</v>
      </c>
    </row>
    <row r="717" spans="1:11" x14ac:dyDescent="0.3">
      <c r="A717" s="1">
        <v>45642</v>
      </c>
      <c r="B717" t="s">
        <v>3</v>
      </c>
      <c r="C717" t="s">
        <v>13</v>
      </c>
      <c r="D717" s="2">
        <f>VLOOKUP(C717,Tabela110[],2,FALSE)</f>
        <v>0.4</v>
      </c>
      <c r="E717">
        <f t="shared" si="45"/>
        <v>64</v>
      </c>
      <c r="F717" s="3">
        <f>IF(B717="niedziela",15*E717,0)+(Tabela211[[#This Row],[ile]]*800)</f>
        <v>0</v>
      </c>
      <c r="G717" s="3">
        <f t="shared" si="46"/>
        <v>750</v>
      </c>
      <c r="H717" s="4">
        <f t="shared" si="47"/>
        <v>145375</v>
      </c>
      <c r="I717">
        <f t="shared" si="44"/>
        <v>12</v>
      </c>
      <c r="J717">
        <f>IF(NOT(I718=Tabela211[[#This Row],[miesiąc]]),1,0)</f>
        <v>0</v>
      </c>
      <c r="K717">
        <f>IF(AND(H716&gt;(3*800),Tabela211[[#This Row],[zakup]]=1),3,0)</f>
        <v>0</v>
      </c>
    </row>
    <row r="718" spans="1:11" x14ac:dyDescent="0.3">
      <c r="A718" s="1">
        <v>45643</v>
      </c>
      <c r="B718" t="s">
        <v>4</v>
      </c>
      <c r="C718" t="s">
        <v>13</v>
      </c>
      <c r="D718" s="2">
        <f>VLOOKUP(C718,Tabela110[],2,FALSE)</f>
        <v>0.4</v>
      </c>
      <c r="E718">
        <f t="shared" si="45"/>
        <v>64</v>
      </c>
      <c r="F718" s="3">
        <f>IF(B718="niedziela",15*E718,0)+(Tabela211[[#This Row],[ile]]*800)</f>
        <v>0</v>
      </c>
      <c r="G718" s="3">
        <f t="shared" si="46"/>
        <v>750</v>
      </c>
      <c r="H718" s="4">
        <f t="shared" si="47"/>
        <v>146125</v>
      </c>
      <c r="I718">
        <f t="shared" si="44"/>
        <v>12</v>
      </c>
      <c r="J718">
        <f>IF(NOT(I719=Tabela211[[#This Row],[miesiąc]]),1,0)</f>
        <v>0</v>
      </c>
      <c r="K718">
        <f>IF(AND(H717&gt;(3*800),Tabela211[[#This Row],[zakup]]=1),3,0)</f>
        <v>0</v>
      </c>
    </row>
    <row r="719" spans="1:11" x14ac:dyDescent="0.3">
      <c r="A719" s="1">
        <v>45644</v>
      </c>
      <c r="B719" t="s">
        <v>5</v>
      </c>
      <c r="C719" t="s">
        <v>13</v>
      </c>
      <c r="D719" s="2">
        <f>VLOOKUP(C719,Tabela110[],2,FALSE)</f>
        <v>0.4</v>
      </c>
      <c r="E719">
        <f t="shared" si="45"/>
        <v>64</v>
      </c>
      <c r="F719" s="3">
        <f>IF(B719="niedziela",15*E719,0)+(Tabela211[[#This Row],[ile]]*800)</f>
        <v>0</v>
      </c>
      <c r="G719" s="3">
        <f t="shared" si="46"/>
        <v>750</v>
      </c>
      <c r="H719" s="4">
        <f t="shared" si="47"/>
        <v>146875</v>
      </c>
      <c r="I719">
        <f t="shared" si="44"/>
        <v>12</v>
      </c>
      <c r="J719">
        <f>IF(NOT(I720=Tabela211[[#This Row],[miesiąc]]),1,0)</f>
        <v>0</v>
      </c>
      <c r="K719">
        <f>IF(AND(H718&gt;(3*800),Tabela211[[#This Row],[zakup]]=1),3,0)</f>
        <v>0</v>
      </c>
    </row>
    <row r="720" spans="1:11" x14ac:dyDescent="0.3">
      <c r="A720" s="1">
        <v>45645</v>
      </c>
      <c r="B720" t="s">
        <v>6</v>
      </c>
      <c r="C720" t="s">
        <v>13</v>
      </c>
      <c r="D720" s="2">
        <f>VLOOKUP(C720,Tabela110[],2,FALSE)</f>
        <v>0.4</v>
      </c>
      <c r="E720">
        <f t="shared" si="45"/>
        <v>64</v>
      </c>
      <c r="F720" s="3">
        <f>IF(B720="niedziela",15*E720,0)+(Tabela211[[#This Row],[ile]]*800)</f>
        <v>0</v>
      </c>
      <c r="G720" s="3">
        <f t="shared" si="46"/>
        <v>750</v>
      </c>
      <c r="H720" s="4">
        <f t="shared" si="47"/>
        <v>147625</v>
      </c>
      <c r="I720">
        <f t="shared" si="44"/>
        <v>12</v>
      </c>
      <c r="J720">
        <f>IF(NOT(I721=Tabela211[[#This Row],[miesiąc]]),1,0)</f>
        <v>0</v>
      </c>
      <c r="K720">
        <f>IF(AND(H719&gt;(3*800),Tabela211[[#This Row],[zakup]]=1),3,0)</f>
        <v>0</v>
      </c>
    </row>
    <row r="721" spans="1:11" x14ac:dyDescent="0.3">
      <c r="A721" s="1">
        <v>45646</v>
      </c>
      <c r="B721" t="s">
        <v>7</v>
      </c>
      <c r="C721" t="s">
        <v>13</v>
      </c>
      <c r="D721" s="2">
        <f>VLOOKUP(C721,Tabela110[],2,FALSE)</f>
        <v>0.4</v>
      </c>
      <c r="E721">
        <f t="shared" si="45"/>
        <v>64</v>
      </c>
      <c r="F721" s="3">
        <f>IF(B721="niedziela",15*E721,0)+(Tabela211[[#This Row],[ile]]*800)</f>
        <v>0</v>
      </c>
      <c r="G721" s="3">
        <f t="shared" si="46"/>
        <v>750</v>
      </c>
      <c r="H721" s="4">
        <f t="shared" si="47"/>
        <v>148375</v>
      </c>
      <c r="I721">
        <f t="shared" si="44"/>
        <v>12</v>
      </c>
      <c r="J721">
        <f>IF(NOT(I722=Tabela211[[#This Row],[miesiąc]]),1,0)</f>
        <v>0</v>
      </c>
      <c r="K721">
        <f>IF(AND(H720&gt;(3*800),Tabela211[[#This Row],[zakup]]=1),3,0)</f>
        <v>0</v>
      </c>
    </row>
    <row r="722" spans="1:11" x14ac:dyDescent="0.3">
      <c r="A722" s="1">
        <v>45647</v>
      </c>
      <c r="B722" t="s">
        <v>8</v>
      </c>
      <c r="C722" t="s">
        <v>10</v>
      </c>
      <c r="D722" s="2">
        <f>VLOOKUP(C722,Tabela110[],2,FALSE)</f>
        <v>0.2</v>
      </c>
      <c r="E722">
        <f t="shared" si="45"/>
        <v>64</v>
      </c>
      <c r="F722" s="3">
        <f>IF(B722="niedziela",15*E722,0)+(Tabela211[[#This Row],[ile]]*800)</f>
        <v>0</v>
      </c>
      <c r="G722" s="3">
        <f t="shared" si="46"/>
        <v>0</v>
      </c>
      <c r="H722" s="4">
        <f t="shared" si="47"/>
        <v>148375</v>
      </c>
      <c r="I722">
        <f t="shared" si="44"/>
        <v>12</v>
      </c>
      <c r="J722">
        <f>IF(NOT(I723=Tabela211[[#This Row],[miesiąc]]),1,0)</f>
        <v>0</v>
      </c>
      <c r="K722">
        <f>IF(AND(H721&gt;(3*800),Tabela211[[#This Row],[zakup]]=1),3,0)</f>
        <v>0</v>
      </c>
    </row>
    <row r="723" spans="1:11" x14ac:dyDescent="0.3">
      <c r="A723" s="1">
        <v>45648</v>
      </c>
      <c r="B723" t="s">
        <v>2</v>
      </c>
      <c r="C723" t="s">
        <v>10</v>
      </c>
      <c r="D723" s="2">
        <f>VLOOKUP(C723,Tabela110[],2,FALSE)</f>
        <v>0.2</v>
      </c>
      <c r="E723">
        <f t="shared" si="45"/>
        <v>64</v>
      </c>
      <c r="F723" s="3">
        <f>IF(B723="niedziela",15*E723,0)+(Tabela211[[#This Row],[ile]]*800)</f>
        <v>960</v>
      </c>
      <c r="G723" s="3">
        <f t="shared" si="46"/>
        <v>0</v>
      </c>
      <c r="H723" s="4">
        <f t="shared" si="47"/>
        <v>147415</v>
      </c>
      <c r="I723">
        <f t="shared" si="44"/>
        <v>12</v>
      </c>
      <c r="J723">
        <f>IF(NOT(I724=Tabela211[[#This Row],[miesiąc]]),1,0)</f>
        <v>0</v>
      </c>
      <c r="K723">
        <f>IF(AND(H722&gt;(3*800),Tabela211[[#This Row],[zakup]]=1),3,0)</f>
        <v>0</v>
      </c>
    </row>
    <row r="724" spans="1:11" x14ac:dyDescent="0.3">
      <c r="A724" s="1">
        <v>45649</v>
      </c>
      <c r="B724" t="s">
        <v>3</v>
      </c>
      <c r="C724" t="s">
        <v>10</v>
      </c>
      <c r="D724" s="2">
        <f>VLOOKUP(C724,Tabela110[],2,FALSE)</f>
        <v>0.2</v>
      </c>
      <c r="E724">
        <f t="shared" si="45"/>
        <v>64</v>
      </c>
      <c r="F724" s="3">
        <f>IF(B724="niedziela",15*E724,0)+(Tabela211[[#This Row],[ile]]*800)</f>
        <v>0</v>
      </c>
      <c r="G724" s="3">
        <f t="shared" si="46"/>
        <v>360</v>
      </c>
      <c r="H724" s="4">
        <f t="shared" si="47"/>
        <v>147775</v>
      </c>
      <c r="I724">
        <f t="shared" si="44"/>
        <v>12</v>
      </c>
      <c r="J724">
        <f>IF(NOT(I725=Tabela211[[#This Row],[miesiąc]]),1,0)</f>
        <v>0</v>
      </c>
      <c r="K724">
        <f>IF(AND(H723&gt;(3*800),Tabela211[[#This Row],[zakup]]=1),3,0)</f>
        <v>0</v>
      </c>
    </row>
    <row r="725" spans="1:11" x14ac:dyDescent="0.3">
      <c r="A725" s="1">
        <v>45650</v>
      </c>
      <c r="B725" t="s">
        <v>4</v>
      </c>
      <c r="C725" t="s">
        <v>10</v>
      </c>
      <c r="D725" s="2">
        <f>VLOOKUP(C725,Tabela110[],2,FALSE)</f>
        <v>0.2</v>
      </c>
      <c r="E725">
        <f t="shared" si="45"/>
        <v>64</v>
      </c>
      <c r="F725" s="3">
        <f>IF(B725="niedziela",15*E725,0)+(Tabela211[[#This Row],[ile]]*800)</f>
        <v>0</v>
      </c>
      <c r="G725" s="3">
        <f t="shared" si="46"/>
        <v>360</v>
      </c>
      <c r="H725" s="4">
        <f t="shared" si="47"/>
        <v>148135</v>
      </c>
      <c r="I725">
        <f t="shared" si="44"/>
        <v>12</v>
      </c>
      <c r="J725">
        <f>IF(NOT(I726=Tabela211[[#This Row],[miesiąc]]),1,0)</f>
        <v>0</v>
      </c>
      <c r="K725">
        <f>IF(AND(H724&gt;(3*800),Tabela211[[#This Row],[zakup]]=1),3,0)</f>
        <v>0</v>
      </c>
    </row>
    <row r="726" spans="1:11" x14ac:dyDescent="0.3">
      <c r="A726" s="1">
        <v>45651</v>
      </c>
      <c r="B726" t="s">
        <v>5</v>
      </c>
      <c r="C726" t="s">
        <v>10</v>
      </c>
      <c r="D726" s="2">
        <f>VLOOKUP(C726,Tabela110[],2,FALSE)</f>
        <v>0.2</v>
      </c>
      <c r="E726">
        <f t="shared" si="45"/>
        <v>64</v>
      </c>
      <c r="F726" s="3">
        <f>IF(B726="niedziela",15*E726,0)+(Tabela211[[#This Row],[ile]]*800)</f>
        <v>0</v>
      </c>
      <c r="G726" s="3">
        <f t="shared" si="46"/>
        <v>360</v>
      </c>
      <c r="H726" s="4">
        <f t="shared" si="47"/>
        <v>148495</v>
      </c>
      <c r="I726">
        <f t="shared" si="44"/>
        <v>12</v>
      </c>
      <c r="J726">
        <f>IF(NOT(I727=Tabela211[[#This Row],[miesiąc]]),1,0)</f>
        <v>0</v>
      </c>
      <c r="K726">
        <f>IF(AND(H725&gt;(3*800),Tabela211[[#This Row],[zakup]]=1),3,0)</f>
        <v>0</v>
      </c>
    </row>
    <row r="727" spans="1:11" x14ac:dyDescent="0.3">
      <c r="A727" s="1">
        <v>45652</v>
      </c>
      <c r="B727" t="s">
        <v>6</v>
      </c>
      <c r="C727" t="s">
        <v>10</v>
      </c>
      <c r="D727" s="2">
        <f>VLOOKUP(C727,Tabela110[],2,FALSE)</f>
        <v>0.2</v>
      </c>
      <c r="E727">
        <f t="shared" si="45"/>
        <v>64</v>
      </c>
      <c r="F727" s="3">
        <f>IF(B727="niedziela",15*E727,0)+(Tabela211[[#This Row],[ile]]*800)</f>
        <v>0</v>
      </c>
      <c r="G727" s="3">
        <f t="shared" si="46"/>
        <v>360</v>
      </c>
      <c r="H727" s="4">
        <f t="shared" si="47"/>
        <v>148855</v>
      </c>
      <c r="I727">
        <f t="shared" si="44"/>
        <v>12</v>
      </c>
      <c r="J727">
        <f>IF(NOT(I728=Tabela211[[#This Row],[miesiąc]]),1,0)</f>
        <v>0</v>
      </c>
      <c r="K727">
        <f>IF(AND(H726&gt;(3*800),Tabela211[[#This Row],[zakup]]=1),3,0)</f>
        <v>0</v>
      </c>
    </row>
    <row r="728" spans="1:11" x14ac:dyDescent="0.3">
      <c r="A728" s="1">
        <v>45653</v>
      </c>
      <c r="B728" t="s">
        <v>7</v>
      </c>
      <c r="C728" t="s">
        <v>10</v>
      </c>
      <c r="D728" s="2">
        <f>VLOOKUP(C728,Tabela110[],2,FALSE)</f>
        <v>0.2</v>
      </c>
      <c r="E728">
        <f t="shared" si="45"/>
        <v>64</v>
      </c>
      <c r="F728" s="3">
        <f>IF(B728="niedziela",15*E728,0)+(Tabela211[[#This Row],[ile]]*800)</f>
        <v>0</v>
      </c>
      <c r="G728" s="3">
        <f t="shared" si="46"/>
        <v>360</v>
      </c>
      <c r="H728" s="4">
        <f t="shared" si="47"/>
        <v>149215</v>
      </c>
      <c r="I728">
        <f t="shared" si="44"/>
        <v>12</v>
      </c>
      <c r="J728">
        <f>IF(NOT(I729=Tabela211[[#This Row],[miesiąc]]),1,0)</f>
        <v>0</v>
      </c>
      <c r="K728">
        <f>IF(AND(H727&gt;(3*800),Tabela211[[#This Row],[zakup]]=1),3,0)</f>
        <v>0</v>
      </c>
    </row>
    <row r="729" spans="1:11" x14ac:dyDescent="0.3">
      <c r="A729" s="1">
        <v>45654</v>
      </c>
      <c r="B729" t="s">
        <v>8</v>
      </c>
      <c r="C729" t="s">
        <v>10</v>
      </c>
      <c r="D729" s="2">
        <f>VLOOKUP(C729,Tabela110[],2,FALSE)</f>
        <v>0.2</v>
      </c>
      <c r="E729">
        <f t="shared" si="45"/>
        <v>64</v>
      </c>
      <c r="F729" s="3">
        <f>IF(B729="niedziela",15*E729,0)+(Tabela211[[#This Row],[ile]]*800)</f>
        <v>0</v>
      </c>
      <c r="G729" s="3">
        <f t="shared" si="46"/>
        <v>0</v>
      </c>
      <c r="H729" s="4">
        <f t="shared" si="47"/>
        <v>149215</v>
      </c>
      <c r="I729">
        <f t="shared" si="44"/>
        <v>12</v>
      </c>
      <c r="J729">
        <f>IF(NOT(I730=Tabela211[[#This Row],[miesiąc]]),1,0)</f>
        <v>0</v>
      </c>
      <c r="K729">
        <f>IF(AND(H728&gt;(3*800),Tabela211[[#This Row],[zakup]]=1),3,0)</f>
        <v>0</v>
      </c>
    </row>
    <row r="730" spans="1:11" x14ac:dyDescent="0.3">
      <c r="A730" s="1">
        <v>45655</v>
      </c>
      <c r="B730" t="s">
        <v>2</v>
      </c>
      <c r="C730" t="s">
        <v>10</v>
      </c>
      <c r="D730" s="2">
        <f>VLOOKUP(C730,Tabela110[],2,FALSE)</f>
        <v>0.2</v>
      </c>
      <c r="E730">
        <f t="shared" si="45"/>
        <v>64</v>
      </c>
      <c r="F730" s="3">
        <f>IF(B730="niedziela",15*E730,0)+(Tabela211[[#This Row],[ile]]*800)</f>
        <v>960</v>
      </c>
      <c r="G730" s="3">
        <f t="shared" si="46"/>
        <v>0</v>
      </c>
      <c r="H730" s="4">
        <f t="shared" si="47"/>
        <v>148255</v>
      </c>
      <c r="I730">
        <f t="shared" si="44"/>
        <v>12</v>
      </c>
      <c r="J730">
        <f>IF(NOT(I731=Tabela211[[#This Row],[miesiąc]]),1,0)</f>
        <v>0</v>
      </c>
      <c r="K730">
        <f>IF(AND(H729&gt;(3*800),Tabela211[[#This Row],[zakup]]=1),3,0)</f>
        <v>0</v>
      </c>
    </row>
    <row r="731" spans="1:11" x14ac:dyDescent="0.3">
      <c r="A731" s="1">
        <v>45656</v>
      </c>
      <c r="B731" t="s">
        <v>3</v>
      </c>
      <c r="C731" t="s">
        <v>10</v>
      </c>
      <c r="D731" s="2">
        <f>VLOOKUP(C731,Tabela110[],2,FALSE)</f>
        <v>0.2</v>
      </c>
      <c r="E731">
        <f t="shared" si="45"/>
        <v>64</v>
      </c>
      <c r="F731" s="3">
        <f>IF(B731="niedziela",15*E731,0)+(Tabela211[[#This Row],[ile]]*800)</f>
        <v>0</v>
      </c>
      <c r="G731" s="3">
        <f t="shared" si="46"/>
        <v>360</v>
      </c>
      <c r="H731" s="4">
        <f t="shared" si="47"/>
        <v>148615</v>
      </c>
      <c r="I731">
        <f t="shared" si="44"/>
        <v>12</v>
      </c>
      <c r="J731">
        <f>IF(NOT(I732=Tabela211[[#This Row],[miesiąc]]),1,0)</f>
        <v>0</v>
      </c>
      <c r="K731">
        <f>IF(AND(H730&gt;(3*800),Tabela211[[#This Row],[zakup]]=1),3,0)</f>
        <v>0</v>
      </c>
    </row>
    <row r="732" spans="1:11" x14ac:dyDescent="0.3">
      <c r="A732" s="1">
        <v>45657</v>
      </c>
      <c r="B732" t="s">
        <v>4</v>
      </c>
      <c r="C732" t="s">
        <v>10</v>
      </c>
      <c r="D732" s="2">
        <f>VLOOKUP(C732,Tabela110[],2,FALSE)</f>
        <v>0.2</v>
      </c>
      <c r="E732">
        <f t="shared" si="45"/>
        <v>64</v>
      </c>
      <c r="F732" s="3">
        <f>IF(B732="niedziela",15*E732,0)+(Tabela211[[#This Row],[ile]]*800)</f>
        <v>0</v>
      </c>
      <c r="G732" s="3">
        <f t="shared" si="46"/>
        <v>360</v>
      </c>
      <c r="H732" s="4">
        <f t="shared" si="47"/>
        <v>148975</v>
      </c>
      <c r="I732">
        <f t="shared" si="44"/>
        <v>12</v>
      </c>
      <c r="J732">
        <v>0</v>
      </c>
      <c r="K732">
        <f>IF(AND(H731&gt;(3*800),Tabela211[[#This Row],[zakup]]=1),3,0)</f>
        <v>0</v>
      </c>
    </row>
  </sheetData>
  <mergeCells count="4">
    <mergeCell ref="M10:N10"/>
    <mergeCell ref="M11:N11"/>
    <mergeCell ref="M12:N12"/>
    <mergeCell ref="M13:N1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Karolczak</dc:creator>
  <cp:lastModifiedBy>Wojciech Karolczak</cp:lastModifiedBy>
  <dcterms:created xsi:type="dcterms:W3CDTF">2025-04-21T13:41:01Z</dcterms:created>
  <dcterms:modified xsi:type="dcterms:W3CDTF">2025-04-22T16:44:25Z</dcterms:modified>
</cp:coreProperties>
</file>