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0" yWindow="1770" windowWidth="15870" windowHeight="5715" activeTab="1"/>
  </bookViews>
  <sheets>
    <sheet name="Circuit" sheetId="1" r:id="rId1"/>
    <sheet name="state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23" i="2"/>
  <c r="Q23" s="1"/>
  <c r="Q22"/>
  <c r="R22"/>
  <c r="P22"/>
  <c r="R21"/>
  <c r="Q21"/>
  <c r="R19"/>
  <c r="R18"/>
  <c r="R17"/>
  <c r="R16"/>
  <c r="R15"/>
  <c r="R14"/>
  <c r="R13"/>
  <c r="R12"/>
  <c r="R11"/>
  <c r="R10"/>
  <c r="R7"/>
  <c r="R6"/>
  <c r="R5"/>
  <c r="R4"/>
  <c r="Q16"/>
  <c r="R3"/>
  <c r="P20"/>
  <c r="Q20" s="1"/>
  <c r="N2"/>
  <c r="N3"/>
  <c r="N4"/>
  <c r="N6"/>
  <c r="Q12"/>
  <c r="Q13"/>
  <c r="Q14"/>
  <c r="Q15"/>
  <c r="Q18"/>
  <c r="Q19"/>
  <c r="P8"/>
  <c r="R8" s="1"/>
  <c r="G20"/>
  <c r="G21" s="1"/>
  <c r="G19"/>
  <c r="C36"/>
  <c r="K7"/>
  <c r="K8" s="1"/>
  <c r="K9" s="1"/>
  <c r="K10" s="1"/>
  <c r="K11" s="1"/>
  <c r="K12" s="1"/>
  <c r="K13" s="1"/>
  <c r="K14" s="1"/>
  <c r="K15" s="1"/>
  <c r="K16" s="1"/>
  <c r="K17" s="1"/>
  <c r="K18" s="1"/>
  <c r="K19" s="1"/>
  <c r="N19" s="1"/>
  <c r="K5"/>
  <c r="N5" s="1"/>
  <c r="L6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C32" i="1"/>
  <c r="R23" i="2" l="1"/>
  <c r="R9"/>
  <c r="R20"/>
  <c r="Q17"/>
  <c r="N9"/>
  <c r="N18"/>
  <c r="N14"/>
  <c r="N10"/>
  <c r="N15"/>
  <c r="N11"/>
  <c r="N7"/>
  <c r="N17"/>
  <c r="N13"/>
  <c r="N16"/>
  <c r="N12"/>
  <c r="N8"/>
  <c r="G22"/>
  <c r="G23" s="1"/>
  <c r="G25" s="1"/>
</calcChain>
</file>

<file path=xl/sharedStrings.xml><?xml version="1.0" encoding="utf-8"?>
<sst xmlns="http://schemas.openxmlformats.org/spreadsheetml/2006/main" count="123" uniqueCount="97">
  <si>
    <t>ra2</t>
  </si>
  <si>
    <t>ra3</t>
  </si>
  <si>
    <t>ra4</t>
  </si>
  <si>
    <t>ra5/MCLR</t>
  </si>
  <si>
    <t>VSS</t>
  </si>
  <si>
    <t>rb0</t>
  </si>
  <si>
    <t>rb1</t>
  </si>
  <si>
    <t>rb2</t>
  </si>
  <si>
    <t>rb3</t>
  </si>
  <si>
    <t>rb4</t>
  </si>
  <si>
    <t>rb5</t>
  </si>
  <si>
    <t>VDD</t>
  </si>
  <si>
    <t>ra6</t>
  </si>
  <si>
    <t>ra7</t>
  </si>
  <si>
    <t>ra0</t>
  </si>
  <si>
    <t>ra1</t>
  </si>
  <si>
    <t>rb7/PGD</t>
  </si>
  <si>
    <t>rb6/PGC</t>
  </si>
  <si>
    <t>digit0-</t>
  </si>
  <si>
    <t>digit1-</t>
  </si>
  <si>
    <t>digit2-</t>
  </si>
  <si>
    <t>digit3-</t>
  </si>
  <si>
    <t>segm0+</t>
  </si>
  <si>
    <t>segm1+</t>
  </si>
  <si>
    <t>segm2+</t>
  </si>
  <si>
    <t>segm3+</t>
  </si>
  <si>
    <t>segm4+</t>
  </si>
  <si>
    <t>segm5+</t>
  </si>
  <si>
    <t>segm6+</t>
  </si>
  <si>
    <t>segm7+</t>
  </si>
  <si>
    <t>focus</t>
  </si>
  <si>
    <t>shutter</t>
  </si>
  <si>
    <t>transistors</t>
  </si>
  <si>
    <t>buttons</t>
  </si>
  <si>
    <t>button en-</t>
  </si>
  <si>
    <t>yellow</t>
  </si>
  <si>
    <t>red</t>
  </si>
  <si>
    <t>orange</t>
  </si>
  <si>
    <t>brown</t>
  </si>
  <si>
    <t>purple</t>
  </si>
  <si>
    <t>pink</t>
  </si>
  <si>
    <t>green</t>
  </si>
  <si>
    <t>white</t>
  </si>
  <si>
    <t>gray</t>
  </si>
  <si>
    <t>black</t>
  </si>
  <si>
    <t>blue</t>
  </si>
  <si>
    <t>value:</t>
  </si>
  <si>
    <t>LED MATRIX
*    *  *  
*   * * *  
*   * * *  
***  *  ***</t>
  </si>
  <si>
    <t>PIC16F628A</t>
  </si>
  <si>
    <t>UP</t>
  </si>
  <si>
    <t>DOWN</t>
  </si>
  <si>
    <t>A</t>
  </si>
  <si>
    <t>B</t>
  </si>
  <si>
    <t>SCREEN</t>
  </si>
  <si>
    <t>mAn</t>
  </si>
  <si>
    <t>manual</t>
  </si>
  <si>
    <t>exposure</t>
  </si>
  <si>
    <t>repeats</t>
  </si>
  <si>
    <t>timer</t>
  </si>
  <si>
    <t>auto</t>
  </si>
  <si>
    <t>time</t>
  </si>
  <si>
    <t>rep</t>
  </si>
  <si>
    <t>hold</t>
  </si>
  <si>
    <t>Auto</t>
  </si>
  <si>
    <t>ExP</t>
  </si>
  <si>
    <t>tImE</t>
  </si>
  <si>
    <t>adjuste</t>
  </si>
  <si>
    <t>adjustt</t>
  </si>
  <si>
    <t>adjustr</t>
  </si>
  <si>
    <t>t</t>
  </si>
  <si>
    <t>r</t>
  </si>
  <si>
    <t>++</t>
  </si>
  <si>
    <t>--</t>
  </si>
  <si>
    <t>fine</t>
  </si>
  <si>
    <t>e</t>
  </si>
  <si>
    <t>state</t>
  </si>
  <si>
    <t>digits</t>
  </si>
  <si>
    <t>ce</t>
  </si>
  <si>
    <t>ct</t>
  </si>
  <si>
    <t>FOSC</t>
  </si>
  <si>
    <t>sec</t>
  </si>
  <si>
    <t>prescale</t>
  </si>
  <si>
    <t>postscale</t>
  </si>
  <si>
    <t>FOSC/4</t>
  </si>
  <si>
    <t>Interrupts</t>
  </si>
  <si>
    <t>"1/10"</t>
  </si>
  <si>
    <t>"1/20"</t>
  </si>
  <si>
    <t>"1/4"</t>
  </si>
  <si>
    <t>"1/2"</t>
  </si>
  <si>
    <t>running</t>
  </si>
  <si>
    <t>release-&gt;0</t>
  </si>
  <si>
    <t>fine=128</t>
  </si>
  <si>
    <t>t/e</t>
  </si>
  <si>
    <t>Interrupt</t>
  </si>
  <si>
    <t>countup</t>
  </si>
  <si>
    <t>countdown</t>
  </si>
  <si>
    <t>click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</si>
</sst>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/>
      <name val="Consolas"/>
      <family val="3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right"/>
    </xf>
    <xf numFmtId="0" fontId="0" fillId="2" borderId="4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5" xfId="0" applyFill="1" applyBorder="1"/>
    <xf numFmtId="0" fontId="0" fillId="5" borderId="6" xfId="0" applyFill="1" applyBorder="1" applyAlignment="1">
      <alignment horizontal="left"/>
    </xf>
    <xf numFmtId="0" fontId="0" fillId="5" borderId="7" xfId="0" applyFill="1" applyBorder="1"/>
    <xf numFmtId="0" fontId="0" fillId="6" borderId="4" xfId="0" applyFill="1" applyBorder="1" applyAlignment="1">
      <alignment horizontal="left"/>
    </xf>
    <xf numFmtId="0" fontId="0" fillId="6" borderId="5" xfId="0" applyFill="1" applyBorder="1"/>
    <xf numFmtId="0" fontId="0" fillId="7" borderId="5" xfId="0" applyFill="1" applyBorder="1"/>
    <xf numFmtId="0" fontId="0" fillId="4" borderId="0" xfId="0" applyFill="1"/>
    <xf numFmtId="0" fontId="0" fillId="3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/>
    <xf numFmtId="0" fontId="0" fillId="2" borderId="0" xfId="0" applyFill="1"/>
    <xf numFmtId="0" fontId="0" fillId="11" borderId="0" xfId="0" applyFill="1"/>
    <xf numFmtId="0" fontId="0" fillId="0" borderId="1" xfId="0" applyBorder="1" applyAlignment="1">
      <alignment horizontal="center" vertical="center"/>
    </xf>
    <xf numFmtId="0" fontId="2" fillId="8" borderId="0" xfId="0" applyFont="1" applyFill="1"/>
    <xf numFmtId="0" fontId="0" fillId="12" borderId="0" xfId="0" applyFill="1"/>
    <xf numFmtId="0" fontId="0" fillId="13" borderId="0" xfId="0" applyFill="1"/>
    <xf numFmtId="0" fontId="1" fillId="14" borderId="0" xfId="0" applyFont="1" applyFill="1"/>
    <xf numFmtId="0" fontId="3" fillId="14" borderId="0" xfId="0" applyFont="1" applyFill="1"/>
    <xf numFmtId="0" fontId="1" fillId="15" borderId="0" xfId="0" applyFont="1" applyFill="1"/>
    <xf numFmtId="0" fontId="0" fillId="16" borderId="0" xfId="0" applyFill="1"/>
    <xf numFmtId="0" fontId="0" fillId="10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/>
    <xf numFmtId="0" fontId="0" fillId="0" borderId="0" xfId="0"/>
    <xf numFmtId="0" fontId="0" fillId="0" borderId="0" xfId="0" quotePrefix="1"/>
    <xf numFmtId="0" fontId="0" fillId="8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Protection="1">
      <protection hidden="1"/>
    </xf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9" borderId="0" xfId="0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AB97"/>
      <color rgb="FF996633"/>
      <color rgb="FFFF33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32"/>
  <sheetViews>
    <sheetView topLeftCell="A13" workbookViewId="0">
      <selection activeCell="F24" sqref="F24"/>
    </sheetView>
  </sheetViews>
  <sheetFormatPr defaultRowHeight="15"/>
  <sheetData>
    <row r="2" spans="1:15">
      <c r="L2" s="15"/>
      <c r="M2" s="15"/>
      <c r="N2" s="15"/>
      <c r="O2" s="15"/>
    </row>
    <row r="3" spans="1:15" ht="15.75" thickBot="1">
      <c r="D3" t="s">
        <v>48</v>
      </c>
      <c r="L3" t="s">
        <v>18</v>
      </c>
      <c r="M3" t="s">
        <v>19</v>
      </c>
      <c r="N3" t="s">
        <v>20</v>
      </c>
      <c r="O3" t="s">
        <v>21</v>
      </c>
    </row>
    <row r="4" spans="1:15">
      <c r="A4" s="25" t="s">
        <v>42</v>
      </c>
      <c r="B4" s="29">
        <v>2</v>
      </c>
      <c r="C4" s="5" t="s">
        <v>0</v>
      </c>
      <c r="D4" s="3">
        <v>1</v>
      </c>
      <c r="E4" s="1">
        <v>18</v>
      </c>
      <c r="F4" t="s">
        <v>15</v>
      </c>
      <c r="G4" s="17">
        <v>1</v>
      </c>
      <c r="H4" s="20" t="s">
        <v>37</v>
      </c>
      <c r="J4" s="17"/>
      <c r="K4" t="s">
        <v>22</v>
      </c>
      <c r="L4" s="52" t="s">
        <v>47</v>
      </c>
      <c r="M4" s="53"/>
      <c r="N4" s="53"/>
      <c r="O4" s="54"/>
    </row>
    <row r="5" spans="1:15">
      <c r="A5" s="23" t="s">
        <v>40</v>
      </c>
      <c r="B5" s="29">
        <v>3</v>
      </c>
      <c r="C5" s="5" t="s">
        <v>1</v>
      </c>
      <c r="D5" s="4">
        <v>2</v>
      </c>
      <c r="E5" s="2">
        <v>17</v>
      </c>
      <c r="F5" t="s">
        <v>14</v>
      </c>
      <c r="G5" s="17">
        <v>0</v>
      </c>
      <c r="H5" s="19" t="s">
        <v>36</v>
      </c>
      <c r="J5" s="17"/>
      <c r="K5" t="s">
        <v>23</v>
      </c>
      <c r="L5" s="55"/>
      <c r="M5" s="56"/>
      <c r="N5" s="56"/>
      <c r="O5" s="57"/>
    </row>
    <row r="6" spans="1:15">
      <c r="A6" s="18"/>
      <c r="B6" s="16"/>
      <c r="C6" s="5" t="s">
        <v>2</v>
      </c>
      <c r="D6" s="4">
        <v>3</v>
      </c>
      <c r="E6" s="2">
        <v>16</v>
      </c>
      <c r="F6" t="s">
        <v>13</v>
      </c>
      <c r="G6" s="17">
        <v>7</v>
      </c>
      <c r="H6" s="22" t="s">
        <v>35</v>
      </c>
      <c r="J6" s="17"/>
      <c r="K6" t="s">
        <v>24</v>
      </c>
      <c r="L6" s="55"/>
      <c r="M6" s="56"/>
      <c r="N6" s="56"/>
      <c r="O6" s="57"/>
    </row>
    <row r="7" spans="1:15">
      <c r="C7" s="5" t="s">
        <v>3</v>
      </c>
      <c r="D7" s="6">
        <v>4</v>
      </c>
      <c r="E7" s="2">
        <v>15</v>
      </c>
      <c r="F7" t="s">
        <v>12</v>
      </c>
      <c r="G7" s="17">
        <v>6</v>
      </c>
      <c r="H7" s="24" t="s">
        <v>38</v>
      </c>
      <c r="J7" s="17"/>
      <c r="K7" t="s">
        <v>25</v>
      </c>
      <c r="L7" s="55"/>
      <c r="M7" s="56"/>
      <c r="N7" s="56"/>
      <c r="O7" s="57"/>
    </row>
    <row r="8" spans="1:15">
      <c r="C8" s="5" t="s">
        <v>4</v>
      </c>
      <c r="D8" s="11">
        <v>5</v>
      </c>
      <c r="E8" s="12">
        <v>14</v>
      </c>
      <c r="F8" t="s">
        <v>11</v>
      </c>
      <c r="J8" s="17"/>
      <c r="K8" t="s">
        <v>26</v>
      </c>
      <c r="L8" s="55"/>
      <c r="M8" s="56"/>
      <c r="N8" s="56"/>
      <c r="O8" s="57"/>
    </row>
    <row r="9" spans="1:15">
      <c r="A9" s="27" t="s">
        <v>45</v>
      </c>
      <c r="B9" s="30">
        <v>0</v>
      </c>
      <c r="C9" s="5" t="s">
        <v>5</v>
      </c>
      <c r="D9" s="7">
        <v>6</v>
      </c>
      <c r="E9" s="13">
        <v>13</v>
      </c>
      <c r="F9" t="s">
        <v>16</v>
      </c>
      <c r="G9" s="20"/>
      <c r="J9" s="17"/>
      <c r="K9" t="s">
        <v>27</v>
      </c>
      <c r="L9" s="55"/>
      <c r="M9" s="56"/>
      <c r="N9" s="56"/>
      <c r="O9" s="57"/>
    </row>
    <row r="10" spans="1:15">
      <c r="A10" s="26" t="s">
        <v>44</v>
      </c>
      <c r="B10" s="30">
        <v>1</v>
      </c>
      <c r="C10" s="5" t="s">
        <v>6</v>
      </c>
      <c r="D10" s="7">
        <v>7</v>
      </c>
      <c r="E10" s="13">
        <v>12</v>
      </c>
      <c r="F10" t="s">
        <v>17</v>
      </c>
      <c r="G10" s="20"/>
      <c r="J10" s="17"/>
      <c r="K10" t="s">
        <v>28</v>
      </c>
      <c r="L10" s="55"/>
      <c r="M10" s="56"/>
      <c r="N10" s="56"/>
      <c r="O10" s="57"/>
    </row>
    <row r="11" spans="1:15" ht="15.75" thickBot="1">
      <c r="A11" s="24" t="s">
        <v>38</v>
      </c>
      <c r="B11" s="30">
        <v>2</v>
      </c>
      <c r="C11" s="5" t="s">
        <v>7</v>
      </c>
      <c r="D11" s="7">
        <v>8</v>
      </c>
      <c r="E11" s="8">
        <v>11</v>
      </c>
      <c r="F11" t="s">
        <v>10</v>
      </c>
      <c r="G11" s="17">
        <v>5</v>
      </c>
      <c r="H11" s="14" t="s">
        <v>41</v>
      </c>
      <c r="J11" s="17"/>
      <c r="K11" t="s">
        <v>29</v>
      </c>
      <c r="L11" s="58"/>
      <c r="M11" s="59"/>
      <c r="N11" s="59"/>
      <c r="O11" s="60"/>
    </row>
    <row r="12" spans="1:15" ht="15.75" thickBot="1">
      <c r="A12" s="28" t="s">
        <v>43</v>
      </c>
      <c r="B12" s="30">
        <v>3</v>
      </c>
      <c r="C12" s="5" t="s">
        <v>8</v>
      </c>
      <c r="D12" s="9">
        <v>9</v>
      </c>
      <c r="E12" s="10">
        <v>10</v>
      </c>
      <c r="F12" t="s">
        <v>9</v>
      </c>
      <c r="G12" s="17">
        <v>4</v>
      </c>
      <c r="H12" s="17" t="s">
        <v>39</v>
      </c>
      <c r="L12">
        <v>0</v>
      </c>
      <c r="M12">
        <v>1</v>
      </c>
      <c r="N12">
        <v>2</v>
      </c>
      <c r="O12">
        <v>3</v>
      </c>
    </row>
    <row r="13" spans="1:15" ht="15.75" thickBot="1">
      <c r="L13" s="61" t="s">
        <v>33</v>
      </c>
      <c r="M13" s="62"/>
      <c r="N13" s="62"/>
      <c r="O13" s="63"/>
    </row>
    <row r="14" spans="1:15">
      <c r="L14" s="64" t="s">
        <v>34</v>
      </c>
      <c r="M14" s="64"/>
      <c r="N14" s="64"/>
      <c r="O14" s="64"/>
    </row>
    <row r="15" spans="1:15">
      <c r="L15" s="65"/>
      <c r="M15" s="65"/>
      <c r="N15" s="65"/>
      <c r="O15" s="65"/>
    </row>
    <row r="18" spans="1:13" ht="15.75" thickBot="1">
      <c r="L18" s="20"/>
      <c r="M18" s="20"/>
    </row>
    <row r="19" spans="1:13" ht="15.75" thickBot="1">
      <c r="D19" s="47">
        <v>1</v>
      </c>
      <c r="E19" s="48"/>
      <c r="G19">
        <v>7</v>
      </c>
      <c r="H19" s="22" t="s">
        <v>35</v>
      </c>
      <c r="L19" t="s">
        <v>30</v>
      </c>
      <c r="M19" t="s">
        <v>31</v>
      </c>
    </row>
    <row r="20" spans="1:13" ht="15.75" thickBot="1">
      <c r="A20" s="24" t="s">
        <v>38</v>
      </c>
      <c r="B20">
        <v>6</v>
      </c>
      <c r="C20" s="49">
        <v>1</v>
      </c>
      <c r="D20" s="41"/>
      <c r="E20" s="42"/>
      <c r="F20" s="49"/>
      <c r="G20">
        <v>0</v>
      </c>
      <c r="H20" s="19" t="s">
        <v>36</v>
      </c>
      <c r="L20" s="61" t="s">
        <v>32</v>
      </c>
      <c r="M20" s="63"/>
    </row>
    <row r="21" spans="1:13">
      <c r="C21" s="50"/>
      <c r="D21" s="43"/>
      <c r="E21" s="44"/>
      <c r="F21" s="50"/>
    </row>
    <row r="22" spans="1:13">
      <c r="C22" s="50"/>
      <c r="D22" s="43"/>
      <c r="E22" s="44"/>
      <c r="F22" s="50"/>
    </row>
    <row r="23" spans="1:13" ht="15.75" thickBot="1">
      <c r="C23" s="51"/>
      <c r="D23" s="45"/>
      <c r="E23" s="46"/>
      <c r="F23" s="51"/>
    </row>
    <row r="24" spans="1:13" ht="15.75" thickBot="1">
      <c r="C24" s="38"/>
      <c r="D24" s="47">
        <v>1</v>
      </c>
      <c r="E24" s="48"/>
      <c r="G24">
        <v>5</v>
      </c>
      <c r="H24" s="14" t="s">
        <v>41</v>
      </c>
    </row>
    <row r="25" spans="1:13">
      <c r="A25" s="17" t="s">
        <v>39</v>
      </c>
      <c r="B25">
        <v>4</v>
      </c>
      <c r="C25" s="49">
        <v>1</v>
      </c>
      <c r="D25" s="41"/>
      <c r="E25" s="42"/>
      <c r="F25" s="49"/>
      <c r="G25">
        <v>2</v>
      </c>
      <c r="H25" s="25" t="s">
        <v>42</v>
      </c>
    </row>
    <row r="26" spans="1:13">
      <c r="C26" s="50"/>
      <c r="D26" s="43"/>
      <c r="E26" s="44"/>
      <c r="F26" s="50"/>
    </row>
    <row r="27" spans="1:13">
      <c r="C27" s="50"/>
      <c r="D27" s="43"/>
      <c r="E27" s="44"/>
      <c r="F27" s="50"/>
    </row>
    <row r="28" spans="1:13" ht="15.75" thickBot="1">
      <c r="C28" s="51"/>
      <c r="D28" s="45"/>
      <c r="E28" s="46"/>
      <c r="F28" s="51"/>
    </row>
    <row r="29" spans="1:13" ht="15.75" thickBot="1">
      <c r="D29" s="39">
        <v>1</v>
      </c>
      <c r="E29" s="40"/>
      <c r="G29">
        <v>3</v>
      </c>
      <c r="H29" s="23" t="s">
        <v>40</v>
      </c>
    </row>
    <row r="30" spans="1:13" ht="15.75" thickBot="1"/>
    <row r="31" spans="1:13" ht="15.75" thickBot="1">
      <c r="G31" s="21">
        <v>0</v>
      </c>
      <c r="H31">
        <v>1</v>
      </c>
      <c r="I31" s="20" t="s">
        <v>37</v>
      </c>
    </row>
    <row r="32" spans="1:13">
      <c r="B32" t="s">
        <v>46</v>
      </c>
      <c r="C32" t="str">
        <f>CONCATENATE("0x",DEC2HEX(D19*(2^G19)+F20*(2^G20)+F25*(2^G25)+D29*(2^G29)+C25*(2^B25)+C20*(2^B20)+D24*(2^G24)+G31*(2^H31)))</f>
        <v>0xF8</v>
      </c>
    </row>
  </sheetData>
  <mergeCells count="14">
    <mergeCell ref="F20:F23"/>
    <mergeCell ref="D24:E24"/>
    <mergeCell ref="C25:C28"/>
    <mergeCell ref="F25:F28"/>
    <mergeCell ref="L4:O11"/>
    <mergeCell ref="L13:O13"/>
    <mergeCell ref="L14:O14"/>
    <mergeCell ref="L20:M20"/>
    <mergeCell ref="L15:O15"/>
    <mergeCell ref="D29:E29"/>
    <mergeCell ref="D25:E28"/>
    <mergeCell ref="D20:E23"/>
    <mergeCell ref="D19:E19"/>
    <mergeCell ref="C20:C23"/>
  </mergeCells>
  <conditionalFormatting sqref="G31 D19:E19 F20:F23 D24:E24 C20:C23 C25:C28 D29:E29 F25:F2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6"/>
  <sheetViews>
    <sheetView tabSelected="1" workbookViewId="0">
      <selection activeCell="H12" sqref="H12:H14"/>
    </sheetView>
  </sheetViews>
  <sheetFormatPr defaultRowHeight="15"/>
  <cols>
    <col min="9" max="9" width="11" bestFit="1" customWidth="1"/>
    <col min="15" max="15" width="9.140625" style="37"/>
  </cols>
  <sheetData>
    <row r="1" spans="1:18">
      <c r="D1" s="31" t="s">
        <v>53</v>
      </c>
      <c r="E1" s="31" t="s">
        <v>49</v>
      </c>
      <c r="F1" s="31" t="s">
        <v>50</v>
      </c>
      <c r="G1" s="31" t="s">
        <v>51</v>
      </c>
      <c r="H1" s="31" t="s">
        <v>52</v>
      </c>
      <c r="I1" s="37" t="s">
        <v>93</v>
      </c>
      <c r="K1" s="31" t="s">
        <v>74</v>
      </c>
      <c r="L1" s="31" t="s">
        <v>69</v>
      </c>
      <c r="M1" s="31" t="s">
        <v>70</v>
      </c>
    </row>
    <row r="2" spans="1:18">
      <c r="B2" s="31">
        <v>0</v>
      </c>
      <c r="C2" s="31" t="s">
        <v>55</v>
      </c>
      <c r="D2" s="31" t="s">
        <v>54</v>
      </c>
      <c r="E2" s="31">
        <v>4</v>
      </c>
      <c r="F2" s="31">
        <v>1</v>
      </c>
      <c r="G2" s="31">
        <v>5</v>
      </c>
      <c r="H2" s="31">
        <v>6</v>
      </c>
      <c r="J2" s="31">
        <v>0</v>
      </c>
      <c r="K2" s="32">
        <v>0.05</v>
      </c>
      <c r="N2" s="37">
        <f t="shared" ref="N2:N5" si="0">K2/60</f>
        <v>8.3333333333333339E-4</v>
      </c>
      <c r="P2">
        <v>0.05</v>
      </c>
      <c r="Q2" s="37" t="s">
        <v>86</v>
      </c>
    </row>
    <row r="3" spans="1:18">
      <c r="B3">
        <v>1</v>
      </c>
      <c r="C3" s="31" t="s">
        <v>59</v>
      </c>
      <c r="D3" s="31" t="s">
        <v>63</v>
      </c>
      <c r="E3" s="31">
        <v>0</v>
      </c>
      <c r="F3" s="31">
        <v>2</v>
      </c>
      <c r="H3">
        <v>10</v>
      </c>
      <c r="J3" s="32">
        <v>1</v>
      </c>
      <c r="K3" s="34">
        <v>0.1</v>
      </c>
      <c r="N3" s="37">
        <f t="shared" si="0"/>
        <v>1.6666666666666668E-3</v>
      </c>
      <c r="P3">
        <v>0.1</v>
      </c>
      <c r="Q3" s="37" t="s">
        <v>85</v>
      </c>
      <c r="R3">
        <f>P3/P2</f>
        <v>2</v>
      </c>
    </row>
    <row r="4" spans="1:18">
      <c r="B4">
        <v>2</v>
      </c>
      <c r="C4" s="31" t="s">
        <v>56</v>
      </c>
      <c r="D4" s="37" t="s">
        <v>64</v>
      </c>
      <c r="E4" s="31">
        <v>1</v>
      </c>
      <c r="F4" s="31">
        <v>3</v>
      </c>
      <c r="H4" s="31">
        <v>7</v>
      </c>
      <c r="J4" s="32">
        <v>2</v>
      </c>
      <c r="K4" s="32">
        <v>0.25</v>
      </c>
      <c r="N4" s="37">
        <f t="shared" si="0"/>
        <v>4.1666666666666666E-3</v>
      </c>
      <c r="P4">
        <v>0.25</v>
      </c>
      <c r="Q4" s="37" t="s">
        <v>87</v>
      </c>
      <c r="R4" s="37">
        <f t="shared" ref="R4:R21" si="1">P4/P3</f>
        <v>2.5</v>
      </c>
    </row>
    <row r="5" spans="1:18">
      <c r="B5">
        <v>3</v>
      </c>
      <c r="C5" s="31" t="s">
        <v>58</v>
      </c>
      <c r="D5" s="37" t="s">
        <v>65</v>
      </c>
      <c r="E5" s="31">
        <v>2</v>
      </c>
      <c r="F5" s="31">
        <v>4</v>
      </c>
      <c r="H5" s="31">
        <v>8</v>
      </c>
      <c r="J5" s="32">
        <v>3</v>
      </c>
      <c r="K5" s="32">
        <f>K6/2</f>
        <v>0.5</v>
      </c>
      <c r="L5">
        <v>0.5</v>
      </c>
      <c r="N5" s="37">
        <f t="shared" si="0"/>
        <v>8.3333333333333332E-3</v>
      </c>
      <c r="P5">
        <v>0.5</v>
      </c>
      <c r="Q5" s="37" t="s">
        <v>88</v>
      </c>
      <c r="R5" s="37">
        <f t="shared" si="1"/>
        <v>2</v>
      </c>
    </row>
    <row r="6" spans="1:18">
      <c r="B6">
        <v>4</v>
      </c>
      <c r="C6" s="31" t="s">
        <v>57</v>
      </c>
      <c r="D6" s="37" t="s">
        <v>61</v>
      </c>
      <c r="E6" s="31">
        <v>3</v>
      </c>
      <c r="F6" s="31">
        <v>0</v>
      </c>
      <c r="H6" s="31">
        <v>9</v>
      </c>
      <c r="J6" s="32">
        <v>4</v>
      </c>
      <c r="K6" s="32">
        <v>1</v>
      </c>
      <c r="L6" s="34">
        <f t="shared" ref="L6:L19" si="2">L5*2</f>
        <v>1</v>
      </c>
      <c r="M6" s="34">
        <v>1</v>
      </c>
      <c r="N6">
        <f>K6/60</f>
        <v>1.6666666666666666E-2</v>
      </c>
      <c r="P6">
        <v>1</v>
      </c>
      <c r="Q6" s="37"/>
      <c r="R6" s="37">
        <f t="shared" si="1"/>
        <v>2</v>
      </c>
    </row>
    <row r="7" spans="1:18">
      <c r="C7" s="31"/>
      <c r="J7" s="32">
        <v>5</v>
      </c>
      <c r="K7" s="32">
        <f t="shared" ref="K7:K19" si="3">K6*2</f>
        <v>2</v>
      </c>
      <c r="L7" s="32">
        <f t="shared" si="2"/>
        <v>2</v>
      </c>
      <c r="M7">
        <v>2</v>
      </c>
      <c r="N7" s="37">
        <f t="shared" ref="N7:N19" si="4">K7/60</f>
        <v>3.3333333333333333E-2</v>
      </c>
      <c r="P7">
        <v>5</v>
      </c>
      <c r="Q7" s="37"/>
      <c r="R7" s="37">
        <f t="shared" si="1"/>
        <v>5</v>
      </c>
    </row>
    <row r="8" spans="1:18">
      <c r="J8" s="32">
        <v>6</v>
      </c>
      <c r="K8" s="32">
        <f t="shared" si="3"/>
        <v>4</v>
      </c>
      <c r="L8" s="32">
        <f t="shared" si="2"/>
        <v>4</v>
      </c>
      <c r="M8">
        <v>4</v>
      </c>
      <c r="N8" s="37">
        <f t="shared" si="4"/>
        <v>6.6666666666666666E-2</v>
      </c>
      <c r="P8">
        <f>P7*2</f>
        <v>10</v>
      </c>
      <c r="R8" s="37">
        <f t="shared" si="1"/>
        <v>2</v>
      </c>
    </row>
    <row r="9" spans="1:18">
      <c r="B9">
        <v>5</v>
      </c>
      <c r="C9" s="37" t="s">
        <v>96</v>
      </c>
      <c r="D9" s="31" t="s">
        <v>60</v>
      </c>
      <c r="G9" s="37" t="s">
        <v>90</v>
      </c>
      <c r="I9" s="37" t="s">
        <v>94</v>
      </c>
      <c r="J9" s="32">
        <v>7</v>
      </c>
      <c r="K9" s="32">
        <f t="shared" si="3"/>
        <v>8</v>
      </c>
      <c r="L9" s="32">
        <f t="shared" si="2"/>
        <v>8</v>
      </c>
      <c r="M9">
        <v>8</v>
      </c>
      <c r="N9" s="37">
        <f t="shared" si="4"/>
        <v>0.13333333333333333</v>
      </c>
      <c r="P9">
        <v>15</v>
      </c>
      <c r="Q9" s="37"/>
      <c r="R9" s="37">
        <f t="shared" si="1"/>
        <v>1.5</v>
      </c>
    </row>
    <row r="10" spans="1:18">
      <c r="B10">
        <v>6</v>
      </c>
      <c r="C10" s="31" t="s">
        <v>62</v>
      </c>
      <c r="D10" s="31" t="s">
        <v>60</v>
      </c>
      <c r="H10" s="31" t="s">
        <v>55</v>
      </c>
      <c r="I10" s="37" t="s">
        <v>94</v>
      </c>
      <c r="J10" s="32">
        <v>8</v>
      </c>
      <c r="K10" s="32">
        <f t="shared" si="3"/>
        <v>16</v>
      </c>
      <c r="L10" s="32">
        <f t="shared" si="2"/>
        <v>16</v>
      </c>
      <c r="M10">
        <v>16</v>
      </c>
      <c r="N10" s="37">
        <f t="shared" si="4"/>
        <v>0.26666666666666666</v>
      </c>
      <c r="P10">
        <v>30</v>
      </c>
      <c r="Q10" s="37"/>
      <c r="R10" s="37">
        <f t="shared" si="1"/>
        <v>2</v>
      </c>
    </row>
    <row r="11" spans="1:18">
      <c r="J11" s="32">
        <v>9</v>
      </c>
      <c r="K11" s="32">
        <f t="shared" si="3"/>
        <v>32</v>
      </c>
      <c r="L11" s="32">
        <f t="shared" si="2"/>
        <v>32</v>
      </c>
      <c r="M11">
        <v>32</v>
      </c>
      <c r="N11" s="37">
        <f t="shared" si="4"/>
        <v>0.53333333333333333</v>
      </c>
      <c r="P11">
        <v>45</v>
      </c>
      <c r="Q11" s="37"/>
      <c r="R11" s="37">
        <f t="shared" si="1"/>
        <v>1.5</v>
      </c>
    </row>
    <row r="12" spans="1:18">
      <c r="A12" s="37" t="s">
        <v>91</v>
      </c>
      <c r="B12">
        <v>7</v>
      </c>
      <c r="C12" s="31" t="s">
        <v>66</v>
      </c>
      <c r="D12" s="37" t="s">
        <v>74</v>
      </c>
      <c r="E12" s="33" t="s">
        <v>71</v>
      </c>
      <c r="F12" s="33" t="s">
        <v>72</v>
      </c>
      <c r="G12" s="31">
        <v>2</v>
      </c>
      <c r="H12" s="31" t="s">
        <v>73</v>
      </c>
      <c r="J12" s="32">
        <v>10</v>
      </c>
      <c r="K12" s="32">
        <f t="shared" si="3"/>
        <v>64</v>
      </c>
      <c r="L12" s="32">
        <f t="shared" si="2"/>
        <v>64</v>
      </c>
      <c r="M12">
        <v>64</v>
      </c>
      <c r="N12" s="37">
        <f t="shared" si="4"/>
        <v>1.0666666666666667</v>
      </c>
      <c r="P12">
        <v>60</v>
      </c>
      <c r="Q12" s="37">
        <f t="shared" ref="Q12:Q23" si="5">P12/60</f>
        <v>1</v>
      </c>
      <c r="R12" s="37">
        <f t="shared" si="1"/>
        <v>1.3333333333333333</v>
      </c>
    </row>
    <row r="13" spans="1:18">
      <c r="B13">
        <v>8</v>
      </c>
      <c r="C13" s="31" t="s">
        <v>67</v>
      </c>
      <c r="D13" s="31" t="s">
        <v>69</v>
      </c>
      <c r="E13" s="33" t="s">
        <v>71</v>
      </c>
      <c r="F13" s="33" t="s">
        <v>72</v>
      </c>
      <c r="G13" s="31">
        <v>3</v>
      </c>
      <c r="H13" s="31" t="s">
        <v>73</v>
      </c>
      <c r="J13" s="32">
        <v>11</v>
      </c>
      <c r="K13" s="32">
        <f t="shared" si="3"/>
        <v>128</v>
      </c>
      <c r="L13" s="32">
        <f t="shared" si="2"/>
        <v>128</v>
      </c>
      <c r="M13">
        <v>128</v>
      </c>
      <c r="N13" s="37">
        <f t="shared" si="4"/>
        <v>2.1333333333333333</v>
      </c>
      <c r="P13">
        <v>90</v>
      </c>
      <c r="Q13" s="37">
        <f t="shared" si="5"/>
        <v>1.5</v>
      </c>
      <c r="R13" s="37">
        <f t="shared" si="1"/>
        <v>1.5</v>
      </c>
    </row>
    <row r="14" spans="1:18">
      <c r="B14">
        <v>9</v>
      </c>
      <c r="C14" s="31" t="s">
        <v>68</v>
      </c>
      <c r="D14" s="31" t="s">
        <v>70</v>
      </c>
      <c r="E14" s="33" t="s">
        <v>71</v>
      </c>
      <c r="F14" s="33" t="s">
        <v>72</v>
      </c>
      <c r="G14" s="31">
        <v>4</v>
      </c>
      <c r="H14" s="31" t="s">
        <v>73</v>
      </c>
      <c r="J14" s="32">
        <v>12</v>
      </c>
      <c r="K14" s="32">
        <f t="shared" si="3"/>
        <v>256</v>
      </c>
      <c r="L14" s="32">
        <f t="shared" si="2"/>
        <v>256</v>
      </c>
      <c r="M14">
        <v>256</v>
      </c>
      <c r="N14" s="37">
        <f t="shared" si="4"/>
        <v>4.2666666666666666</v>
      </c>
      <c r="P14">
        <v>120</v>
      </c>
      <c r="Q14" s="37">
        <f t="shared" si="5"/>
        <v>2</v>
      </c>
      <c r="R14" s="37">
        <f t="shared" si="1"/>
        <v>1.3333333333333333</v>
      </c>
    </row>
    <row r="15" spans="1:18">
      <c r="J15" s="32">
        <v>13</v>
      </c>
      <c r="K15" s="32">
        <f t="shared" si="3"/>
        <v>512</v>
      </c>
      <c r="L15" s="32">
        <f t="shared" si="2"/>
        <v>512</v>
      </c>
      <c r="M15">
        <v>512</v>
      </c>
      <c r="N15" s="37">
        <f t="shared" si="4"/>
        <v>8.5333333333333332</v>
      </c>
      <c r="P15">
        <v>180</v>
      </c>
      <c r="Q15" s="37">
        <f t="shared" si="5"/>
        <v>3</v>
      </c>
      <c r="R15" s="37">
        <f t="shared" si="1"/>
        <v>1.5</v>
      </c>
    </row>
    <row r="16" spans="1:18">
      <c r="B16">
        <v>10</v>
      </c>
      <c r="C16" s="37" t="s">
        <v>89</v>
      </c>
      <c r="D16" s="37" t="s">
        <v>92</v>
      </c>
      <c r="G16" s="37" t="s">
        <v>57</v>
      </c>
      <c r="H16">
        <v>1</v>
      </c>
      <c r="I16" s="37" t="s">
        <v>95</v>
      </c>
      <c r="J16" s="32">
        <v>14</v>
      </c>
      <c r="K16" s="32">
        <f t="shared" si="3"/>
        <v>1024</v>
      </c>
      <c r="L16" s="32">
        <f t="shared" si="2"/>
        <v>1024</v>
      </c>
      <c r="M16">
        <v>1024</v>
      </c>
      <c r="N16" s="37">
        <f t="shared" si="4"/>
        <v>17.066666666666666</v>
      </c>
      <c r="P16">
        <v>300</v>
      </c>
      <c r="Q16" s="37">
        <f t="shared" si="5"/>
        <v>5</v>
      </c>
      <c r="R16" s="37">
        <f t="shared" si="1"/>
        <v>1.6666666666666667</v>
      </c>
    </row>
    <row r="17" spans="2:18">
      <c r="J17" s="32">
        <v>15</v>
      </c>
      <c r="K17" s="32">
        <f t="shared" si="3"/>
        <v>2048</v>
      </c>
      <c r="L17" s="32">
        <f t="shared" si="2"/>
        <v>2048</v>
      </c>
      <c r="N17" s="37">
        <f t="shared" si="4"/>
        <v>34.133333333333333</v>
      </c>
      <c r="P17">
        <v>600</v>
      </c>
      <c r="Q17" s="37">
        <f t="shared" si="5"/>
        <v>10</v>
      </c>
      <c r="R17" s="37">
        <f t="shared" si="1"/>
        <v>2</v>
      </c>
    </row>
    <row r="18" spans="2:18">
      <c r="J18" s="32">
        <v>16</v>
      </c>
      <c r="K18" s="32">
        <f t="shared" si="3"/>
        <v>4096</v>
      </c>
      <c r="L18" s="32">
        <f t="shared" si="2"/>
        <v>4096</v>
      </c>
      <c r="N18" s="37">
        <f t="shared" si="4"/>
        <v>68.266666666666666</v>
      </c>
      <c r="P18">
        <v>1200</v>
      </c>
      <c r="Q18" s="37">
        <f t="shared" si="5"/>
        <v>20</v>
      </c>
      <c r="R18" s="37">
        <f t="shared" si="1"/>
        <v>2</v>
      </c>
    </row>
    <row r="19" spans="2:18">
      <c r="B19" s="32" t="s">
        <v>75</v>
      </c>
      <c r="C19">
        <v>1</v>
      </c>
      <c r="F19" s="36" t="s">
        <v>79</v>
      </c>
      <c r="G19">
        <f>4*1000*1000</f>
        <v>4000000</v>
      </c>
      <c r="J19" s="32">
        <v>17</v>
      </c>
      <c r="K19" s="32">
        <f t="shared" si="3"/>
        <v>8192</v>
      </c>
      <c r="L19" s="32">
        <f t="shared" si="2"/>
        <v>8192</v>
      </c>
      <c r="N19" s="37">
        <f t="shared" si="4"/>
        <v>136.53333333333333</v>
      </c>
      <c r="P19">
        <v>1800</v>
      </c>
      <c r="Q19" s="37">
        <f t="shared" si="5"/>
        <v>30</v>
      </c>
      <c r="R19" s="37">
        <f t="shared" si="1"/>
        <v>1.5</v>
      </c>
    </row>
    <row r="20" spans="2:18">
      <c r="B20" s="32" t="s">
        <v>76</v>
      </c>
      <c r="C20">
        <v>4</v>
      </c>
      <c r="F20" s="36" t="s">
        <v>83</v>
      </c>
      <c r="G20">
        <f>G19/4</f>
        <v>1000000</v>
      </c>
      <c r="J20" s="32"/>
      <c r="K20" s="32"/>
      <c r="P20">
        <f>45*60</f>
        <v>2700</v>
      </c>
      <c r="Q20">
        <f t="shared" si="5"/>
        <v>45</v>
      </c>
      <c r="R20" s="37">
        <f t="shared" si="1"/>
        <v>1.5</v>
      </c>
    </row>
    <row r="21" spans="2:18">
      <c r="E21" s="35" t="s">
        <v>81</v>
      </c>
      <c r="F21" s="35">
        <v>4</v>
      </c>
      <c r="G21">
        <f>G20/F21</f>
        <v>250000</v>
      </c>
      <c r="P21">
        <v>3600</v>
      </c>
      <c r="Q21">
        <f t="shared" si="5"/>
        <v>60</v>
      </c>
      <c r="R21" s="37">
        <f t="shared" si="1"/>
        <v>1.3333333333333333</v>
      </c>
    </row>
    <row r="22" spans="2:18">
      <c r="E22" s="35" t="s">
        <v>58</v>
      </c>
      <c r="F22">
        <v>250</v>
      </c>
      <c r="G22" s="35">
        <f>G21/F22</f>
        <v>1000</v>
      </c>
      <c r="P22">
        <f>90*60</f>
        <v>5400</v>
      </c>
      <c r="Q22" s="37">
        <f t="shared" si="5"/>
        <v>90</v>
      </c>
      <c r="R22" s="37">
        <f t="shared" ref="R22:R23" si="6">P22/P21</f>
        <v>1.5</v>
      </c>
    </row>
    <row r="23" spans="2:18">
      <c r="B23" s="32" t="s">
        <v>74</v>
      </c>
      <c r="C23">
        <v>3</v>
      </c>
      <c r="E23" s="35" t="s">
        <v>82</v>
      </c>
      <c r="F23" s="35">
        <v>10</v>
      </c>
      <c r="G23">
        <f>G22/F23</f>
        <v>100</v>
      </c>
      <c r="P23">
        <f>159*60</f>
        <v>9540</v>
      </c>
      <c r="Q23">
        <f t="shared" si="5"/>
        <v>159</v>
      </c>
      <c r="R23" s="37">
        <f t="shared" si="6"/>
        <v>1.7666666666666666</v>
      </c>
    </row>
    <row r="24" spans="2:18">
      <c r="B24" s="32" t="s">
        <v>69</v>
      </c>
      <c r="C24">
        <v>3</v>
      </c>
    </row>
    <row r="25" spans="2:18">
      <c r="B25" s="32" t="s">
        <v>70</v>
      </c>
      <c r="C25">
        <v>3</v>
      </c>
      <c r="F25" s="36" t="s">
        <v>84</v>
      </c>
      <c r="G25">
        <f>1/G23</f>
        <v>0.01</v>
      </c>
      <c r="H25" s="35" t="s">
        <v>80</v>
      </c>
    </row>
    <row r="28" spans="2:18">
      <c r="B28" s="32" t="s">
        <v>77</v>
      </c>
      <c r="C28">
        <v>3</v>
      </c>
    </row>
    <row r="29" spans="2:18">
      <c r="B29" s="32" t="s">
        <v>78</v>
      </c>
      <c r="C29">
        <v>3</v>
      </c>
    </row>
    <row r="36" spans="3:3">
      <c r="C36">
        <f>SUM(C19:C33)</f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Circuit</vt:lpstr>
      <vt:lpstr>states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Yeremin</dc:creator>
  <cp:lastModifiedBy>Igor Yeremin</cp:lastModifiedBy>
  <dcterms:created xsi:type="dcterms:W3CDTF">2010-10-23T16:22:23Z</dcterms:created>
  <dcterms:modified xsi:type="dcterms:W3CDTF">2010-11-14T00:20:15Z</dcterms:modified>
</cp:coreProperties>
</file>