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0" windowWidth="23360" windowHeight="14260" tabRatio="496" firstSheet="1" activeTab="1"/>
  </bookViews>
  <sheets>
    <sheet name="QI Grant Budget" sheetId="6" r:id="rId1"/>
    <sheet name="version 1 Build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G6" i="2"/>
  <c r="G8" i="2"/>
  <c r="G11" i="2"/>
  <c r="G15" i="2"/>
  <c r="G34" i="2"/>
  <c r="H4" i="6"/>
  <c r="H5" i="6"/>
  <c r="H6" i="6"/>
  <c r="H8" i="6"/>
  <c r="H13" i="6"/>
  <c r="H14" i="6"/>
  <c r="H15" i="6"/>
  <c r="H17" i="6"/>
  <c r="H20" i="6"/>
  <c r="H21" i="6"/>
  <c r="H24" i="6"/>
  <c r="H32" i="6"/>
  <c r="G5" i="6"/>
  <c r="G4" i="6"/>
</calcChain>
</file>

<file path=xl/sharedStrings.xml><?xml version="1.0" encoding="utf-8"?>
<sst xmlns="http://schemas.openxmlformats.org/spreadsheetml/2006/main" count="164" uniqueCount="100">
  <si>
    <t>Parts List</t>
  </si>
  <si>
    <t>Part Name</t>
  </si>
  <si>
    <t>Specification</t>
  </si>
  <si>
    <t>Quantity</t>
  </si>
  <si>
    <t>Product URL</t>
  </si>
  <si>
    <t>10K Ohm</t>
  </si>
  <si>
    <t>Power</t>
  </si>
  <si>
    <t>AA battery</t>
  </si>
  <si>
    <t xml:space="preserve">1.5V </t>
  </si>
  <si>
    <t>Battery holder</t>
  </si>
  <si>
    <t>1 per TX unit</t>
  </si>
  <si>
    <t>2 per TXunit</t>
  </si>
  <si>
    <t>http://www.canadarobotix.com/battery-chargers/2-aa-battery-holder-enclosed-with-switch</t>
  </si>
  <si>
    <t>3.3V Transformer</t>
  </si>
  <si>
    <t>3.3V step up from 1v to 3V</t>
  </si>
  <si>
    <t>https://www.sparkfun.com/products/10967</t>
  </si>
  <si>
    <t>http://www.canadarobotix.com/power-regulator/1235-pololu-3-3v-step-up-voltage-regulator-ncp1402</t>
  </si>
  <si>
    <t>General</t>
  </si>
  <si>
    <t>Headers</t>
  </si>
  <si>
    <t>Soldering Iron</t>
  </si>
  <si>
    <t>Sponge</t>
  </si>
  <si>
    <t>Male and Female</t>
  </si>
  <si>
    <t>Jumperwires</t>
  </si>
  <si>
    <t>Wire</t>
  </si>
  <si>
    <t>Red,  black and one other colour</t>
  </si>
  <si>
    <t>Sensors</t>
  </si>
  <si>
    <t>Xbee-ZB</t>
  </si>
  <si>
    <t>series 2</t>
  </si>
  <si>
    <t>Wire Stripper</t>
  </si>
  <si>
    <t>Voltmeter/Multimeter</t>
  </si>
  <si>
    <t>Protoboard</t>
  </si>
  <si>
    <t>http://www.canadarobotix.com/prototyping/1160-protoboard-3x7cm-2-sided</t>
  </si>
  <si>
    <t>Solder</t>
  </si>
  <si>
    <t>https://www.sparkfun.com/products/11812</t>
  </si>
  <si>
    <t>Xbee Explorere USB</t>
  </si>
  <si>
    <t>http://www.canadarobotix.com/xbee-adapters/1230-sparkfun-xbee-explorer-usb</t>
  </si>
  <si>
    <t>http://www.canadarobotix.com/xbee/digi-xbee-zb-2mw-pcb</t>
  </si>
  <si>
    <t>https://www.sparkfun.com/products/11217</t>
  </si>
  <si>
    <t>Arduino Uno</t>
  </si>
  <si>
    <t>Breadboard</t>
  </si>
  <si>
    <t>http://www.canadarobotix.com/arduino-microcontroller/arduino-uno-smd-3</t>
  </si>
  <si>
    <t>https://www.sparkfun.com/products/11224</t>
  </si>
  <si>
    <t>http://www.canadarobotix.com/cables-wires/parts-arduino-stackable-header-r3
http://www.canadarobotix.com/cables-wires/parts-header-female-straight-40
http://www.canadarobotix.com/cables-wires/parts-break-away-header-male-straight-40</t>
  </si>
  <si>
    <t>3,1,1</t>
  </si>
  <si>
    <t>http://www.canadarobotix.com/solderless-breadboard/400-point-breadboard-standard</t>
  </si>
  <si>
    <t>Sparkfun Xbee Sheild</t>
  </si>
  <si>
    <t>https://www.sparkfun.com/products/12847</t>
  </si>
  <si>
    <t>SMD R3</t>
  </si>
  <si>
    <t>On-Off Switch</t>
  </si>
  <si>
    <t>http://www.canadarobotix.com/measurement-equipment/1476-sparkfun-digital-multimeter-basic</t>
  </si>
  <si>
    <t>Total</t>
  </si>
  <si>
    <t>http://www.canadarobotix.com/cables-wires/1162-premium-splittable-jumper-wire-40-pins-m-f-20cm</t>
  </si>
  <si>
    <t>http://www.canadarobotix.com/prototyping/140-piece-wire-kit</t>
  </si>
  <si>
    <t>Price</t>
  </si>
  <si>
    <t>Resistors</t>
  </si>
  <si>
    <t>http://www.canadarobotix.com/electronic-components/10k-ohm-resistor-1-4w-5</t>
  </si>
  <si>
    <r>
      <t xml:space="preserve">Parts List </t>
    </r>
    <r>
      <rPr>
        <sz val="11"/>
        <color indexed="9"/>
        <rFont val="Arial"/>
        <family val="2"/>
      </rPr>
      <t>(per wing)</t>
    </r>
  </si>
  <si>
    <t>Need</t>
  </si>
  <si>
    <t>AA rechargeable battery</t>
  </si>
  <si>
    <t>Best-buy link</t>
  </si>
  <si>
    <t>http://www.canadiantire.ca/en/pdp/mastercraft-calibrated-wire-stripper-0529938p.html#.Viax4X6rS70</t>
  </si>
  <si>
    <t>http://www.thesource.ca/estore/Product.aspx?language=en-CA&amp;catalog=Online&amp;category=Soldering+Tools&amp;product=6400027</t>
  </si>
  <si>
    <t>http://www.canadarobotix.com/solderless-breadboard/830-point-breadboard</t>
  </si>
  <si>
    <t>LEDs</t>
  </si>
  <si>
    <t>http://www.canadarobotix.com/led-lighting/1698-basic-3mm-led-25x-red</t>
  </si>
  <si>
    <t>1 per RX unit</t>
  </si>
  <si>
    <t>1 per TX unit; 1 per RX unit</t>
  </si>
  <si>
    <t>Plastic Casing</t>
  </si>
  <si>
    <t>http://www.digikey.ca/product-search/en?keywords=SW1068-ND</t>
  </si>
  <si>
    <t>Display</t>
  </si>
  <si>
    <t>Misc Shipping</t>
  </si>
  <si>
    <t>Small Laptop</t>
  </si>
  <si>
    <t>http://www.dell.com/ca/p/inspiron-11-3157-laptop/pd?oc=ni113157_bt_h1403e&amp;model_id=inspiron-11-3157-laptop</t>
  </si>
  <si>
    <t>LCD display</t>
  </si>
  <si>
    <t>Must have USB, Display out  and decent graphics processor</t>
  </si>
  <si>
    <t>http://www.bestbuy.ca/en-CA/product/insignia-insignia-32-720p-60hz-led-tv-ns-32d220na16-gloss-black-ns-32d220na16/10346767.aspx?path=11d92a53ec332528ab10702cc8664c5den02</t>
  </si>
  <si>
    <t>LCD Display Mount</t>
  </si>
  <si>
    <t>HDMI Cable</t>
  </si>
  <si>
    <t>http://www.bestbuy.ca/en-ca/product/dynex-dynex-0-9m-3-ft-hdmi-cable-dx-sf115-dx-sf115/10238212.aspx?path=c7a6f61caa83965edf00e040cfbfae29en02</t>
  </si>
  <si>
    <t>http://www.bestbuy.ca/en-CA/product/tyger-claw-tygerclaw-17-37-full-motion-flat-panel-tv-wall-mount-lcd5004blk-lcd5004blk/10200518.aspx?path=3242d85ec43cdcbb893bd6e7c7889d20en02</t>
  </si>
  <si>
    <t>Total:</t>
  </si>
  <si>
    <t>http://www.canadarobotix.com/soldering-tools/1898</t>
  </si>
  <si>
    <t>http://www.canadarobotix.com/soldering-tools/solder-lead-free-100-gram-spool</t>
  </si>
  <si>
    <t>http://www.canadarobotix.com/soldering-tools/2118</t>
  </si>
  <si>
    <t>https://www.digikey.ca/product-detail/en/stackpole-electronics-inc/CF14JT30K0/CF14JT30K0CT-ND/1830386</t>
  </si>
  <si>
    <t xml:space="preserve">30K Ohm </t>
  </si>
  <si>
    <t>Switch</t>
  </si>
  <si>
    <t>https://www.digikey.ca/product-detail/en/omron-electronics-inc-emc-div/SS-5GL2T/SW873-ND/369897</t>
  </si>
  <si>
    <t>Tools</t>
  </si>
  <si>
    <t>`</t>
  </si>
  <si>
    <t>http://www.canadarobotix.com/soldering-tools/1892</t>
  </si>
  <si>
    <t>Laptop or Computer</t>
  </si>
  <si>
    <t>LCD Display</t>
  </si>
  <si>
    <t>Requirements: USB, HDMI display out, Windows OS, decent graphics processor</t>
  </si>
  <si>
    <t xml:space="preserve">Wall mount </t>
  </si>
  <si>
    <t>Length dependent on PC - Display distance</t>
  </si>
  <si>
    <t>Requirements: HDMI display input</t>
  </si>
  <si>
    <t>http://www.bestbuy.ca/en-ca/product/energizer-energizer-aa-1-5v-8-pack-batteries-aa-8-pack/38771003.aspx?</t>
  </si>
  <si>
    <t>Display &amp; Computing</t>
  </si>
  <si>
    <t>NOTE: The S2 has been discontinued and is replaced by the S2C - http://ftp1.digi.com/support/documentation/XBee%20ZigBee%20Migration%20Guide.pdf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</si>
</sst>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0"/>
      <name val="Arial"/>
      <family val="2"/>
    </font>
    <font>
      <sz val="11"/>
      <color indexed="8"/>
      <name val="Calibri"/>
      <family val="2"/>
    </font>
    <font>
      <b/>
      <sz val="14"/>
      <color indexed="9"/>
      <name val="Arial"/>
      <family val="2"/>
    </font>
    <font>
      <u/>
      <sz val="11"/>
      <color indexed="12"/>
      <name val="Calibri"/>
      <family val="2"/>
    </font>
    <font>
      <sz val="11"/>
      <color indexed="9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</fills>
  <borders count="5">
    <border>
      <left/>
      <right/>
      <top/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3" fillId="0" borderId="0" xfId="2"/>
    <xf numFmtId="0" fontId="1" fillId="0" borderId="0" xfId="1" applyAlignment="1">
      <alignment horizontal="center"/>
    </xf>
    <xf numFmtId="8" fontId="1" fillId="0" borderId="0" xfId="1" applyNumberFormat="1" applyAlignment="1">
      <alignment horizontal="center"/>
    </xf>
    <xf numFmtId="6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6" fontId="1" fillId="0" borderId="0" xfId="1" applyNumberFormat="1"/>
    <xf numFmtId="0" fontId="2" fillId="2" borderId="0" xfId="1" applyFont="1" applyFill="1" applyBorder="1" applyAlignment="1">
      <alignment horizontal="center"/>
    </xf>
    <xf numFmtId="0" fontId="1" fillId="0" borderId="0" xfId="1" applyAlignment="1">
      <alignment horizontal="left" wrapText="1"/>
    </xf>
  </cellXfs>
  <cellStyles count="6">
    <cellStyle name="Excel Built-in Normal" xfId="1"/>
    <cellStyle name="Followed Hyperlink" xfId="3" builtinId="9" hidden="1"/>
    <cellStyle name="Followed Hyperlink" xfId="4" builtinId="9" hidden="1"/>
    <cellStyle name="Followed Hyperlink" xfId="5" builtinId="9" hidden="1"/>
    <cellStyle name="Hyperlink" xfId="2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adarobotix.com/xbee-adapters/1230-sparkfun-xbee-explorer-usb" TargetMode="External"/><Relationship Id="rId2" Type="http://schemas.openxmlformats.org/officeDocument/2006/relationships/hyperlink" Target="http://www.bestbuy.ca/en-CA/product/energizer-energizer-nh15bp4-4-pack-aa-nimh-rechargeable-batteries-aa-4-nimh/10019056.aspx?path=f36567c61dc648903c2f8e17ebf388afen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adarobotix.com/xbee-adapters/1230-sparkfun-xbee-explorer-us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5"/>
  <sheetViews>
    <sheetView topLeftCell="C1" zoomScale="90" zoomScaleNormal="90" zoomScalePageLayoutView="90" workbookViewId="0">
      <selection activeCell="I36" sqref="I36"/>
    </sheetView>
  </sheetViews>
  <sheetFormatPr baseColWidth="10" defaultColWidth="8.6640625" defaultRowHeight="14" x14ac:dyDescent="0"/>
  <cols>
    <col min="1" max="2" width="8.6640625" style="1"/>
    <col min="3" max="3" width="3.5" style="1" customWidth="1"/>
    <col min="4" max="4" width="22.83203125" style="1" customWidth="1"/>
    <col min="5" max="5" width="19.6640625" style="1" customWidth="1"/>
    <col min="6" max="6" width="17" style="8" hidden="1" customWidth="1"/>
    <col min="7" max="7" width="17" style="8" customWidth="1"/>
    <col min="8" max="8" width="10.5" style="8" customWidth="1"/>
    <col min="9" max="9" width="28.6640625" style="1" customWidth="1"/>
    <col min="10" max="16384" width="8.6640625" style="1"/>
  </cols>
  <sheetData>
    <row r="1" spans="2:18" ht="17">
      <c r="C1" s="13" t="s">
        <v>56</v>
      </c>
      <c r="D1" s="13"/>
      <c r="E1" s="13"/>
      <c r="F1" s="13"/>
      <c r="G1" s="13"/>
      <c r="H1" s="13"/>
      <c r="I1" s="13"/>
    </row>
    <row r="2" spans="2:18" ht="15" thickBot="1">
      <c r="F2" s="2"/>
      <c r="G2" s="2"/>
      <c r="H2" s="2"/>
    </row>
    <row r="3" spans="2:18" ht="15" thickBot="1">
      <c r="C3" s="3"/>
      <c r="D3" s="4" t="s">
        <v>1</v>
      </c>
      <c r="E3" s="5" t="s">
        <v>2</v>
      </c>
      <c r="F3" s="5" t="s">
        <v>57</v>
      </c>
      <c r="G3" s="5" t="s">
        <v>3</v>
      </c>
      <c r="H3" s="5" t="s">
        <v>53</v>
      </c>
      <c r="I3" s="6" t="s">
        <v>4</v>
      </c>
    </row>
    <row r="4" spans="2:18">
      <c r="B4" s="1" t="s">
        <v>6</v>
      </c>
      <c r="D4" s="1" t="s">
        <v>58</v>
      </c>
      <c r="E4" s="1" t="s">
        <v>8</v>
      </c>
      <c r="F4" s="8" t="s">
        <v>11</v>
      </c>
      <c r="G4" s="8">
        <f>2*6</f>
        <v>12</v>
      </c>
      <c r="H4" s="8">
        <f>3*17</f>
        <v>51</v>
      </c>
      <c r="I4" s="7" t="s">
        <v>59</v>
      </c>
    </row>
    <row r="5" spans="2:18">
      <c r="D5" s="1" t="s">
        <v>9</v>
      </c>
      <c r="F5" s="8" t="s">
        <v>10</v>
      </c>
      <c r="G5" s="8">
        <f>1*6</f>
        <v>6</v>
      </c>
      <c r="H5" s="9">
        <f>6*1.29</f>
        <v>7.74</v>
      </c>
      <c r="I5" s="1" t="s">
        <v>12</v>
      </c>
    </row>
    <row r="6" spans="2:18">
      <c r="D6" s="1" t="s">
        <v>13</v>
      </c>
      <c r="E6" s="1" t="s">
        <v>14</v>
      </c>
      <c r="F6" s="8" t="s">
        <v>10</v>
      </c>
      <c r="G6" s="8">
        <v>6</v>
      </c>
      <c r="H6" s="9">
        <f>6*6.59</f>
        <v>39.54</v>
      </c>
      <c r="I6" s="1" t="s">
        <v>16</v>
      </c>
      <c r="J6" s="1" t="s">
        <v>15</v>
      </c>
    </row>
    <row r="8" spans="2:18" ht="44.25" customHeight="1">
      <c r="B8" s="1" t="s">
        <v>17</v>
      </c>
      <c r="D8" s="1" t="s">
        <v>18</v>
      </c>
      <c r="E8" s="1" t="s">
        <v>21</v>
      </c>
      <c r="F8" s="8" t="s">
        <v>43</v>
      </c>
      <c r="G8" s="8">
        <v>5</v>
      </c>
      <c r="H8" s="9">
        <f>1.59*2+0.99*2+1.59</f>
        <v>6.75</v>
      </c>
      <c r="I8" s="14" t="s">
        <v>42</v>
      </c>
      <c r="J8" s="14"/>
      <c r="K8" s="14"/>
      <c r="L8" s="14"/>
      <c r="M8" s="14"/>
      <c r="N8" s="14"/>
      <c r="O8" s="14"/>
      <c r="P8" s="14"/>
      <c r="Q8" s="14"/>
      <c r="R8" s="14"/>
    </row>
    <row r="9" spans="2:18">
      <c r="D9" s="1" t="s">
        <v>22</v>
      </c>
      <c r="E9" s="1" t="s">
        <v>24</v>
      </c>
      <c r="G9" s="8">
        <v>1</v>
      </c>
      <c r="H9" s="10">
        <v>6.99</v>
      </c>
      <c r="I9" s="1" t="s">
        <v>51</v>
      </c>
    </row>
    <row r="10" spans="2:18">
      <c r="D10" s="1" t="s">
        <v>23</v>
      </c>
      <c r="E10" s="1" t="s">
        <v>24</v>
      </c>
      <c r="F10" s="8">
        <v>1</v>
      </c>
      <c r="G10" s="8">
        <v>1</v>
      </c>
      <c r="H10" s="10">
        <v>5.99</v>
      </c>
      <c r="I10" s="1" t="s">
        <v>52</v>
      </c>
    </row>
    <row r="11" spans="2:18">
      <c r="D11" s="1" t="s">
        <v>28</v>
      </c>
      <c r="F11" s="8">
        <v>1</v>
      </c>
      <c r="G11" s="8">
        <v>1</v>
      </c>
      <c r="H11" s="10">
        <v>15</v>
      </c>
      <c r="I11" s="1" t="s">
        <v>60</v>
      </c>
    </row>
    <row r="12" spans="2:18">
      <c r="D12" s="1" t="s">
        <v>32</v>
      </c>
      <c r="F12" s="8">
        <v>1</v>
      </c>
      <c r="G12" s="8">
        <v>1</v>
      </c>
      <c r="H12" s="10">
        <v>11</v>
      </c>
      <c r="I12" s="1" t="s">
        <v>61</v>
      </c>
    </row>
    <row r="13" spans="2:18">
      <c r="D13" s="1" t="s">
        <v>30</v>
      </c>
      <c r="F13" s="8" t="s">
        <v>10</v>
      </c>
      <c r="G13" s="8">
        <v>6</v>
      </c>
      <c r="H13" s="9">
        <f>6*2.99</f>
        <v>17.940000000000001</v>
      </c>
      <c r="I13" s="1" t="s">
        <v>31</v>
      </c>
    </row>
    <row r="14" spans="2:18">
      <c r="D14" s="1" t="s">
        <v>39</v>
      </c>
      <c r="F14" s="8">
        <v>1</v>
      </c>
      <c r="G14" s="8">
        <v>1</v>
      </c>
      <c r="H14" s="9">
        <f>1*4.99</f>
        <v>4.99</v>
      </c>
      <c r="I14" s="1" t="s">
        <v>62</v>
      </c>
    </row>
    <row r="15" spans="2:18">
      <c r="D15" s="1" t="s">
        <v>54</v>
      </c>
      <c r="E15" s="1" t="s">
        <v>5</v>
      </c>
      <c r="F15" s="8">
        <v>6</v>
      </c>
      <c r="G15" s="8">
        <v>6</v>
      </c>
      <c r="H15" s="9">
        <f>6*0.59</f>
        <v>3.54</v>
      </c>
      <c r="I15" s="1" t="s">
        <v>55</v>
      </c>
    </row>
    <row r="16" spans="2:18">
      <c r="D16" s="1" t="s">
        <v>63</v>
      </c>
      <c r="F16" s="8">
        <v>1</v>
      </c>
      <c r="G16" s="8">
        <v>1</v>
      </c>
      <c r="H16" s="9">
        <v>4.99</v>
      </c>
      <c r="I16" s="1" t="s">
        <v>64</v>
      </c>
    </row>
    <row r="17" spans="2:10">
      <c r="D17" s="1" t="s">
        <v>67</v>
      </c>
      <c r="F17" s="8" t="s">
        <v>66</v>
      </c>
      <c r="G17" s="8">
        <v>7</v>
      </c>
      <c r="H17" s="9">
        <f>7*10</f>
        <v>70</v>
      </c>
    </row>
    <row r="18" spans="2:10">
      <c r="D18" s="1" t="s">
        <v>70</v>
      </c>
      <c r="H18" s="9">
        <v>50</v>
      </c>
    </row>
    <row r="20" spans="2:10">
      <c r="B20" s="1" t="s">
        <v>25</v>
      </c>
      <c r="D20" s="1" t="s">
        <v>26</v>
      </c>
      <c r="E20" s="1" t="s">
        <v>27</v>
      </c>
      <c r="F20" s="8" t="s">
        <v>66</v>
      </c>
      <c r="G20" s="8">
        <v>7</v>
      </c>
      <c r="H20" s="9">
        <f>27.69*3</f>
        <v>83.070000000000007</v>
      </c>
      <c r="I20" s="1" t="s">
        <v>36</v>
      </c>
      <c r="J20" s="1" t="s">
        <v>37</v>
      </c>
    </row>
    <row r="21" spans="2:10">
      <c r="D21" s="1" t="s">
        <v>34</v>
      </c>
      <c r="F21" s="8" t="s">
        <v>10</v>
      </c>
      <c r="G21" s="8">
        <v>6</v>
      </c>
      <c r="H21" s="9">
        <f>6*32.89</f>
        <v>197.34</v>
      </c>
      <c r="I21" s="7" t="s">
        <v>35</v>
      </c>
      <c r="J21" s="1" t="s">
        <v>33</v>
      </c>
    </row>
    <row r="22" spans="2:10">
      <c r="D22" s="1" t="s">
        <v>38</v>
      </c>
      <c r="E22" s="1" t="s">
        <v>47</v>
      </c>
      <c r="F22" s="8" t="s">
        <v>65</v>
      </c>
      <c r="G22" s="8">
        <v>1</v>
      </c>
      <c r="H22" s="9">
        <v>26.69</v>
      </c>
      <c r="I22" s="1" t="s">
        <v>40</v>
      </c>
      <c r="J22" s="1" t="s">
        <v>41</v>
      </c>
    </row>
    <row r="23" spans="2:10">
      <c r="D23" s="1" t="s">
        <v>45</v>
      </c>
      <c r="F23" s="8" t="s">
        <v>65</v>
      </c>
      <c r="G23" s="8">
        <v>1</v>
      </c>
      <c r="H23" s="10">
        <v>21</v>
      </c>
      <c r="I23" s="1" t="s">
        <v>46</v>
      </c>
    </row>
    <row r="24" spans="2:10">
      <c r="D24" s="1" t="s">
        <v>48</v>
      </c>
      <c r="F24" s="8" t="s">
        <v>10</v>
      </c>
      <c r="G24" s="8">
        <v>6</v>
      </c>
      <c r="H24" s="10">
        <f>4*6</f>
        <v>24</v>
      </c>
      <c r="I24" s="1" t="s">
        <v>68</v>
      </c>
    </row>
    <row r="25" spans="2:10">
      <c r="H25" s="10"/>
    </row>
    <row r="26" spans="2:10">
      <c r="B26" s="1" t="s">
        <v>69</v>
      </c>
      <c r="D26" s="1" t="s">
        <v>71</v>
      </c>
      <c r="E26" s="1" t="s">
        <v>74</v>
      </c>
      <c r="F26" s="8" t="s">
        <v>65</v>
      </c>
      <c r="G26" s="8">
        <v>1</v>
      </c>
      <c r="H26" s="10">
        <v>479</v>
      </c>
      <c r="I26" s="1" t="s">
        <v>72</v>
      </c>
    </row>
    <row r="27" spans="2:10">
      <c r="D27" s="1" t="s">
        <v>73</v>
      </c>
      <c r="F27" s="8" t="s">
        <v>65</v>
      </c>
      <c r="G27" s="8">
        <v>1</v>
      </c>
      <c r="H27" s="10">
        <v>199</v>
      </c>
      <c r="I27" s="1" t="s">
        <v>75</v>
      </c>
    </row>
    <row r="28" spans="2:10">
      <c r="D28" s="1" t="s">
        <v>76</v>
      </c>
      <c r="F28" s="8" t="s">
        <v>65</v>
      </c>
      <c r="G28" s="8">
        <v>1</v>
      </c>
      <c r="H28" s="10">
        <v>99</v>
      </c>
      <c r="I28" s="1" t="s">
        <v>79</v>
      </c>
    </row>
    <row r="29" spans="2:10">
      <c r="D29" s="1" t="s">
        <v>77</v>
      </c>
      <c r="F29" s="8" t="s">
        <v>65</v>
      </c>
      <c r="G29" s="8">
        <v>1</v>
      </c>
      <c r="H29" s="10">
        <v>4</v>
      </c>
      <c r="I29" s="1" t="s">
        <v>78</v>
      </c>
    </row>
    <row r="30" spans="2:10">
      <c r="H30" s="10"/>
    </row>
    <row r="32" spans="2:10">
      <c r="F32" s="8" t="s">
        <v>50</v>
      </c>
      <c r="G32" s="8" t="s">
        <v>80</v>
      </c>
      <c r="H32" s="11">
        <f>SUM(H4:H30)</f>
        <v>1428.5700000000002</v>
      </c>
    </row>
    <row r="35" spans="9:9">
      <c r="I35" s="12"/>
    </row>
  </sheetData>
  <sheetProtection selectLockedCells="1" selectUnlockedCells="1"/>
  <mergeCells count="2">
    <mergeCell ref="C1:I1"/>
    <mergeCell ref="I8:R8"/>
  </mergeCells>
  <hyperlinks>
    <hyperlink ref="I21" r:id="rId1"/>
    <hyperlink ref="I4" r:id="rId2"/>
  </hyperlinks>
  <pageMargins left="0.7" right="0.7" top="0.75" bottom="0.75" header="0.51180555555555551" footer="0.51180555555555551"/>
  <pageSetup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90" zoomScaleNormal="90" zoomScalePageLayoutView="90" workbookViewId="0">
      <selection activeCell="J15" sqref="J15"/>
    </sheetView>
  </sheetViews>
  <sheetFormatPr baseColWidth="10" defaultColWidth="8.6640625" defaultRowHeight="14" x14ac:dyDescent="0"/>
  <cols>
    <col min="1" max="1" width="8.6640625" style="1"/>
    <col min="2" max="2" width="17" style="1" bestFit="1" customWidth="1"/>
    <col min="3" max="3" width="3.5" style="1" customWidth="1"/>
    <col min="4" max="4" width="18.83203125" style="1" customWidth="1"/>
    <col min="5" max="5" width="19.6640625" style="1" customWidth="1"/>
    <col min="6" max="6" width="17" style="8" customWidth="1"/>
    <col min="7" max="7" width="9.83203125" style="8" customWidth="1"/>
    <col min="8" max="8" width="40" style="1" customWidth="1"/>
    <col min="9" max="16384" width="8.6640625" style="1"/>
  </cols>
  <sheetData>
    <row r="1" spans="2:17" ht="17">
      <c r="C1" s="13" t="s">
        <v>0</v>
      </c>
      <c r="D1" s="13"/>
      <c r="E1" s="13"/>
      <c r="F1" s="13"/>
      <c r="G1" s="13"/>
      <c r="H1" s="13"/>
    </row>
    <row r="2" spans="2:17" ht="15" thickBot="1">
      <c r="F2" s="2"/>
      <c r="G2" s="2"/>
    </row>
    <row r="3" spans="2:17" ht="15" thickBot="1">
      <c r="C3" s="3"/>
      <c r="D3" s="4" t="s">
        <v>1</v>
      </c>
      <c r="E3" s="5" t="s">
        <v>2</v>
      </c>
      <c r="F3" s="5" t="s">
        <v>3</v>
      </c>
      <c r="G3" s="5" t="s">
        <v>53</v>
      </c>
      <c r="H3" s="6" t="s">
        <v>4</v>
      </c>
    </row>
    <row r="4" spans="2:17">
      <c r="B4" s="1" t="s">
        <v>6</v>
      </c>
      <c r="D4" s="1" t="s">
        <v>7</v>
      </c>
      <c r="E4" s="1" t="s">
        <v>8</v>
      </c>
      <c r="F4" s="8" t="s">
        <v>11</v>
      </c>
      <c r="G4" s="9">
        <v>9.99</v>
      </c>
      <c r="H4" s="1" t="s">
        <v>97</v>
      </c>
    </row>
    <row r="5" spans="2:17">
      <c r="D5" s="1" t="s">
        <v>9</v>
      </c>
      <c r="F5" s="8" t="s">
        <v>10</v>
      </c>
      <c r="G5" s="9">
        <v>1.29</v>
      </c>
      <c r="H5" s="1" t="s">
        <v>12</v>
      </c>
    </row>
    <row r="6" spans="2:17">
      <c r="D6" s="1" t="s">
        <v>13</v>
      </c>
      <c r="E6" s="1" t="s">
        <v>14</v>
      </c>
      <c r="F6" s="8" t="s">
        <v>10</v>
      </c>
      <c r="G6" s="9">
        <f>2*6.59</f>
        <v>13.18</v>
      </c>
      <c r="H6" s="1" t="s">
        <v>15</v>
      </c>
      <c r="I6" s="1" t="s">
        <v>16</v>
      </c>
    </row>
    <row r="8" spans="2:17" ht="44.25" customHeight="1">
      <c r="B8" s="1" t="s">
        <v>17</v>
      </c>
      <c r="D8" s="1" t="s">
        <v>18</v>
      </c>
      <c r="E8" s="1" t="s">
        <v>21</v>
      </c>
      <c r="F8" s="8" t="s">
        <v>43</v>
      </c>
      <c r="G8" s="9">
        <f>1.59*2+0.99*2+1.59</f>
        <v>6.75</v>
      </c>
      <c r="H8" s="14" t="s">
        <v>42</v>
      </c>
      <c r="I8" s="14"/>
      <c r="J8" s="14"/>
      <c r="K8" s="14"/>
      <c r="L8" s="14"/>
      <c r="M8" s="14"/>
      <c r="N8" s="14"/>
      <c r="O8" s="14"/>
      <c r="P8" s="14"/>
      <c r="Q8" s="14"/>
    </row>
    <row r="9" spans="2:17">
      <c r="D9" s="1" t="s">
        <v>22</v>
      </c>
      <c r="E9" s="1" t="s">
        <v>24</v>
      </c>
      <c r="F9" s="8">
        <v>1</v>
      </c>
      <c r="G9" s="10">
        <v>6.99</v>
      </c>
      <c r="H9" s="1" t="s">
        <v>51</v>
      </c>
    </row>
    <row r="10" spans="2:17">
      <c r="D10" s="1" t="s">
        <v>23</v>
      </c>
      <c r="E10" s="1" t="s">
        <v>24</v>
      </c>
      <c r="F10" s="8">
        <v>1</v>
      </c>
      <c r="G10" s="10">
        <v>5.99</v>
      </c>
      <c r="H10" s="1" t="s">
        <v>52</v>
      </c>
    </row>
    <row r="11" spans="2:17">
      <c r="D11" s="1" t="s">
        <v>30</v>
      </c>
      <c r="F11" s="8" t="s">
        <v>10</v>
      </c>
      <c r="G11" s="9">
        <f>2*2.99</f>
        <v>5.98</v>
      </c>
      <c r="H11" s="1" t="s">
        <v>31</v>
      </c>
    </row>
    <row r="12" spans="2:17">
      <c r="D12" s="1" t="s">
        <v>54</v>
      </c>
      <c r="E12" s="1" t="s">
        <v>85</v>
      </c>
      <c r="F12" s="8" t="s">
        <v>10</v>
      </c>
      <c r="G12" s="9">
        <v>0.15</v>
      </c>
      <c r="H12" s="1" t="s">
        <v>84</v>
      </c>
    </row>
    <row r="13" spans="2:17">
      <c r="G13" s="9"/>
    </row>
    <row r="15" spans="2:17">
      <c r="B15" s="1" t="s">
        <v>25</v>
      </c>
      <c r="D15" s="1" t="s">
        <v>26</v>
      </c>
      <c r="E15" s="1" t="s">
        <v>27</v>
      </c>
      <c r="F15" s="8">
        <v>2</v>
      </c>
      <c r="G15" s="9">
        <f>27.69*2</f>
        <v>55.38</v>
      </c>
      <c r="H15" s="1" t="s">
        <v>36</v>
      </c>
      <c r="I15" s="1" t="s">
        <v>37</v>
      </c>
      <c r="J15" s="1" t="s">
        <v>99</v>
      </c>
    </row>
    <row r="16" spans="2:17">
      <c r="D16" s="1" t="s">
        <v>34</v>
      </c>
      <c r="F16" s="8">
        <v>1</v>
      </c>
      <c r="G16" s="9">
        <f>32.89</f>
        <v>32.89</v>
      </c>
      <c r="H16" s="7" t="s">
        <v>35</v>
      </c>
      <c r="I16" s="1" t="s">
        <v>33</v>
      </c>
    </row>
    <row r="17" spans="1:9">
      <c r="D17" s="1" t="s">
        <v>38</v>
      </c>
      <c r="E17" s="1" t="s">
        <v>47</v>
      </c>
      <c r="F17" s="8">
        <v>1</v>
      </c>
      <c r="G17" s="9">
        <v>26.69</v>
      </c>
      <c r="H17" s="1" t="s">
        <v>40</v>
      </c>
      <c r="I17" s="1" t="s">
        <v>41</v>
      </c>
    </row>
    <row r="18" spans="1:9">
      <c r="D18" s="1" t="s">
        <v>45</v>
      </c>
      <c r="F18" s="8">
        <v>1</v>
      </c>
      <c r="G18" s="10">
        <v>21</v>
      </c>
      <c r="H18" s="1" t="s">
        <v>46</v>
      </c>
    </row>
    <row r="19" spans="1:9">
      <c r="D19" s="1" t="s">
        <v>86</v>
      </c>
      <c r="F19" s="8" t="s">
        <v>10</v>
      </c>
      <c r="G19" s="10">
        <v>4.5</v>
      </c>
      <c r="H19" s="1" t="s">
        <v>87</v>
      </c>
    </row>
    <row r="20" spans="1:9">
      <c r="G20" s="10"/>
    </row>
    <row r="21" spans="1:9">
      <c r="B21" s="1" t="s">
        <v>98</v>
      </c>
      <c r="D21" s="1" t="s">
        <v>91</v>
      </c>
      <c r="F21" s="8">
        <v>1</v>
      </c>
      <c r="G21" s="10">
        <v>350</v>
      </c>
      <c r="H21" s="1" t="s">
        <v>93</v>
      </c>
    </row>
    <row r="22" spans="1:9">
      <c r="D22" s="1" t="s">
        <v>92</v>
      </c>
      <c r="F22" s="8">
        <v>1</v>
      </c>
      <c r="G22" s="10">
        <v>200</v>
      </c>
      <c r="H22" s="1" t="s">
        <v>96</v>
      </c>
    </row>
    <row r="23" spans="1:9">
      <c r="D23" s="1" t="s">
        <v>76</v>
      </c>
      <c r="F23" s="8">
        <v>1</v>
      </c>
      <c r="G23" s="10">
        <v>25</v>
      </c>
      <c r="H23" s="1" t="s">
        <v>94</v>
      </c>
    </row>
    <row r="24" spans="1:9">
      <c r="D24" s="1" t="s">
        <v>77</v>
      </c>
      <c r="F24" s="8">
        <v>1</v>
      </c>
      <c r="G24" s="10">
        <v>25</v>
      </c>
      <c r="H24" s="1" t="s">
        <v>95</v>
      </c>
    </row>
    <row r="25" spans="1:9">
      <c r="G25" s="10"/>
    </row>
    <row r="26" spans="1:9">
      <c r="G26" s="10"/>
    </row>
    <row r="27" spans="1:9">
      <c r="B27" s="1" t="s">
        <v>88</v>
      </c>
      <c r="D27" s="1" t="s">
        <v>28</v>
      </c>
      <c r="F27" s="8">
        <v>1</v>
      </c>
      <c r="G27" s="9">
        <v>14.99</v>
      </c>
      <c r="H27" s="1" t="s">
        <v>90</v>
      </c>
    </row>
    <row r="28" spans="1:9">
      <c r="D28" s="1" t="s">
        <v>19</v>
      </c>
      <c r="F28" s="8">
        <v>1</v>
      </c>
      <c r="G28" s="9">
        <v>43.59</v>
      </c>
      <c r="H28" s="1" t="s">
        <v>81</v>
      </c>
    </row>
    <row r="29" spans="1:9">
      <c r="D29" s="1" t="s">
        <v>32</v>
      </c>
      <c r="F29" s="8">
        <v>1</v>
      </c>
      <c r="G29" s="9">
        <v>10.59</v>
      </c>
      <c r="H29" s="1" t="s">
        <v>82</v>
      </c>
    </row>
    <row r="30" spans="1:9">
      <c r="D30" s="1" t="s">
        <v>20</v>
      </c>
      <c r="F30" s="8">
        <v>1</v>
      </c>
      <c r="G30" s="8">
        <v>7.29</v>
      </c>
      <c r="H30" s="1" t="s">
        <v>83</v>
      </c>
    </row>
    <row r="31" spans="1:9">
      <c r="A31" s="1" t="s">
        <v>89</v>
      </c>
      <c r="D31" s="1" t="s">
        <v>29</v>
      </c>
      <c r="F31" s="8">
        <v>1</v>
      </c>
      <c r="G31" s="9">
        <v>19.690000000000001</v>
      </c>
      <c r="H31" s="1" t="s">
        <v>49</v>
      </c>
    </row>
    <row r="32" spans="1:9">
      <c r="D32" s="1" t="s">
        <v>39</v>
      </c>
      <c r="F32" s="8">
        <v>1</v>
      </c>
      <c r="G32" s="9">
        <v>3.99</v>
      </c>
      <c r="H32" s="1" t="s">
        <v>44</v>
      </c>
    </row>
    <row r="34" spans="6:7">
      <c r="F34" s="8" t="s">
        <v>50</v>
      </c>
      <c r="G34" s="8">
        <f>SUM(G4:G19)</f>
        <v>190.78</v>
      </c>
    </row>
  </sheetData>
  <sheetProtection selectLockedCells="1" selectUnlockedCells="1"/>
  <mergeCells count="2">
    <mergeCell ref="C1:H1"/>
    <mergeCell ref="H8:Q8"/>
  </mergeCells>
  <hyperlinks>
    <hyperlink ref="H16" r:id="rId1"/>
  </hyperlinks>
  <pageMargins left="0.7" right="0.7" top="0.75" bottom="0.75" header="0.51180555555555551" footer="0.51180555555555551"/>
  <pageSetup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QI Grant Budget</vt:lpstr>
      <vt:lpstr>version 1 Build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Bhatnagar</dc:creator>
  <cp:lastModifiedBy>Greg Hallihan</cp:lastModifiedBy>
  <dcterms:created xsi:type="dcterms:W3CDTF">2015-07-07T18:30:48Z</dcterms:created>
  <dcterms:modified xsi:type="dcterms:W3CDTF">2017-04-21T15:55:36Z</dcterms:modified>
</cp:coreProperties>
</file>