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Properties\"/>
    </mc:Choice>
  </mc:AlternateContent>
  <xr:revisionPtr revIDLastSave="0" documentId="13_ncr:1_{F5D7422E-ED54-4799-92AE-B5373BB0B459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E11 and Poison ratio" sheetId="1" r:id="rId1"/>
    <sheet name="E22 and Poison ratio" sheetId="2" r:id="rId2"/>
    <sheet name="Conductivity" sheetId="3" r:id="rId3"/>
    <sheet name="Specific he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 s="1"/>
  <c r="C9" i="4"/>
  <c r="C8" i="4"/>
  <c r="J5" i="3" l="1"/>
  <c r="J6" i="3" s="1"/>
  <c r="I5" i="3"/>
  <c r="I6" i="3" s="1"/>
  <c r="D5" i="3"/>
  <c r="D6" i="3" s="1"/>
  <c r="C5" i="3"/>
  <c r="C6" i="3"/>
  <c r="C5" i="1"/>
  <c r="C3" i="1"/>
  <c r="B4" i="2"/>
  <c r="B6" i="2" s="1"/>
  <c r="B3" i="2"/>
  <c r="B5" i="2"/>
  <c r="B6" i="1"/>
  <c r="B5" i="1"/>
  <c r="B4" i="1"/>
  <c r="B3" i="1"/>
</calcChain>
</file>

<file path=xl/sharedStrings.xml><?xml version="1.0" encoding="utf-8"?>
<sst xmlns="http://schemas.openxmlformats.org/spreadsheetml/2006/main" count="36" uniqueCount="25">
  <si>
    <t>Direct FE2</t>
  </si>
  <si>
    <t>Force (N)</t>
  </si>
  <si>
    <t>RVE13</t>
  </si>
  <si>
    <t>E11 (MPa)</t>
  </si>
  <si>
    <t>X_Displacement (mm)</t>
  </si>
  <si>
    <t>Y_Displacement (mm)</t>
  </si>
  <si>
    <t xml:space="preserve"> </t>
  </si>
  <si>
    <t>v12</t>
  </si>
  <si>
    <t>RVE23</t>
  </si>
  <si>
    <t>2_Displacement (mm)</t>
  </si>
  <si>
    <t>3_Displacement (mm)</t>
  </si>
  <si>
    <t>v23</t>
  </si>
  <si>
    <t>E22, E33 (Pa)</t>
  </si>
  <si>
    <t>RVE 1-2</t>
  </si>
  <si>
    <t>RVE 2-3</t>
  </si>
  <si>
    <t>Q (W/m^2)</t>
  </si>
  <si>
    <t>dT/dy (Celcius/m)</t>
  </si>
  <si>
    <t>dT/dx (Celcius/m)</t>
  </si>
  <si>
    <t>ky (W/C*m)</t>
  </si>
  <si>
    <t>kx (W/C*m)</t>
  </si>
  <si>
    <t>time (s)</t>
  </si>
  <si>
    <t>Density (kg/m^3)</t>
  </si>
  <si>
    <t>Thickness (m)</t>
  </si>
  <si>
    <t>Delta T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</si>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</sst>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2" fillId="2" borderId="0" xfId="1" applyFont="1"/>
    <xf numFmtId="0" fontId="1" fillId="2" borderId="0" xfId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zoomScale="250" zoomScaleNormal="250" workbookViewId="0">
      <selection activeCell="C5" sqref="C5"/>
    </sheetView>
  </sheetViews>
  <sheetFormatPr defaultRowHeight="24" x14ac:dyDescent="0.8"/>
  <cols>
    <col min="1" max="1" width="20.36328125" style="1" bestFit="1" customWidth="1"/>
    <col min="2" max="2" width="12.90625" style="1" bestFit="1" customWidth="1"/>
    <col min="3" max="3" width="8.90625" style="1" bestFit="1" customWidth="1"/>
    <col min="4" max="16384" width="8.7265625" style="1"/>
  </cols>
  <sheetData>
    <row r="1" spans="1:3" x14ac:dyDescent="0.8">
      <c r="A1" s="2" t="s">
        <v>0</v>
      </c>
      <c r="B1" s="3" t="s">
        <v>2</v>
      </c>
    </row>
    <row r="2" spans="1:3" x14ac:dyDescent="0.8">
      <c r="A2" s="1" t="s">
        <v>1</v>
      </c>
      <c r="B2" s="3">
        <v>10</v>
      </c>
      <c r="C2" s="1">
        <v>10</v>
      </c>
    </row>
    <row r="3" spans="1:3" x14ac:dyDescent="0.8">
      <c r="A3" s="1" t="s">
        <v>4</v>
      </c>
      <c r="B3" s="3">
        <f>2.433*10^-3</f>
        <v>2.4329999999999998E-3</v>
      </c>
      <c r="C3" s="1">
        <f>7.799*10^-4</f>
        <v>7.7990000000000004E-4</v>
      </c>
    </row>
    <row r="4" spans="1:3" x14ac:dyDescent="0.8">
      <c r="A4" s="1" t="s">
        <v>5</v>
      </c>
      <c r="B4" s="3">
        <f>-3.494*10^-4</f>
        <v>-3.4940000000000004E-4</v>
      </c>
    </row>
    <row r="5" spans="1:3" x14ac:dyDescent="0.8">
      <c r="A5" s="1" t="s">
        <v>3</v>
      </c>
      <c r="B5" s="4">
        <f>(B2/(20*10^-6))/(B3/50)</f>
        <v>10275380189.066998</v>
      </c>
      <c r="C5" s="4">
        <f>(C2/(50*10^-6))/(C3/20)</f>
        <v>5128862674.7018852</v>
      </c>
    </row>
    <row r="6" spans="1:3" x14ac:dyDescent="0.8">
      <c r="A6" s="1" t="s">
        <v>7</v>
      </c>
      <c r="B6" s="1">
        <f>-B4/B3</f>
        <v>0.14360871352240034</v>
      </c>
    </row>
    <row r="1048576" spans="1:1" x14ac:dyDescent="0.8">
      <c r="A1048576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0881-37E0-442D-A069-73296FA18B4B}">
  <dimension ref="A1:B6"/>
  <sheetViews>
    <sheetView zoomScale="235" zoomScaleNormal="235" workbookViewId="0">
      <selection activeCell="B6" sqref="B6"/>
    </sheetView>
  </sheetViews>
  <sheetFormatPr defaultRowHeight="24" x14ac:dyDescent="0.8"/>
  <cols>
    <col min="1" max="1" width="20.26953125" style="1" bestFit="1" customWidth="1"/>
    <col min="2" max="16384" width="8.7265625" style="1"/>
  </cols>
  <sheetData>
    <row r="1" spans="1:2" x14ac:dyDescent="0.8">
      <c r="A1" s="2" t="s">
        <v>0</v>
      </c>
      <c r="B1" s="3" t="s">
        <v>8</v>
      </c>
    </row>
    <row r="2" spans="1:2" x14ac:dyDescent="0.8">
      <c r="A2" s="1" t="s">
        <v>1</v>
      </c>
      <c r="B2" s="3">
        <v>10</v>
      </c>
    </row>
    <row r="3" spans="1:2" x14ac:dyDescent="0.8">
      <c r="A3" s="1" t="s">
        <v>9</v>
      </c>
      <c r="B3" s="3">
        <f>5.088*10^-3</f>
        <v>5.0880000000000005E-3</v>
      </c>
    </row>
    <row r="4" spans="1:2" x14ac:dyDescent="0.8">
      <c r="A4" s="1" t="s">
        <v>10</v>
      </c>
      <c r="B4" s="3">
        <f>-7.698*10^-4</f>
        <v>-7.6980000000000006E-4</v>
      </c>
    </row>
    <row r="5" spans="1:2" x14ac:dyDescent="0.8">
      <c r="A5" s="1" t="s">
        <v>12</v>
      </c>
      <c r="B5" s="4">
        <f>(B2/(20*10^-6))/(B3/50)</f>
        <v>4913522012.5786161</v>
      </c>
    </row>
    <row r="6" spans="1:2" x14ac:dyDescent="0.8">
      <c r="A6" s="1" t="s">
        <v>11</v>
      </c>
      <c r="B6" s="1">
        <f>-B4/B3</f>
        <v>0.15129716981132074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125F-9726-449B-B6D3-F720B5239E8D}">
  <dimension ref="B3:J6"/>
  <sheetViews>
    <sheetView zoomScale="117" workbookViewId="0">
      <selection activeCell="H18" sqref="H18"/>
    </sheetView>
  </sheetViews>
  <sheetFormatPr defaultRowHeight="14.5" x14ac:dyDescent="0.35"/>
  <cols>
    <col min="2" max="2" width="15.7265625" bestFit="1" customWidth="1"/>
    <col min="8" max="8" width="15.7265625" bestFit="1" customWidth="1"/>
  </cols>
  <sheetData>
    <row r="3" spans="2:10" x14ac:dyDescent="0.35">
      <c r="B3" s="5" t="s">
        <v>0</v>
      </c>
      <c r="C3" s="6" t="s">
        <v>13</v>
      </c>
      <c r="D3" s="6" t="s">
        <v>14</v>
      </c>
      <c r="H3" s="5" t="s">
        <v>0</v>
      </c>
      <c r="I3" s="6" t="s">
        <v>13</v>
      </c>
      <c r="J3" s="6" t="s">
        <v>14</v>
      </c>
    </row>
    <row r="4" spans="2:10" x14ac:dyDescent="0.35">
      <c r="B4" t="s">
        <v>15</v>
      </c>
      <c r="C4">
        <v>1000</v>
      </c>
      <c r="D4">
        <v>1000</v>
      </c>
      <c r="H4" t="s">
        <v>15</v>
      </c>
      <c r="I4">
        <v>1000</v>
      </c>
      <c r="J4">
        <v>1000</v>
      </c>
    </row>
    <row r="5" spans="2:10" x14ac:dyDescent="0.35">
      <c r="B5" t="s">
        <v>16</v>
      </c>
      <c r="C5">
        <f>(117.305-25)/(20*10^-3)</f>
        <v>4615.25</v>
      </c>
      <c r="D5">
        <f>(110-25)/(20*10^-3)</f>
        <v>4250</v>
      </c>
      <c r="H5" t="s">
        <v>17</v>
      </c>
      <c r="I5">
        <f>(108.727-25)/(20*10^-3)</f>
        <v>4186.3500000000004</v>
      </c>
      <c r="J5">
        <f>(110-25)/(20*10^-3)</f>
        <v>4250</v>
      </c>
    </row>
    <row r="6" spans="2:10" x14ac:dyDescent="0.35">
      <c r="B6" t="s">
        <v>18</v>
      </c>
      <c r="C6">
        <f>C4/C5</f>
        <v>0.21667298629543361</v>
      </c>
      <c r="D6">
        <f>D4/D5</f>
        <v>0.23529411764705882</v>
      </c>
      <c r="H6" t="s">
        <v>19</v>
      </c>
      <c r="I6">
        <f>I4/I5</f>
        <v>0.23887157070001311</v>
      </c>
      <c r="J6">
        <f>J4/J5</f>
        <v>0.23529411764705882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6E0F-EC2B-4B1F-A909-B0E2D945FBC0}">
  <dimension ref="B3:D9"/>
  <sheetViews>
    <sheetView tabSelected="1" zoomScale="175" zoomScaleNormal="175" workbookViewId="0">
      <selection activeCell="C9" sqref="C9"/>
    </sheetView>
  </sheetViews>
  <sheetFormatPr defaultRowHeight="14.5" x14ac:dyDescent="0.35"/>
  <cols>
    <col min="2" max="2" width="15.08984375" bestFit="1" customWidth="1"/>
  </cols>
  <sheetData>
    <row r="3" spans="2:4" x14ac:dyDescent="0.35">
      <c r="B3" s="5" t="s">
        <v>0</v>
      </c>
      <c r="C3" s="6" t="s">
        <v>13</v>
      </c>
      <c r="D3" s="6" t="s">
        <v>14</v>
      </c>
    </row>
    <row r="4" spans="2:4" x14ac:dyDescent="0.35">
      <c r="B4" t="s">
        <v>15</v>
      </c>
      <c r="C4">
        <v>1000</v>
      </c>
      <c r="D4">
        <v>1000</v>
      </c>
    </row>
    <row r="5" spans="2:4" x14ac:dyDescent="0.35">
      <c r="B5" t="s">
        <v>20</v>
      </c>
      <c r="C5">
        <v>10</v>
      </c>
      <c r="D5">
        <v>10</v>
      </c>
    </row>
    <row r="6" spans="2:4" x14ac:dyDescent="0.35">
      <c r="B6" t="s">
        <v>21</v>
      </c>
      <c r="C6">
        <v>1292</v>
      </c>
      <c r="D6">
        <v>1292</v>
      </c>
    </row>
    <row r="7" spans="2:4" x14ac:dyDescent="0.35">
      <c r="B7" t="s">
        <v>22</v>
      </c>
      <c r="C7">
        <v>0.02</v>
      </c>
      <c r="D7">
        <v>0.02</v>
      </c>
    </row>
    <row r="8" spans="2:4" x14ac:dyDescent="0.35">
      <c r="B8" t="s">
        <v>23</v>
      </c>
      <c r="C8">
        <f>(25.3752-25)</f>
        <v>0.37519999999999953</v>
      </c>
      <c r="D8">
        <f>(25.3756-25)</f>
        <v>0.3755999999999986</v>
      </c>
    </row>
    <row r="9" spans="2:4" x14ac:dyDescent="0.35">
      <c r="B9" t="s">
        <v>24</v>
      </c>
      <c r="C9">
        <f>(C4*C5)/(C6*C7*C8)</f>
        <v>1031.4416418570584</v>
      </c>
      <c r="D9">
        <f>(D4*D5)/(D6*D7*D8)</f>
        <v>1030.3431949541248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E11 and Poison ratio</vt:lpstr>
      <vt:lpstr>E22 and Poison ratio</vt:lpstr>
      <vt:lpstr>Conductivity</vt:lpstr>
      <vt:lpstr>Specific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Mawin Win</dc:creator>
  <cp:lastModifiedBy>MAWIN TOOMMANON</cp:lastModifiedBy>
  <dcterms:created xsi:type="dcterms:W3CDTF">2015-06-05T18:17:20Z</dcterms:created>
  <dcterms:modified xsi:type="dcterms:W3CDTF">2025-02-20T11:52:49Z</dcterms:modified>
</cp:coreProperties>
</file>