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alvale-my.sharepoint.com/personal/weslley_santos_vale_com/Documents/Documents/União/APECAD/"/>
    </mc:Choice>
  </mc:AlternateContent>
  <xr:revisionPtr revIDLastSave="16" documentId="13_ncr:1_{2A0BAB2D-836F-48BA-BEF7-37FA5424C392}" xr6:coauthVersionLast="47" xr6:coauthVersionMax="47" xr10:uidLastSave="{1A4DFB0B-8DE8-4DA2-8E10-356C20B163BA}"/>
  <bookViews>
    <workbookView xWindow="-28920" yWindow="-2070" windowWidth="29040" windowHeight="15720" xr2:uid="{3B0DE043-7FAC-446A-9B06-E3D96C5C3EBB}"/>
  </bookViews>
  <sheets>
    <sheet name="Financ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7" i="1"/>
  <c r="E35" i="1"/>
  <c r="E38" i="1"/>
  <c r="E25" i="1"/>
  <c r="E24" i="1"/>
  <c r="E16" i="1"/>
  <c r="E17" i="1"/>
  <c r="E18" i="1"/>
  <c r="E19" i="1"/>
  <c r="E20" i="1"/>
  <c r="E21" i="1"/>
  <c r="E22" i="1"/>
  <c r="E23" i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WESLLEY ANTONELLE DOS SANTOS</author>
  </authors>
  <commentList>
    <comment ref="E37" authorId="0" shapeId="0" xr:uid="{DABE45FC-6BF5-4F7D-93DD-A1EF7F5B7DE7}">
      <text>
        <r>
          <rPr>
            <b/>
            <sz val="9"/>
            <color indexed="81"/>
            <rFont val="Segoe UI"/>
            <charset val="1"/>
          </rPr>
          <t>Estipulado R$ 80,00 por jogo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39" authorId="0" shapeId="0" xr:uid="{E87ED698-BCA8-4E7A-9080-9B9E412F720B}">
      <text>
        <r>
          <rPr>
            <b/>
            <sz val="9"/>
            <color indexed="81"/>
            <rFont val="Segoe UI"/>
            <charset val="1"/>
          </rPr>
          <t xml:space="preserve">Estipulado R$ 150,00 por jogo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<sst xmlns="http://schemas.openxmlformats.org/spreadsheetml/2006/main" count="127" uniqueCount="47">
  <si>
    <t>Arsenal</t>
  </si>
  <si>
    <t>Barcelona da Trizidela</t>
  </si>
  <si>
    <t>Fulham FC</t>
  </si>
  <si>
    <t>Hertha Bebim</t>
  </si>
  <si>
    <t>OsParças</t>
  </si>
  <si>
    <t>Salazar FC</t>
  </si>
  <si>
    <t>São Luis City</t>
  </si>
  <si>
    <t>Sociedade Esportiva Trevo</t>
  </si>
  <si>
    <t>Vitoria FC</t>
  </si>
  <si>
    <t>Sim</t>
  </si>
  <si>
    <t>Entrada</t>
  </si>
  <si>
    <t>Fonte/Responsável</t>
  </si>
  <si>
    <t>Categoria</t>
  </si>
  <si>
    <t>Valor (R$)</t>
  </si>
  <si>
    <t>Comprovante</t>
  </si>
  <si>
    <t>Tipo</t>
  </si>
  <si>
    <t>Patrocínio</t>
  </si>
  <si>
    <t>Comunigraf</t>
  </si>
  <si>
    <t>Thyago Freitas</t>
  </si>
  <si>
    <t>Grupo SVS</t>
  </si>
  <si>
    <t>Extra</t>
  </si>
  <si>
    <t>Quantidade</t>
  </si>
  <si>
    <t>Taxa</t>
  </si>
  <si>
    <t>Fase de Grupos</t>
  </si>
  <si>
    <t>Fase Segunda</t>
  </si>
  <si>
    <t>Troféu 1º lugar</t>
  </si>
  <si>
    <t>Troféu 2º lugar</t>
  </si>
  <si>
    <t>Troféu Artilheiro</t>
  </si>
  <si>
    <t>Troféu Melhor Goleiro</t>
  </si>
  <si>
    <t>Medalhas (ouro/prata)</t>
  </si>
  <si>
    <t>Bolas Oficiais</t>
  </si>
  <si>
    <t>Saída</t>
  </si>
  <si>
    <t>Premiação</t>
  </si>
  <si>
    <t>Premiação em dinheiro 1°</t>
  </si>
  <si>
    <t>Premiação em dinheiro 2°</t>
  </si>
  <si>
    <t>Diversos</t>
  </si>
  <si>
    <t>Impressões</t>
  </si>
  <si>
    <t>Placar</t>
  </si>
  <si>
    <t>Banner Backdrop</t>
  </si>
  <si>
    <t>Necessário (R$)</t>
  </si>
  <si>
    <t>Árbitro</t>
  </si>
  <si>
    <t>Mesário</t>
  </si>
  <si>
    <t>Campo</t>
  </si>
  <si>
    <t>Organização</t>
  </si>
  <si>
    <t>Inscrição</t>
  </si>
  <si>
    <t>Data</t>
  </si>
  <si>
    <t>PJ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</si>
</sst>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931C8-B015-415C-8F0F-7134D7F669D3}" name="Tabela1" displayName="Tabela1" ref="A1:H39" totalsRowShown="0" headerRowDxfId="11" dataDxfId="10">
  <autoFilter ref="A1:H39" xr:uid="{797931C8-B015-415C-8F0F-7134D7F669D3}"/>
  <tableColumns count="8">
    <tableColumn id="1" xr3:uid="{8A4FB81F-610B-4098-B3F9-F8825A796DEC}" name="Fonte/Responsável" dataDxfId="9"/>
    <tableColumn id="2" xr3:uid="{A12EA76A-A324-4A6D-9EC4-2182EC475689}" name="Categoria" dataDxfId="8"/>
    <tableColumn id="3" xr3:uid="{76EC6865-F5CB-42F8-9569-06FDB0412A16}" name="Tipo" dataDxfId="7"/>
    <tableColumn id="7" xr3:uid="{87C5543C-BCDB-478E-B8BD-1B17D3A01562}" name="Quantidade" dataDxfId="6"/>
    <tableColumn id="4" xr3:uid="{DA588B09-3622-438D-8240-B6C79A14374A}" name="Necessário (R$)" dataDxfId="5" dataCellStyle="Moeda"/>
    <tableColumn id="5" xr3:uid="{A4FB7566-E328-4129-8E20-84B99189A88B}" name="Valor (R$)" dataDxfId="4" dataCellStyle="Moeda"/>
    <tableColumn id="6" xr3:uid="{C77F5DFA-ABB6-4D74-BEA1-7350962236A9}" name="Comprovante" dataDxfId="3"/>
    <tableColumn id="8" xr3:uid="{6C866669-DCC2-4016-90D2-70F92B182069}" name="Dat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7D61-65E3-477A-A39E-87062B588B97}">
  <dimension ref="A1:H39"/>
  <sheetViews>
    <sheetView tabSelected="1" topLeftCell="A4" workbookViewId="0">
      <selection activeCell="F2" sqref="F2:F15"/>
    </sheetView>
  </sheetViews>
  <sheetFormatPr defaultRowHeight="15" x14ac:dyDescent="0.25"/>
  <cols>
    <col min="1" max="1" width="24.28515625" style="1" bestFit="1" customWidth="1"/>
    <col min="2" max="2" width="14.28515625" style="1" bestFit="1" customWidth="1"/>
    <col min="3" max="3" width="9.42578125" style="1" bestFit="1" customWidth="1"/>
    <col min="4" max="4" width="16" style="1" bestFit="1" customWidth="1"/>
    <col min="5" max="5" width="25" style="1" bestFit="1" customWidth="1"/>
    <col min="6" max="6" width="14.28515625" style="3" bestFit="1" customWidth="1"/>
    <col min="7" max="7" width="18" style="1" bestFit="1" customWidth="1"/>
    <col min="8" max="8" width="10.42578125" bestFit="1" customWidth="1"/>
  </cols>
  <sheetData>
    <row r="1" spans="1:8" x14ac:dyDescent="0.25">
      <c r="A1" s="2" t="s">
        <v>11</v>
      </c>
      <c r="B1" s="2" t="s">
        <v>12</v>
      </c>
      <c r="C1" s="2" t="s">
        <v>15</v>
      </c>
      <c r="D1" s="2" t="s">
        <v>21</v>
      </c>
      <c r="E1" s="2" t="s">
        <v>39</v>
      </c>
      <c r="F1" s="2" t="s">
        <v>13</v>
      </c>
      <c r="G1" s="2" t="s">
        <v>14</v>
      </c>
      <c r="H1" s="2" t="s">
        <v>45</v>
      </c>
    </row>
    <row r="2" spans="1:8" x14ac:dyDescent="0.25">
      <c r="A2" s="1" t="s">
        <v>0</v>
      </c>
      <c r="B2" s="1" t="s">
        <v>44</v>
      </c>
      <c r="C2" s="1" t="s">
        <v>10</v>
      </c>
      <c r="D2" s="1">
        <v>1</v>
      </c>
      <c r="E2" s="3">
        <v>600</v>
      </c>
      <c r="F2" s="3">
        <v>0</v>
      </c>
      <c r="H2" s="1"/>
    </row>
    <row r="3" spans="1:8" x14ac:dyDescent="0.25">
      <c r="A3" s="1" t="s">
        <v>1</v>
      </c>
      <c r="B3" s="1" t="s">
        <v>44</v>
      </c>
      <c r="C3" s="1" t="s">
        <v>10</v>
      </c>
      <c r="D3" s="1">
        <v>1</v>
      </c>
      <c r="E3" s="3">
        <v>600</v>
      </c>
      <c r="F3" s="3">
        <v>600</v>
      </c>
      <c r="G3" s="1" t="s">
        <v>9</v>
      </c>
      <c r="H3" s="4">
        <v>45796</v>
      </c>
    </row>
    <row r="4" spans="1:8" x14ac:dyDescent="0.25">
      <c r="A4" s="1" t="s">
        <v>2</v>
      </c>
      <c r="B4" s="1" t="s">
        <v>44</v>
      </c>
      <c r="C4" s="1" t="s">
        <v>10</v>
      </c>
      <c r="D4" s="1">
        <v>1</v>
      </c>
      <c r="E4" s="3">
        <v>600</v>
      </c>
      <c r="F4" s="3">
        <v>300</v>
      </c>
      <c r="G4" s="1" t="s">
        <v>9</v>
      </c>
      <c r="H4" s="4">
        <v>45797</v>
      </c>
    </row>
    <row r="5" spans="1:8" x14ac:dyDescent="0.25">
      <c r="A5" s="1" t="s">
        <v>3</v>
      </c>
      <c r="B5" s="1" t="s">
        <v>44</v>
      </c>
      <c r="C5" s="1" t="s">
        <v>10</v>
      </c>
      <c r="D5" s="1">
        <v>1</v>
      </c>
      <c r="E5" s="3">
        <v>600</v>
      </c>
      <c r="F5" s="3">
        <v>0</v>
      </c>
      <c r="H5" s="1"/>
    </row>
    <row r="6" spans="1:8" x14ac:dyDescent="0.25">
      <c r="A6" s="1" t="s">
        <v>4</v>
      </c>
      <c r="B6" s="1" t="s">
        <v>44</v>
      </c>
      <c r="C6" s="1" t="s">
        <v>10</v>
      </c>
      <c r="D6" s="1">
        <v>1</v>
      </c>
      <c r="E6" s="3">
        <v>600</v>
      </c>
      <c r="F6" s="3">
        <v>0</v>
      </c>
      <c r="H6" s="1"/>
    </row>
    <row r="7" spans="1:8" x14ac:dyDescent="0.25">
      <c r="A7" s="1" t="s">
        <v>5</v>
      </c>
      <c r="B7" s="1" t="s">
        <v>44</v>
      </c>
      <c r="C7" s="1" t="s">
        <v>10</v>
      </c>
      <c r="D7" s="1">
        <v>1</v>
      </c>
      <c r="E7" s="3">
        <v>600</v>
      </c>
      <c r="F7" s="3">
        <v>0</v>
      </c>
      <c r="H7" s="1"/>
    </row>
    <row r="8" spans="1:8" x14ac:dyDescent="0.25">
      <c r="A8" s="1" t="s">
        <v>6</v>
      </c>
      <c r="B8" s="1" t="s">
        <v>44</v>
      </c>
      <c r="C8" s="1" t="s">
        <v>10</v>
      </c>
      <c r="D8" s="1">
        <v>1</v>
      </c>
      <c r="E8" s="3">
        <v>600</v>
      </c>
      <c r="F8" s="3">
        <v>0</v>
      </c>
      <c r="H8" s="1"/>
    </row>
    <row r="9" spans="1:8" x14ac:dyDescent="0.25">
      <c r="A9" s="1" t="s">
        <v>7</v>
      </c>
      <c r="B9" s="1" t="s">
        <v>44</v>
      </c>
      <c r="C9" s="1" t="s">
        <v>10</v>
      </c>
      <c r="D9" s="1">
        <v>1</v>
      </c>
      <c r="E9" s="3">
        <v>600</v>
      </c>
      <c r="F9" s="3">
        <v>0</v>
      </c>
      <c r="H9" s="1"/>
    </row>
    <row r="10" spans="1:8" x14ac:dyDescent="0.25">
      <c r="A10" s="1" t="s">
        <v>8</v>
      </c>
      <c r="B10" s="1" t="s">
        <v>44</v>
      </c>
      <c r="C10" s="1" t="s">
        <v>10</v>
      </c>
      <c r="D10" s="1">
        <v>1</v>
      </c>
      <c r="E10" s="3">
        <v>600</v>
      </c>
      <c r="F10" s="3">
        <v>300</v>
      </c>
      <c r="G10" s="1" t="s">
        <v>9</v>
      </c>
      <c r="H10" s="4">
        <v>45797</v>
      </c>
    </row>
    <row r="11" spans="1:8" x14ac:dyDescent="0.25">
      <c r="A11" s="1" t="s">
        <v>17</v>
      </c>
      <c r="B11" s="1" t="s">
        <v>16</v>
      </c>
      <c r="C11" s="1" t="s">
        <v>10</v>
      </c>
      <c r="D11" s="1">
        <v>1</v>
      </c>
      <c r="E11" s="3">
        <v>500</v>
      </c>
      <c r="F11" s="3">
        <v>0</v>
      </c>
      <c r="H11" s="1"/>
    </row>
    <row r="12" spans="1:8" x14ac:dyDescent="0.25">
      <c r="A12" s="1" t="s">
        <v>18</v>
      </c>
      <c r="B12" s="1" t="s">
        <v>16</v>
      </c>
      <c r="C12" s="1" t="s">
        <v>10</v>
      </c>
      <c r="D12" s="1">
        <v>1</v>
      </c>
      <c r="E12" s="3">
        <v>1000</v>
      </c>
      <c r="F12" s="3">
        <v>0</v>
      </c>
      <c r="H12" s="1"/>
    </row>
    <row r="13" spans="1:8" x14ac:dyDescent="0.25">
      <c r="A13" s="1" t="s">
        <v>19</v>
      </c>
      <c r="B13" s="1" t="s">
        <v>16</v>
      </c>
      <c r="C13" s="1" t="s">
        <v>10</v>
      </c>
      <c r="D13" s="1">
        <v>1</v>
      </c>
      <c r="E13" s="3">
        <v>500</v>
      </c>
      <c r="F13" s="3">
        <v>500</v>
      </c>
      <c r="G13" s="1" t="s">
        <v>9</v>
      </c>
      <c r="H13" s="4">
        <v>45789</v>
      </c>
    </row>
    <row r="14" spans="1:8" x14ac:dyDescent="0.25">
      <c r="A14" s="1" t="s">
        <v>46</v>
      </c>
      <c r="B14" s="1" t="s">
        <v>16</v>
      </c>
      <c r="C14" s="1" t="s">
        <v>10</v>
      </c>
      <c r="D14" s="1">
        <v>1</v>
      </c>
      <c r="E14" s="3">
        <v>1000</v>
      </c>
      <c r="F14" s="3">
        <v>0</v>
      </c>
      <c r="H14" s="4"/>
    </row>
    <row r="15" spans="1:8" x14ac:dyDescent="0.25">
      <c r="A15" s="1" t="s">
        <v>0</v>
      </c>
      <c r="B15" s="1" t="s">
        <v>20</v>
      </c>
      <c r="C15" s="1" t="s">
        <v>10</v>
      </c>
      <c r="D15" s="1">
        <v>2</v>
      </c>
      <c r="E15" s="3">
        <f>Tabela1[[#This Row],[Quantidade]]*75</f>
        <v>150</v>
      </c>
      <c r="F15" s="3">
        <v>0</v>
      </c>
      <c r="H15" s="1"/>
    </row>
    <row r="16" spans="1:8" x14ac:dyDescent="0.25">
      <c r="A16" s="1" t="s">
        <v>1</v>
      </c>
      <c r="B16" s="1" t="s">
        <v>20</v>
      </c>
      <c r="C16" s="1" t="s">
        <v>10</v>
      </c>
      <c r="D16" s="1">
        <v>0</v>
      </c>
      <c r="E16" s="3">
        <f>Tabela1[[#This Row],[Quantidade]]*75</f>
        <v>0</v>
      </c>
      <c r="F16" s="3">
        <v>0</v>
      </c>
      <c r="H16" s="1"/>
    </row>
    <row r="17" spans="1:8" x14ac:dyDescent="0.25">
      <c r="A17" s="1" t="s">
        <v>2</v>
      </c>
      <c r="B17" s="1" t="s">
        <v>20</v>
      </c>
      <c r="C17" s="1" t="s">
        <v>10</v>
      </c>
      <c r="D17" s="1">
        <v>0</v>
      </c>
      <c r="E17" s="3">
        <f>Tabela1[[#This Row],[Quantidade]]*75</f>
        <v>0</v>
      </c>
      <c r="F17" s="3">
        <v>0</v>
      </c>
      <c r="H17" s="1"/>
    </row>
    <row r="18" spans="1:8" x14ac:dyDescent="0.25">
      <c r="A18" s="1" t="s">
        <v>3</v>
      </c>
      <c r="B18" s="1" t="s">
        <v>20</v>
      </c>
      <c r="C18" s="1" t="s">
        <v>10</v>
      </c>
      <c r="D18" s="1">
        <v>0</v>
      </c>
      <c r="E18" s="3">
        <f>Tabela1[[#This Row],[Quantidade]]*75</f>
        <v>0</v>
      </c>
      <c r="F18" s="3">
        <v>0</v>
      </c>
      <c r="H18" s="1"/>
    </row>
    <row r="19" spans="1:8" x14ac:dyDescent="0.25">
      <c r="A19" s="1" t="s">
        <v>4</v>
      </c>
      <c r="B19" s="1" t="s">
        <v>20</v>
      </c>
      <c r="C19" s="1" t="s">
        <v>10</v>
      </c>
      <c r="D19" s="1">
        <v>3</v>
      </c>
      <c r="E19" s="3">
        <f>Tabela1[[#This Row],[Quantidade]]*75</f>
        <v>225</v>
      </c>
      <c r="F19" s="3">
        <v>0</v>
      </c>
      <c r="H19" s="1"/>
    </row>
    <row r="20" spans="1:8" x14ac:dyDescent="0.25">
      <c r="A20" s="1" t="s">
        <v>5</v>
      </c>
      <c r="B20" s="1" t="s">
        <v>20</v>
      </c>
      <c r="C20" s="1" t="s">
        <v>10</v>
      </c>
      <c r="D20" s="1">
        <v>0</v>
      </c>
      <c r="E20" s="3">
        <f>Tabela1[[#This Row],[Quantidade]]*75</f>
        <v>0</v>
      </c>
      <c r="F20" s="3">
        <v>0</v>
      </c>
      <c r="H20" s="1"/>
    </row>
    <row r="21" spans="1:8" x14ac:dyDescent="0.25">
      <c r="A21" s="1" t="s">
        <v>6</v>
      </c>
      <c r="B21" s="1" t="s">
        <v>20</v>
      </c>
      <c r="C21" s="1" t="s">
        <v>10</v>
      </c>
      <c r="D21" s="1">
        <v>0</v>
      </c>
      <c r="E21" s="3">
        <f>Tabela1[[#This Row],[Quantidade]]*75</f>
        <v>0</v>
      </c>
      <c r="F21" s="3">
        <v>0</v>
      </c>
      <c r="H21" s="1"/>
    </row>
    <row r="22" spans="1:8" x14ac:dyDescent="0.25">
      <c r="A22" s="1" t="s">
        <v>7</v>
      </c>
      <c r="B22" s="1" t="s">
        <v>20</v>
      </c>
      <c r="C22" s="1" t="s">
        <v>10</v>
      </c>
      <c r="D22" s="1">
        <v>0</v>
      </c>
      <c r="E22" s="3">
        <f>Tabela1[[#This Row],[Quantidade]]*75</f>
        <v>0</v>
      </c>
      <c r="F22" s="3">
        <v>0</v>
      </c>
      <c r="H22" s="1"/>
    </row>
    <row r="23" spans="1:8" x14ac:dyDescent="0.25">
      <c r="A23" s="1" t="s">
        <v>8</v>
      </c>
      <c r="B23" s="1" t="s">
        <v>20</v>
      </c>
      <c r="C23" s="1" t="s">
        <v>10</v>
      </c>
      <c r="D23" s="1">
        <v>0</v>
      </c>
      <c r="E23" s="3">
        <f>Tabela1[[#This Row],[Quantidade]]*75</f>
        <v>0</v>
      </c>
      <c r="F23" s="3">
        <v>0</v>
      </c>
      <c r="H23" s="1"/>
    </row>
    <row r="24" spans="1:8" x14ac:dyDescent="0.25">
      <c r="A24" s="1" t="s">
        <v>23</v>
      </c>
      <c r="B24" s="1" t="s">
        <v>22</v>
      </c>
      <c r="C24" s="1" t="s">
        <v>10</v>
      </c>
      <c r="D24" s="1">
        <v>72</v>
      </c>
      <c r="E24" s="3">
        <f>Tabela1[[#This Row],[Quantidade]]*120</f>
        <v>8640</v>
      </c>
      <c r="F24" s="3">
        <v>0</v>
      </c>
      <c r="H24" s="1"/>
    </row>
    <row r="25" spans="1:8" x14ac:dyDescent="0.25">
      <c r="A25" s="1" t="s">
        <v>24</v>
      </c>
      <c r="B25" s="1" t="s">
        <v>22</v>
      </c>
      <c r="C25" s="1" t="s">
        <v>10</v>
      </c>
      <c r="D25" s="1">
        <v>6</v>
      </c>
      <c r="E25" s="3">
        <f>140*Tabela1[[#This Row],[Quantidade]]</f>
        <v>840</v>
      </c>
      <c r="F25" s="3">
        <v>0</v>
      </c>
      <c r="H25" s="1"/>
    </row>
    <row r="26" spans="1:8" x14ac:dyDescent="0.25">
      <c r="A26" s="1" t="s">
        <v>25</v>
      </c>
      <c r="B26" s="1" t="s">
        <v>32</v>
      </c>
      <c r="C26" s="1" t="s">
        <v>31</v>
      </c>
      <c r="D26" s="1">
        <v>1</v>
      </c>
      <c r="E26" s="3">
        <v>0</v>
      </c>
      <c r="F26" s="3">
        <v>0</v>
      </c>
      <c r="H26" s="1"/>
    </row>
    <row r="27" spans="1:8" x14ac:dyDescent="0.25">
      <c r="A27" s="1" t="s">
        <v>26</v>
      </c>
      <c r="B27" s="1" t="s">
        <v>32</v>
      </c>
      <c r="C27" s="1" t="s">
        <v>31</v>
      </c>
      <c r="D27" s="1">
        <v>1</v>
      </c>
      <c r="E27" s="3">
        <v>0</v>
      </c>
      <c r="F27" s="3">
        <v>0</v>
      </c>
      <c r="H27" s="1"/>
    </row>
    <row r="28" spans="1:8" x14ac:dyDescent="0.25">
      <c r="A28" s="1" t="s">
        <v>27</v>
      </c>
      <c r="B28" s="1" t="s">
        <v>32</v>
      </c>
      <c r="C28" s="1" t="s">
        <v>31</v>
      </c>
      <c r="D28" s="1">
        <v>1</v>
      </c>
      <c r="E28" s="3">
        <v>0</v>
      </c>
      <c r="F28" s="3">
        <v>0</v>
      </c>
      <c r="H28" s="1"/>
    </row>
    <row r="29" spans="1:8" x14ac:dyDescent="0.25">
      <c r="A29" s="1" t="s">
        <v>28</v>
      </c>
      <c r="B29" s="1" t="s">
        <v>32</v>
      </c>
      <c r="C29" s="1" t="s">
        <v>31</v>
      </c>
      <c r="D29" s="1">
        <v>1</v>
      </c>
      <c r="E29" s="3">
        <v>0</v>
      </c>
      <c r="F29" s="3">
        <v>0</v>
      </c>
      <c r="H29" s="1"/>
    </row>
    <row r="30" spans="1:8" x14ac:dyDescent="0.25">
      <c r="A30" s="1" t="s">
        <v>29</v>
      </c>
      <c r="B30" s="1" t="s">
        <v>32</v>
      </c>
      <c r="C30" s="1" t="s">
        <v>31</v>
      </c>
      <c r="D30" s="1">
        <v>1</v>
      </c>
      <c r="E30" s="3">
        <v>0</v>
      </c>
      <c r="F30" s="3">
        <v>0</v>
      </c>
      <c r="H30" s="1"/>
    </row>
    <row r="31" spans="1:8" x14ac:dyDescent="0.25">
      <c r="A31" s="1" t="s">
        <v>33</v>
      </c>
      <c r="B31" s="1" t="s">
        <v>32</v>
      </c>
      <c r="C31" s="1" t="s">
        <v>31</v>
      </c>
      <c r="D31" s="1">
        <v>1</v>
      </c>
      <c r="E31" s="3">
        <v>-2500</v>
      </c>
      <c r="F31" s="3">
        <v>0</v>
      </c>
      <c r="H31" s="1"/>
    </row>
    <row r="32" spans="1:8" x14ac:dyDescent="0.25">
      <c r="A32" s="1" t="s">
        <v>34</v>
      </c>
      <c r="B32" s="1" t="s">
        <v>32</v>
      </c>
      <c r="C32" s="1" t="s">
        <v>31</v>
      </c>
      <c r="D32" s="1">
        <v>1</v>
      </c>
      <c r="E32" s="3">
        <v>-1000</v>
      </c>
      <c r="F32" s="3">
        <v>0</v>
      </c>
      <c r="H32" s="1"/>
    </row>
    <row r="33" spans="1:8" x14ac:dyDescent="0.25">
      <c r="A33" s="1" t="s">
        <v>30</v>
      </c>
      <c r="B33" s="1" t="s">
        <v>35</v>
      </c>
      <c r="C33" s="1" t="s">
        <v>31</v>
      </c>
      <c r="D33" s="1">
        <v>5</v>
      </c>
      <c r="E33" s="3">
        <v>0</v>
      </c>
      <c r="F33" s="3">
        <v>0</v>
      </c>
      <c r="H33" s="1"/>
    </row>
    <row r="34" spans="1:8" x14ac:dyDescent="0.25">
      <c r="A34" s="1" t="s">
        <v>36</v>
      </c>
      <c r="B34" s="1" t="s">
        <v>35</v>
      </c>
      <c r="C34" s="1" t="s">
        <v>31</v>
      </c>
      <c r="D34" s="1">
        <v>1</v>
      </c>
      <c r="E34" s="3">
        <v>-164</v>
      </c>
      <c r="F34" s="3">
        <v>-164</v>
      </c>
      <c r="G34" s="1" t="s">
        <v>9</v>
      </c>
      <c r="H34" s="4">
        <v>45786</v>
      </c>
    </row>
    <row r="35" spans="1:8" x14ac:dyDescent="0.25">
      <c r="A35" s="1" t="s">
        <v>37</v>
      </c>
      <c r="B35" s="1" t="s">
        <v>35</v>
      </c>
      <c r="C35" s="1" t="s">
        <v>31</v>
      </c>
      <c r="D35" s="1">
        <v>0</v>
      </c>
      <c r="E35" s="3">
        <f>120*Tabela1[[#This Row],[Quantidade]]</f>
        <v>0</v>
      </c>
      <c r="F35" s="3">
        <v>0</v>
      </c>
      <c r="H35" s="1"/>
    </row>
    <row r="36" spans="1:8" x14ac:dyDescent="0.25">
      <c r="A36" s="1" t="s">
        <v>38</v>
      </c>
      <c r="B36" s="1" t="s">
        <v>35</v>
      </c>
      <c r="C36" s="1" t="s">
        <v>31</v>
      </c>
      <c r="D36" s="1">
        <v>2</v>
      </c>
      <c r="E36" s="3">
        <v>0</v>
      </c>
      <c r="F36" s="3">
        <v>0</v>
      </c>
      <c r="H36" s="1"/>
    </row>
    <row r="37" spans="1:8" x14ac:dyDescent="0.25">
      <c r="A37" s="1" t="s">
        <v>40</v>
      </c>
      <c r="B37" s="1" t="s">
        <v>43</v>
      </c>
      <c r="C37" s="1" t="s">
        <v>31</v>
      </c>
      <c r="D37" s="1">
        <v>39</v>
      </c>
      <c r="E37" s="3">
        <f>Tabela1[[#This Row],[Quantidade]]*-80</f>
        <v>-3120</v>
      </c>
      <c r="F37" s="3">
        <v>0</v>
      </c>
      <c r="H37" s="1"/>
    </row>
    <row r="38" spans="1:8" x14ac:dyDescent="0.25">
      <c r="A38" s="1" t="s">
        <v>41</v>
      </c>
      <c r="B38" s="1" t="s">
        <v>43</v>
      </c>
      <c r="C38" s="1" t="s">
        <v>31</v>
      </c>
      <c r="D38" s="1">
        <v>0</v>
      </c>
      <c r="E38" s="3">
        <f>Tabela1[[#This Row],[Quantidade]]*-40</f>
        <v>0</v>
      </c>
      <c r="F38" s="3">
        <v>0</v>
      </c>
      <c r="H38" s="1"/>
    </row>
    <row r="39" spans="1:8" x14ac:dyDescent="0.25">
      <c r="A39" s="1" t="s">
        <v>42</v>
      </c>
      <c r="B39" s="1" t="s">
        <v>43</v>
      </c>
      <c r="C39" s="1" t="s">
        <v>31</v>
      </c>
      <c r="D39" s="1">
        <v>39</v>
      </c>
      <c r="E39" s="3">
        <f>Tabela1[[#This Row],[Quantidade]]*-150</f>
        <v>-5850</v>
      </c>
      <c r="F39" s="3">
        <v>0</v>
      </c>
      <c r="H39" s="1"/>
    </row>
  </sheetData>
  <conditionalFormatting sqref="E2:E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340ed6a7-0f03-43d9-901d-02d4a7e408aa}" enabled="1" method="Privileged" siteId="{7893571b-6c2c-4cef-b4da-7d4b266a062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Financeiro</vt:lpstr>
    </vt:vector>
  </TitlesOfParts>
  <Company>Vale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WESLLEY ANTONELLE DOS SANTOS</dc:creator>
  <cp:lastModifiedBy>WESLLEY ANTONELLE DOS SANTOS</cp:lastModifiedBy>
  <dcterms:created xsi:type="dcterms:W3CDTF">2025-05-19T14:26:25Z</dcterms:created>
  <dcterms:modified xsi:type="dcterms:W3CDTF">2025-05-21T12:33:44Z</dcterms:modified>
</cp:coreProperties>
</file>