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\Desktop\DATA\correlation curve\"/>
    </mc:Choice>
  </mc:AlternateContent>
  <xr:revisionPtr revIDLastSave="0" documentId="13_ncr:1_{F4DE95D5-2803-4928-9ADA-3C7D642189F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OD" sheetId="1" r:id="rId1"/>
    <sheet name="S18" sheetId="2" r:id="rId2"/>
    <sheet name="W02" sheetId="4" r:id="rId3"/>
    <sheet name="W03" sheetId="3" r:id="rId4"/>
    <sheet name="S18-plot" sheetId="5" r:id="rId5"/>
    <sheet name="W02-plot" sheetId="6" r:id="rId6"/>
    <sheet name="W03-plo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1" i="1" l="1"/>
  <c r="P21" i="1"/>
  <c r="O22" i="1"/>
  <c r="P22" i="1"/>
  <c r="O23" i="1"/>
  <c r="P23" i="1"/>
  <c r="O24" i="1"/>
  <c r="P24" i="1"/>
  <c r="P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K20" i="1"/>
  <c r="L20" i="1"/>
  <c r="M20" i="1"/>
  <c r="N20" i="1"/>
  <c r="O20" i="1"/>
  <c r="J20" i="1"/>
  <c r="A21" i="1" l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B20" i="1"/>
  <c r="C20" i="1"/>
  <c r="D20" i="1"/>
  <c r="E20" i="1"/>
  <c r="F20" i="1"/>
  <c r="G20" i="1"/>
  <c r="A20" i="1"/>
  <c r="F32" i="4"/>
  <c r="F27" i="4"/>
  <c r="F22" i="4"/>
  <c r="F17" i="4"/>
  <c r="F12" i="4"/>
  <c r="F7" i="4"/>
  <c r="F2" i="4"/>
  <c r="D32" i="2"/>
  <c r="H32" i="2" s="1"/>
  <c r="D27" i="2"/>
  <c r="F27" i="2"/>
  <c r="G27" i="2"/>
  <c r="G36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B32" i="1"/>
  <c r="C32" i="1"/>
  <c r="D32" i="1"/>
  <c r="E32" i="1"/>
  <c r="F32" i="1"/>
  <c r="G32" i="1"/>
  <c r="A32" i="1"/>
  <c r="G30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B26" i="1"/>
  <c r="C26" i="1"/>
  <c r="D26" i="1"/>
  <c r="E26" i="1"/>
  <c r="F26" i="1"/>
  <c r="G26" i="1"/>
  <c r="A26" i="1"/>
  <c r="H32" i="3"/>
  <c r="H27" i="3"/>
  <c r="H22" i="3"/>
  <c r="H17" i="3"/>
  <c r="H12" i="3"/>
  <c r="H7" i="3"/>
  <c r="H2" i="3"/>
  <c r="H32" i="4"/>
  <c r="H27" i="4"/>
  <c r="H22" i="4"/>
  <c r="H17" i="4"/>
  <c r="H12" i="4"/>
  <c r="H7" i="4"/>
  <c r="H2" i="4"/>
  <c r="H27" i="2"/>
  <c r="H22" i="2"/>
  <c r="H17" i="2"/>
  <c r="H12" i="2"/>
  <c r="H7" i="2"/>
  <c r="H2" i="2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3" i="2"/>
  <c r="D34" i="2"/>
  <c r="D35" i="2"/>
  <c r="D36" i="2"/>
  <c r="D3" i="2"/>
  <c r="D4" i="2"/>
  <c r="D5" i="2"/>
  <c r="D6" i="2"/>
  <c r="D7" i="2"/>
  <c r="D8" i="2"/>
  <c r="D9" i="2"/>
  <c r="D10" i="2"/>
  <c r="D11" i="2"/>
  <c r="D12" i="2"/>
  <c r="D13" i="2"/>
  <c r="D2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" i="2"/>
  <c r="B4" i="2"/>
  <c r="B5" i="2"/>
  <c r="B6" i="2"/>
  <c r="B2" i="2"/>
  <c r="B7" i="2"/>
  <c r="I17" i="4"/>
  <c r="I17" i="2"/>
  <c r="I32" i="2"/>
  <c r="I27" i="2"/>
  <c r="I32" i="3"/>
  <c r="G32" i="3"/>
  <c r="F32" i="3"/>
  <c r="I27" i="3"/>
  <c r="G27" i="3"/>
  <c r="F27" i="3"/>
  <c r="I22" i="3"/>
  <c r="G22" i="3"/>
  <c r="F22" i="3"/>
  <c r="I17" i="3"/>
  <c r="G17" i="3"/>
  <c r="F17" i="3"/>
  <c r="G12" i="3"/>
  <c r="F12" i="3"/>
  <c r="G7" i="3"/>
  <c r="F7" i="3"/>
  <c r="G2" i="3"/>
  <c r="F2" i="3"/>
  <c r="G32" i="4"/>
  <c r="I27" i="4"/>
  <c r="G27" i="4"/>
  <c r="I22" i="4"/>
  <c r="G22" i="4"/>
  <c r="G17" i="4"/>
  <c r="I12" i="4"/>
  <c r="G12" i="4"/>
  <c r="I7" i="4"/>
  <c r="G7" i="4"/>
  <c r="I2" i="4"/>
  <c r="G2" i="4"/>
  <c r="G32" i="2"/>
  <c r="F32" i="2"/>
  <c r="G22" i="2"/>
  <c r="F22" i="2"/>
  <c r="G17" i="2"/>
  <c r="F17" i="2"/>
  <c r="G12" i="2"/>
  <c r="F12" i="2"/>
  <c r="I7" i="2"/>
  <c r="G7" i="2"/>
  <c r="F7" i="2"/>
  <c r="I2" i="2"/>
  <c r="F2" i="2"/>
  <c r="G2" i="2"/>
  <c r="I12" i="3"/>
  <c r="I7" i="3"/>
  <c r="I2" i="3"/>
  <c r="I32" i="4" l="1"/>
  <c r="I22" i="2"/>
  <c r="I12" i="2"/>
</calcChain>
</file>

<file path=xl/sharedStrings.xml><?xml version="1.0" encoding="utf-8"?>
<sst xmlns="http://schemas.openxmlformats.org/spreadsheetml/2006/main" count="54" uniqueCount="20">
  <si>
    <t>Dilution</t>
    <phoneticPr fontId="4" type="noConversion"/>
  </si>
  <si>
    <t>OD</t>
    <phoneticPr fontId="4" type="noConversion"/>
  </si>
  <si>
    <t>M1</t>
    <phoneticPr fontId="4" type="noConversion"/>
  </si>
  <si>
    <t>SE1</t>
    <phoneticPr fontId="4" type="noConversion"/>
  </si>
  <si>
    <t>M2</t>
    <phoneticPr fontId="4" type="noConversion"/>
  </si>
  <si>
    <t>SE2</t>
    <phoneticPr fontId="4" type="noConversion"/>
  </si>
  <si>
    <t>XSE</t>
    <phoneticPr fontId="4" type="noConversion"/>
  </si>
  <si>
    <t>XMean</t>
    <phoneticPr fontId="4" type="noConversion"/>
  </si>
  <si>
    <t>YMean</t>
    <phoneticPr fontId="4" type="noConversion"/>
  </si>
  <si>
    <t>YSE</t>
    <phoneticPr fontId="4" type="noConversion"/>
  </si>
  <si>
    <t>x</t>
    <phoneticPr fontId="4" type="noConversion"/>
  </si>
  <si>
    <t>y</t>
    <phoneticPr fontId="4" type="noConversion"/>
  </si>
  <si>
    <t>ColonyCount</t>
  </si>
  <si>
    <t>Count</t>
  </si>
  <si>
    <t>Count</t>
    <phoneticPr fontId="4" type="noConversion"/>
  </si>
  <si>
    <t>OD</t>
  </si>
  <si>
    <t>S18</t>
    <phoneticPr fontId="4" type="noConversion"/>
  </si>
  <si>
    <t>W02</t>
    <phoneticPr fontId="4" type="noConversion"/>
  </si>
  <si>
    <t>W03</t>
    <phoneticPr fontId="4" type="noConversion"/>
  </si>
  <si>
    <r>
      <t>ColonyCount (20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宋体"/>
        <family val="2"/>
        <scheme val="minor"/>
      </rPr>
      <t>L)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</si>
</sst>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_);[Red]\(0.00\)"/>
  </numFmts>
  <fonts count="6" x14ac:knownFonts="1">
    <font>
      <sz val="11"/>
      <color theme="1"/>
      <name val="宋体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Calibri"/>
      <family val="2"/>
      <charset val="161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0" fillId="0" borderId="0" xfId="0" applyNumberFormat="1"/>
    <xf numFmtId="176" fontId="0" fillId="0" borderId="0" xfId="0" applyNumberFormat="1"/>
    <xf numFmtId="0" fontId="2" fillId="0" borderId="0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0" fontId="2" fillId="16" borderId="0" xfId="0" applyNumberFormat="1" applyFont="1" applyFill="1" applyBorder="1" applyAlignment="1">
      <alignment horizontal="center" vertical="center" wrapText="1"/>
    </xf>
    <xf numFmtId="0" fontId="0" fillId="16" borderId="0" xfId="0" applyFill="1"/>
    <xf numFmtId="0" fontId="3" fillId="16" borderId="0" xfId="0" applyFont="1" applyFill="1" applyAlignment="1">
      <alignment horizontal="left" vertical="center" wrapText="1" indent="1"/>
    </xf>
    <xf numFmtId="177" fontId="2" fillId="16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opLeftCell="A15" workbookViewId="0">
      <selection activeCell="C19" sqref="C19"/>
    </sheetView>
  </sheetViews>
  <sheetFormatPr defaultRowHeight="14" x14ac:dyDescent="0.25"/>
  <sheetData>
    <row r="1" spans="1:13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7" t="s">
        <v>16</v>
      </c>
    </row>
    <row r="2" spans="1:13" x14ac:dyDescent="0.25">
      <c r="A2" s="2">
        <v>0.16400000000000001</v>
      </c>
      <c r="B2" s="3">
        <v>0.14000000000000001</v>
      </c>
      <c r="C2" s="4">
        <v>0.13100000000000001</v>
      </c>
      <c r="D2" s="5">
        <v>0.125</v>
      </c>
      <c r="E2" s="5">
        <v>0.125</v>
      </c>
      <c r="F2" s="5">
        <v>0.123</v>
      </c>
      <c r="G2" s="5">
        <v>0.123</v>
      </c>
      <c r="H2" s="6">
        <v>8.5000000000000006E-2</v>
      </c>
      <c r="I2" s="6">
        <v>8.5999999999999993E-2</v>
      </c>
      <c r="J2" s="6">
        <v>8.3000000000000004E-2</v>
      </c>
      <c r="K2" s="6">
        <v>8.4000000000000005E-2</v>
      </c>
      <c r="L2" s="4">
        <v>0.129</v>
      </c>
      <c r="M2" s="7">
        <v>0.125</v>
      </c>
    </row>
    <row r="3" spans="1:13" x14ac:dyDescent="0.25">
      <c r="A3" s="2">
        <v>0.16500000000000001</v>
      </c>
      <c r="B3" s="3">
        <v>0.14299999999999999</v>
      </c>
      <c r="C3" s="5">
        <v>0.126</v>
      </c>
      <c r="D3" s="5">
        <v>0.121</v>
      </c>
      <c r="E3" s="5">
        <v>0.127</v>
      </c>
      <c r="F3" s="8">
        <v>0.12</v>
      </c>
      <c r="G3" s="8">
        <v>0.12</v>
      </c>
      <c r="H3" s="6">
        <v>8.3000000000000004E-2</v>
      </c>
      <c r="I3" s="6">
        <v>8.5000000000000006E-2</v>
      </c>
      <c r="J3" s="6">
        <v>8.4000000000000005E-2</v>
      </c>
      <c r="K3" s="6">
        <v>8.4000000000000005E-2</v>
      </c>
      <c r="L3" s="6">
        <v>8.4000000000000005E-2</v>
      </c>
      <c r="M3" s="7"/>
    </row>
    <row r="4" spans="1:13" x14ac:dyDescent="0.25">
      <c r="A4" s="9">
        <v>0.17199999999999999</v>
      </c>
      <c r="B4" s="3">
        <v>0.14099999999999999</v>
      </c>
      <c r="C4" s="5">
        <v>0.125</v>
      </c>
      <c r="D4" s="5">
        <v>0.122</v>
      </c>
      <c r="E4" s="5">
        <v>0.121</v>
      </c>
      <c r="F4" s="5">
        <v>0.122</v>
      </c>
      <c r="G4" s="5">
        <v>0.126</v>
      </c>
      <c r="H4" s="6">
        <v>8.5000000000000006E-2</v>
      </c>
      <c r="I4" s="6">
        <v>8.4000000000000005E-2</v>
      </c>
      <c r="J4" s="6">
        <v>8.5000000000000006E-2</v>
      </c>
      <c r="K4" s="6">
        <v>8.7999999999999995E-2</v>
      </c>
      <c r="L4" s="6">
        <v>8.6999999999999994E-2</v>
      </c>
      <c r="M4" s="7"/>
    </row>
    <row r="5" spans="1:13" x14ac:dyDescent="0.25">
      <c r="A5" s="9">
        <v>0.16900000000000001</v>
      </c>
      <c r="B5" s="3">
        <v>0.14399999999999999</v>
      </c>
      <c r="C5" s="4">
        <v>0.129</v>
      </c>
      <c r="D5" s="5">
        <v>0.124</v>
      </c>
      <c r="E5" s="5">
        <v>0.122</v>
      </c>
      <c r="F5" s="8">
        <v>0.11899999999999999</v>
      </c>
      <c r="G5" s="5">
        <v>0.122</v>
      </c>
      <c r="H5" s="6">
        <v>8.5999999999999993E-2</v>
      </c>
      <c r="I5" s="6">
        <v>8.6999999999999994E-2</v>
      </c>
      <c r="J5" s="6">
        <v>8.4000000000000005E-2</v>
      </c>
      <c r="K5" s="6">
        <v>8.4000000000000005E-2</v>
      </c>
      <c r="L5" s="6">
        <v>8.4000000000000005E-2</v>
      </c>
      <c r="M5" s="7"/>
    </row>
    <row r="6" spans="1:13" x14ac:dyDescent="0.25">
      <c r="A6" s="9">
        <v>0.17100000000000001</v>
      </c>
      <c r="B6" s="3">
        <v>0.14399999999999999</v>
      </c>
      <c r="C6" s="5">
        <v>0.124</v>
      </c>
      <c r="D6" s="5">
        <v>0.124</v>
      </c>
      <c r="E6" s="5">
        <v>0.122</v>
      </c>
      <c r="F6" s="5">
        <v>0.122</v>
      </c>
      <c r="G6" s="5">
        <v>0.125</v>
      </c>
      <c r="H6" s="6">
        <v>8.5000000000000006E-2</v>
      </c>
      <c r="I6" s="6">
        <v>8.5999999999999993E-2</v>
      </c>
      <c r="J6" s="6">
        <v>8.4000000000000005E-2</v>
      </c>
      <c r="K6" s="6">
        <v>8.4000000000000005E-2</v>
      </c>
      <c r="L6" s="6">
        <v>8.4000000000000005E-2</v>
      </c>
      <c r="M6" s="7"/>
    </row>
    <row r="7" spans="1:13" x14ac:dyDescent="0.25">
      <c r="A7" s="9"/>
      <c r="B7" s="3"/>
      <c r="C7" s="5"/>
      <c r="D7" s="5"/>
      <c r="E7" s="5"/>
      <c r="F7" s="5"/>
      <c r="G7" s="5"/>
      <c r="H7" s="6"/>
      <c r="I7" s="6"/>
      <c r="J7" s="6"/>
      <c r="K7" s="6"/>
      <c r="L7" s="6"/>
      <c r="M7" s="7" t="s">
        <v>17</v>
      </c>
    </row>
    <row r="8" spans="1:13" x14ac:dyDescent="0.25">
      <c r="A8" s="9">
        <v>0.219</v>
      </c>
      <c r="B8" s="10">
        <v>0.182</v>
      </c>
      <c r="C8" s="11">
        <v>0.128</v>
      </c>
      <c r="D8" s="11">
        <v>0.124</v>
      </c>
      <c r="E8" s="12">
        <v>0.11600000000000001</v>
      </c>
      <c r="F8" s="13">
        <v>0.11</v>
      </c>
      <c r="G8" s="13">
        <v>0.107</v>
      </c>
      <c r="H8" s="6">
        <v>8.2000000000000003E-2</v>
      </c>
      <c r="I8" s="6">
        <v>8.1000000000000003E-2</v>
      </c>
      <c r="J8" s="6">
        <v>8.1000000000000003E-2</v>
      </c>
      <c r="K8" s="6">
        <v>8.2000000000000003E-2</v>
      </c>
      <c r="L8" s="6">
        <v>8.4000000000000005E-2</v>
      </c>
      <c r="M8" s="7"/>
    </row>
    <row r="9" spans="1:13" x14ac:dyDescent="0.25">
      <c r="A9" s="9">
        <v>0.216</v>
      </c>
      <c r="B9" s="3">
        <v>0.17899999999999999</v>
      </c>
      <c r="C9" s="11">
        <v>0.13</v>
      </c>
      <c r="D9" s="12">
        <v>0.11700000000000001</v>
      </c>
      <c r="E9" s="12">
        <v>0.11700000000000001</v>
      </c>
      <c r="F9" s="12">
        <v>0.113</v>
      </c>
      <c r="G9" s="12">
        <v>0.113</v>
      </c>
      <c r="H9" s="6">
        <v>8.3000000000000004E-2</v>
      </c>
      <c r="I9" s="6">
        <v>8.2000000000000003E-2</v>
      </c>
      <c r="J9" s="6">
        <v>8.3000000000000004E-2</v>
      </c>
      <c r="K9" s="6">
        <v>8.2000000000000003E-2</v>
      </c>
      <c r="L9" s="12">
        <v>0.115</v>
      </c>
      <c r="M9" s="7"/>
    </row>
    <row r="10" spans="1:13" x14ac:dyDescent="0.25">
      <c r="A10" s="2">
        <v>0.20799999999999999</v>
      </c>
      <c r="B10" s="3">
        <v>0.17100000000000001</v>
      </c>
      <c r="C10" s="11">
        <v>0.123</v>
      </c>
      <c r="D10" s="12">
        <v>0.11600000000000001</v>
      </c>
      <c r="E10" s="12">
        <v>0.114</v>
      </c>
      <c r="F10" s="12">
        <v>0.11799999999999999</v>
      </c>
      <c r="G10" s="13">
        <v>0.109</v>
      </c>
      <c r="H10" s="6">
        <v>8.2000000000000003E-2</v>
      </c>
      <c r="I10" s="6">
        <v>8.2000000000000003E-2</v>
      </c>
      <c r="J10" s="6">
        <v>8.2000000000000003E-2</v>
      </c>
      <c r="K10" s="6">
        <v>8.3000000000000004E-2</v>
      </c>
      <c r="L10" s="6">
        <v>8.3000000000000004E-2</v>
      </c>
      <c r="M10" s="7"/>
    </row>
    <row r="11" spans="1:13" x14ac:dyDescent="0.25">
      <c r="A11" s="2">
        <v>0.20799999999999999</v>
      </c>
      <c r="B11" s="3">
        <v>0.17</v>
      </c>
      <c r="C11" s="11">
        <v>0.127</v>
      </c>
      <c r="D11" s="12">
        <v>0.11600000000000001</v>
      </c>
      <c r="E11" s="12">
        <v>0.115</v>
      </c>
      <c r="F11" s="12">
        <v>0.112</v>
      </c>
      <c r="G11" s="12">
        <v>0.112</v>
      </c>
      <c r="H11" s="6">
        <v>8.2000000000000003E-2</v>
      </c>
      <c r="I11" s="6">
        <v>8.3000000000000004E-2</v>
      </c>
      <c r="J11" s="6">
        <v>8.2000000000000003E-2</v>
      </c>
      <c r="K11" s="6">
        <v>8.3000000000000004E-2</v>
      </c>
      <c r="L11" s="6">
        <v>8.3000000000000004E-2</v>
      </c>
      <c r="M11" s="7"/>
    </row>
    <row r="12" spans="1:13" x14ac:dyDescent="0.25">
      <c r="A12" s="9">
        <v>0.21199999999999999</v>
      </c>
      <c r="B12" s="10">
        <v>0.18</v>
      </c>
      <c r="C12" s="11">
        <v>0.126</v>
      </c>
      <c r="D12" s="11">
        <v>0.13</v>
      </c>
      <c r="E12" s="12">
        <v>0.11600000000000001</v>
      </c>
      <c r="F12" s="11">
        <v>0.123</v>
      </c>
      <c r="G12" s="11">
        <v>0.123</v>
      </c>
      <c r="H12" s="6">
        <v>8.8999999999999996E-2</v>
      </c>
      <c r="I12" s="6">
        <v>8.3000000000000004E-2</v>
      </c>
      <c r="J12" s="6">
        <v>8.2000000000000003E-2</v>
      </c>
      <c r="K12" s="14">
        <v>9.7000000000000003E-2</v>
      </c>
      <c r="L12" s="6">
        <v>8.3000000000000004E-2</v>
      </c>
      <c r="M12" s="7"/>
    </row>
    <row r="13" spans="1:13" x14ac:dyDescent="0.25">
      <c r="A13" s="9"/>
      <c r="B13" s="10"/>
      <c r="C13" s="11"/>
      <c r="D13" s="11"/>
      <c r="E13" s="12"/>
      <c r="F13" s="11"/>
      <c r="G13" s="11"/>
      <c r="H13" s="6"/>
      <c r="I13" s="6"/>
      <c r="J13" s="6"/>
      <c r="K13" s="14"/>
      <c r="L13" s="6"/>
      <c r="M13" s="7" t="s">
        <v>18</v>
      </c>
    </row>
    <row r="14" spans="1:13" x14ac:dyDescent="0.25">
      <c r="A14" s="9">
        <v>0.189</v>
      </c>
      <c r="B14" s="15">
        <v>0.14899999999999999</v>
      </c>
      <c r="C14" s="8">
        <v>0.122</v>
      </c>
      <c r="D14" s="11">
        <v>0.11799999999999999</v>
      </c>
      <c r="E14" s="11">
        <v>0.11600000000000001</v>
      </c>
      <c r="F14" s="12">
        <v>0.111</v>
      </c>
      <c r="G14" s="12">
        <v>0.108</v>
      </c>
      <c r="H14" s="6">
        <v>8.1000000000000003E-2</v>
      </c>
      <c r="I14" s="6">
        <v>8.1000000000000003E-2</v>
      </c>
      <c r="J14" s="6">
        <v>8.1000000000000003E-2</v>
      </c>
      <c r="K14" s="6">
        <v>8.2000000000000003E-2</v>
      </c>
      <c r="L14" s="6">
        <v>8.2000000000000003E-2</v>
      </c>
      <c r="M14" s="7"/>
    </row>
    <row r="15" spans="1:13" x14ac:dyDescent="0.25">
      <c r="A15" s="9">
        <v>0.189</v>
      </c>
      <c r="B15" s="15">
        <v>0.14699999999999999</v>
      </c>
      <c r="C15" s="8">
        <v>0.121</v>
      </c>
      <c r="D15" s="11">
        <v>0.11899999999999999</v>
      </c>
      <c r="E15" s="11">
        <v>0.11700000000000001</v>
      </c>
      <c r="F15" s="11">
        <v>0.11600000000000001</v>
      </c>
      <c r="G15" s="11">
        <v>0.11700000000000001</v>
      </c>
      <c r="H15" s="6">
        <v>8.3000000000000004E-2</v>
      </c>
      <c r="I15" s="6">
        <v>8.3000000000000004E-2</v>
      </c>
      <c r="J15" s="6">
        <v>8.3000000000000004E-2</v>
      </c>
      <c r="K15" s="6">
        <v>8.2000000000000003E-2</v>
      </c>
      <c r="L15" s="6">
        <v>8.2000000000000003E-2</v>
      </c>
      <c r="M15" s="7"/>
    </row>
    <row r="16" spans="1:13" x14ac:dyDescent="0.25">
      <c r="A16" s="9">
        <v>0.185</v>
      </c>
      <c r="B16" s="15">
        <v>0.14499999999999999</v>
      </c>
      <c r="C16" s="11">
        <v>0.11799999999999999</v>
      </c>
      <c r="D16" s="11">
        <v>0.11700000000000001</v>
      </c>
      <c r="E16" s="8">
        <v>0.12</v>
      </c>
      <c r="F16" s="11">
        <v>0.115</v>
      </c>
      <c r="G16" s="11">
        <v>0.112</v>
      </c>
      <c r="H16" s="6">
        <v>8.2000000000000003E-2</v>
      </c>
      <c r="I16" s="6">
        <v>8.3000000000000004E-2</v>
      </c>
      <c r="J16" s="6">
        <v>8.2000000000000003E-2</v>
      </c>
      <c r="K16" s="6">
        <v>8.2000000000000003E-2</v>
      </c>
      <c r="L16" s="11">
        <v>0.114</v>
      </c>
      <c r="M16" s="7"/>
    </row>
    <row r="17" spans="1:16" x14ac:dyDescent="0.25">
      <c r="A17" s="9">
        <v>0.184</v>
      </c>
      <c r="B17" s="15">
        <v>0.15</v>
      </c>
      <c r="C17" s="11">
        <v>0.11700000000000001</v>
      </c>
      <c r="D17" s="11">
        <v>0.11700000000000001</v>
      </c>
      <c r="E17" s="12">
        <v>0.111</v>
      </c>
      <c r="F17" s="11">
        <v>0.112</v>
      </c>
      <c r="G17" s="11">
        <v>0.11700000000000001</v>
      </c>
      <c r="H17" s="6">
        <v>8.3000000000000004E-2</v>
      </c>
      <c r="I17" s="6">
        <v>8.3000000000000004E-2</v>
      </c>
      <c r="J17" s="6">
        <v>8.3000000000000004E-2</v>
      </c>
      <c r="K17" s="6">
        <v>8.3000000000000004E-2</v>
      </c>
      <c r="L17" s="6">
        <v>8.3000000000000004E-2</v>
      </c>
      <c r="M17" s="7"/>
    </row>
    <row r="18" spans="1:16" x14ac:dyDescent="0.25">
      <c r="A18" s="9">
        <v>0.188</v>
      </c>
      <c r="B18" s="15">
        <v>0.14699999999999999</v>
      </c>
      <c r="C18" s="8">
        <v>0.123</v>
      </c>
      <c r="D18" s="11">
        <v>0.114</v>
      </c>
      <c r="E18" s="11">
        <v>0.115</v>
      </c>
      <c r="F18" s="11">
        <v>0.112</v>
      </c>
      <c r="G18" s="11">
        <v>0.114</v>
      </c>
      <c r="H18" s="6">
        <v>8.3000000000000004E-2</v>
      </c>
      <c r="I18" s="6">
        <v>8.6999999999999994E-2</v>
      </c>
      <c r="J18" s="6">
        <v>8.5000000000000006E-2</v>
      </c>
      <c r="K18" s="6">
        <v>8.5000000000000006E-2</v>
      </c>
      <c r="L18" s="6">
        <v>8.3000000000000004E-2</v>
      </c>
      <c r="M18" s="7"/>
    </row>
    <row r="20" spans="1:16" x14ac:dyDescent="0.25">
      <c r="A20" s="18">
        <f>A2-$L$2</f>
        <v>3.5000000000000003E-2</v>
      </c>
      <c r="B20" s="18">
        <f t="shared" ref="B20:G20" si="0">B2-$L$2</f>
        <v>1.100000000000001E-2</v>
      </c>
      <c r="C20" s="18">
        <f t="shared" si="0"/>
        <v>2.0000000000000018E-3</v>
      </c>
      <c r="D20" s="18">
        <f t="shared" si="0"/>
        <v>-4.0000000000000036E-3</v>
      </c>
      <c r="E20" s="18">
        <f t="shared" si="0"/>
        <v>-4.0000000000000036E-3</v>
      </c>
      <c r="F20" s="18">
        <f t="shared" si="0"/>
        <v>-6.0000000000000053E-3</v>
      </c>
      <c r="G20" s="18">
        <f t="shared" si="0"/>
        <v>-6.0000000000000053E-3</v>
      </c>
      <c r="H20" s="18"/>
      <c r="I20" s="7" t="s">
        <v>16</v>
      </c>
      <c r="J20" s="24">
        <f>A2-$M$2</f>
        <v>3.9000000000000007E-2</v>
      </c>
      <c r="K20" s="24">
        <f t="shared" ref="K20:P20" si="1">B2-$M$2</f>
        <v>1.5000000000000013E-2</v>
      </c>
      <c r="L20" s="24">
        <f t="shared" si="1"/>
        <v>6.0000000000000053E-3</v>
      </c>
      <c r="M20" s="24">
        <f t="shared" si="1"/>
        <v>0</v>
      </c>
      <c r="N20" s="24">
        <f t="shared" si="1"/>
        <v>0</v>
      </c>
      <c r="O20" s="24">
        <f t="shared" si="1"/>
        <v>-2.0000000000000018E-3</v>
      </c>
      <c r="P20" s="24">
        <f t="shared" si="1"/>
        <v>-2.0000000000000018E-3</v>
      </c>
    </row>
    <row r="21" spans="1:16" x14ac:dyDescent="0.25">
      <c r="A21" s="18">
        <f t="shared" ref="A21:G21" si="2">A3-$L$2</f>
        <v>3.6000000000000004E-2</v>
      </c>
      <c r="B21" s="18">
        <f t="shared" si="2"/>
        <v>1.3999999999999985E-2</v>
      </c>
      <c r="C21" s="18">
        <f t="shared" si="2"/>
        <v>-3.0000000000000027E-3</v>
      </c>
      <c r="D21" s="18">
        <f t="shared" si="2"/>
        <v>-8.0000000000000071E-3</v>
      </c>
      <c r="E21" s="18">
        <f t="shared" si="2"/>
        <v>-2.0000000000000018E-3</v>
      </c>
      <c r="F21" s="18">
        <f t="shared" si="2"/>
        <v>-9.000000000000008E-3</v>
      </c>
      <c r="G21" s="18">
        <f t="shared" si="2"/>
        <v>-9.000000000000008E-3</v>
      </c>
      <c r="H21" s="18"/>
      <c r="I21" s="7"/>
      <c r="J21" s="24">
        <f t="shared" ref="J21:J24" si="3">A3-$M$2</f>
        <v>4.0000000000000008E-2</v>
      </c>
      <c r="K21" s="24">
        <f t="shared" ref="K21:K24" si="4">B3-$M$2</f>
        <v>1.7999999999999988E-2</v>
      </c>
      <c r="L21" s="24">
        <f t="shared" ref="L21:L24" si="5">C3-$M$2</f>
        <v>1.0000000000000009E-3</v>
      </c>
      <c r="M21" s="24">
        <f t="shared" ref="M21:M24" si="6">D3-$M$2</f>
        <v>-4.0000000000000036E-3</v>
      </c>
      <c r="N21" s="24">
        <f t="shared" ref="N21:N24" si="7">E3-$M$2</f>
        <v>2.0000000000000018E-3</v>
      </c>
      <c r="O21" s="24">
        <f t="shared" ref="O21:O24" si="8">F3-$M$2</f>
        <v>-5.0000000000000044E-3</v>
      </c>
      <c r="P21" s="24">
        <f t="shared" ref="P21:P24" si="9">G3-$M$2</f>
        <v>-5.0000000000000044E-3</v>
      </c>
    </row>
    <row r="22" spans="1:16" x14ac:dyDescent="0.25">
      <c r="A22" s="18">
        <f t="shared" ref="A22:G22" si="10">A4-$L$2</f>
        <v>4.2999999999999983E-2</v>
      </c>
      <c r="B22" s="18">
        <f t="shared" si="10"/>
        <v>1.1999999999999983E-2</v>
      </c>
      <c r="C22" s="18">
        <f t="shared" si="10"/>
        <v>-4.0000000000000036E-3</v>
      </c>
      <c r="D22" s="18">
        <f t="shared" si="10"/>
        <v>-7.0000000000000062E-3</v>
      </c>
      <c r="E22" s="18">
        <f t="shared" si="10"/>
        <v>-8.0000000000000071E-3</v>
      </c>
      <c r="F22" s="18">
        <f t="shared" si="10"/>
        <v>-7.0000000000000062E-3</v>
      </c>
      <c r="G22" s="18">
        <f t="shared" si="10"/>
        <v>-3.0000000000000027E-3</v>
      </c>
      <c r="H22" s="18"/>
      <c r="I22" s="7"/>
      <c r="J22" s="24">
        <f t="shared" si="3"/>
        <v>4.6999999999999986E-2</v>
      </c>
      <c r="K22" s="24">
        <f t="shared" si="4"/>
        <v>1.5999999999999986E-2</v>
      </c>
      <c r="L22" s="24">
        <f t="shared" si="5"/>
        <v>0</v>
      </c>
      <c r="M22" s="24">
        <f t="shared" si="6"/>
        <v>-3.0000000000000027E-3</v>
      </c>
      <c r="N22" s="24">
        <f t="shared" si="7"/>
        <v>-4.0000000000000036E-3</v>
      </c>
      <c r="O22" s="24">
        <f t="shared" si="8"/>
        <v>-3.0000000000000027E-3</v>
      </c>
      <c r="P22" s="24">
        <f t="shared" si="9"/>
        <v>1.0000000000000009E-3</v>
      </c>
    </row>
    <row r="23" spans="1:16" x14ac:dyDescent="0.25">
      <c r="A23" s="18">
        <f t="shared" ref="A23:G23" si="11">A5-$L$2</f>
        <v>4.0000000000000008E-2</v>
      </c>
      <c r="B23" s="18">
        <f t="shared" si="11"/>
        <v>1.4999999999999986E-2</v>
      </c>
      <c r="C23" s="18">
        <f t="shared" si="11"/>
        <v>0</v>
      </c>
      <c r="D23" s="18">
        <f t="shared" si="11"/>
        <v>-5.0000000000000044E-3</v>
      </c>
      <c r="E23" s="18">
        <f t="shared" si="11"/>
        <v>-7.0000000000000062E-3</v>
      </c>
      <c r="F23" s="18">
        <f t="shared" si="11"/>
        <v>-1.0000000000000009E-2</v>
      </c>
      <c r="G23" s="18">
        <f t="shared" si="11"/>
        <v>-7.0000000000000062E-3</v>
      </c>
      <c r="H23" s="18"/>
      <c r="I23" s="7"/>
      <c r="J23" s="24">
        <f t="shared" si="3"/>
        <v>4.4000000000000011E-2</v>
      </c>
      <c r="K23" s="24">
        <f t="shared" si="4"/>
        <v>1.8999999999999989E-2</v>
      </c>
      <c r="L23" s="24">
        <f t="shared" si="5"/>
        <v>4.0000000000000036E-3</v>
      </c>
      <c r="M23" s="24">
        <f t="shared" si="6"/>
        <v>-1.0000000000000009E-3</v>
      </c>
      <c r="N23" s="24">
        <f t="shared" si="7"/>
        <v>-3.0000000000000027E-3</v>
      </c>
      <c r="O23" s="24">
        <f t="shared" si="8"/>
        <v>-6.0000000000000053E-3</v>
      </c>
      <c r="P23" s="24">
        <f t="shared" si="9"/>
        <v>-3.0000000000000027E-3</v>
      </c>
    </row>
    <row r="24" spans="1:16" x14ac:dyDescent="0.25">
      <c r="A24" s="18">
        <f t="shared" ref="A24:G24" si="12">A6-$L$2</f>
        <v>4.200000000000001E-2</v>
      </c>
      <c r="B24" s="18">
        <f t="shared" si="12"/>
        <v>1.4999999999999986E-2</v>
      </c>
      <c r="C24" s="18">
        <f t="shared" si="12"/>
        <v>-5.0000000000000044E-3</v>
      </c>
      <c r="D24" s="18">
        <f t="shared" si="12"/>
        <v>-5.0000000000000044E-3</v>
      </c>
      <c r="E24" s="18">
        <f t="shared" si="12"/>
        <v>-7.0000000000000062E-3</v>
      </c>
      <c r="F24" s="18">
        <f t="shared" si="12"/>
        <v>-7.0000000000000062E-3</v>
      </c>
      <c r="G24" s="18">
        <f t="shared" si="12"/>
        <v>-4.0000000000000036E-3</v>
      </c>
      <c r="H24" s="18"/>
      <c r="I24" s="7"/>
      <c r="J24" s="24">
        <f t="shared" si="3"/>
        <v>4.6000000000000013E-2</v>
      </c>
      <c r="K24" s="24">
        <f t="shared" si="4"/>
        <v>1.8999999999999989E-2</v>
      </c>
      <c r="L24" s="24">
        <f t="shared" si="5"/>
        <v>-1.0000000000000009E-3</v>
      </c>
      <c r="M24" s="24">
        <f t="shared" si="6"/>
        <v>-1.0000000000000009E-3</v>
      </c>
      <c r="N24" s="24">
        <f t="shared" si="7"/>
        <v>-3.0000000000000027E-3</v>
      </c>
      <c r="O24" s="24">
        <f t="shared" si="8"/>
        <v>-3.0000000000000027E-3</v>
      </c>
      <c r="P24" s="24">
        <f t="shared" si="9"/>
        <v>0</v>
      </c>
    </row>
    <row r="25" spans="1:16" s="21" customFormat="1" x14ac:dyDescent="0.25">
      <c r="A25" s="20"/>
      <c r="B25" s="20"/>
      <c r="C25" s="20"/>
      <c r="D25" s="20"/>
      <c r="E25" s="20"/>
      <c r="F25" s="20"/>
      <c r="G25" s="20"/>
      <c r="I25" s="22"/>
    </row>
    <row r="26" spans="1:16" x14ac:dyDescent="0.25">
      <c r="A26" s="18">
        <f>A8-$L$9</f>
        <v>0.104</v>
      </c>
      <c r="B26" s="18">
        <f t="shared" ref="B26:G26" si="13">B8-$L$9</f>
        <v>6.699999999999999E-2</v>
      </c>
      <c r="C26" s="18">
        <f t="shared" si="13"/>
        <v>1.2999999999999998E-2</v>
      </c>
      <c r="D26" s="18">
        <f t="shared" si="13"/>
        <v>8.9999999999999941E-3</v>
      </c>
      <c r="E26" s="18">
        <f t="shared" si="13"/>
        <v>1.0000000000000009E-3</v>
      </c>
      <c r="F26" s="18">
        <f t="shared" si="13"/>
        <v>-5.0000000000000044E-3</v>
      </c>
      <c r="G26" s="18">
        <f t="shared" si="13"/>
        <v>-8.0000000000000071E-3</v>
      </c>
      <c r="I26" s="7" t="s">
        <v>17</v>
      </c>
    </row>
    <row r="27" spans="1:16" x14ac:dyDescent="0.25">
      <c r="A27" s="18">
        <f t="shared" ref="A27:G27" si="14">A9-$L$9</f>
        <v>0.10099999999999999</v>
      </c>
      <c r="B27" s="18">
        <f t="shared" si="14"/>
        <v>6.3999999999999987E-2</v>
      </c>
      <c r="C27" s="18">
        <f t="shared" si="14"/>
        <v>1.4999999999999999E-2</v>
      </c>
      <c r="D27" s="18">
        <f t="shared" si="14"/>
        <v>2.0000000000000018E-3</v>
      </c>
      <c r="E27" s="18">
        <f t="shared" si="14"/>
        <v>2.0000000000000018E-3</v>
      </c>
      <c r="F27" s="18">
        <f t="shared" si="14"/>
        <v>-2.0000000000000018E-3</v>
      </c>
      <c r="G27" s="18">
        <f t="shared" si="14"/>
        <v>-2.0000000000000018E-3</v>
      </c>
      <c r="I27" s="7"/>
    </row>
    <row r="28" spans="1:16" x14ac:dyDescent="0.25">
      <c r="A28" s="18">
        <f t="shared" ref="A28:G28" si="15">A10-$L$9</f>
        <v>9.2999999999999985E-2</v>
      </c>
      <c r="B28" s="18">
        <f t="shared" si="15"/>
        <v>5.6000000000000008E-2</v>
      </c>
      <c r="C28" s="18">
        <f t="shared" si="15"/>
        <v>7.9999999999999932E-3</v>
      </c>
      <c r="D28" s="18">
        <f t="shared" si="15"/>
        <v>1.0000000000000009E-3</v>
      </c>
      <c r="E28" s="18">
        <f t="shared" si="15"/>
        <v>-1.0000000000000009E-3</v>
      </c>
      <c r="F28" s="18">
        <f t="shared" si="15"/>
        <v>2.9999999999999888E-3</v>
      </c>
      <c r="G28" s="18">
        <f t="shared" si="15"/>
        <v>-6.0000000000000053E-3</v>
      </c>
      <c r="I28" s="7"/>
    </row>
    <row r="29" spans="1:16" x14ac:dyDescent="0.25">
      <c r="A29" s="18">
        <f t="shared" ref="A29:G29" si="16">A11-$L$9</f>
        <v>9.2999999999999985E-2</v>
      </c>
      <c r="B29" s="18">
        <f t="shared" si="16"/>
        <v>5.5000000000000007E-2</v>
      </c>
      <c r="C29" s="18">
        <f t="shared" si="16"/>
        <v>1.1999999999999997E-2</v>
      </c>
      <c r="D29" s="18">
        <f t="shared" si="16"/>
        <v>1.0000000000000009E-3</v>
      </c>
      <c r="E29" s="18">
        <f t="shared" si="16"/>
        <v>0</v>
      </c>
      <c r="F29" s="18">
        <f t="shared" si="16"/>
        <v>-3.0000000000000027E-3</v>
      </c>
      <c r="G29" s="18">
        <f t="shared" si="16"/>
        <v>-3.0000000000000027E-3</v>
      </c>
      <c r="I29" s="7"/>
    </row>
    <row r="30" spans="1:16" x14ac:dyDescent="0.25">
      <c r="A30" s="18">
        <f t="shared" ref="A30:F30" si="17">A12-$L$9</f>
        <v>9.6999999999999989E-2</v>
      </c>
      <c r="B30" s="18">
        <f t="shared" si="17"/>
        <v>6.4999999999999988E-2</v>
      </c>
      <c r="C30" s="18">
        <f t="shared" si="17"/>
        <v>1.0999999999999996E-2</v>
      </c>
      <c r="D30" s="18">
        <f t="shared" si="17"/>
        <v>1.4999999999999999E-2</v>
      </c>
      <c r="E30" s="18">
        <f t="shared" si="17"/>
        <v>1.0000000000000009E-3</v>
      </c>
      <c r="F30" s="18">
        <f t="shared" si="17"/>
        <v>7.9999999999999932E-3</v>
      </c>
      <c r="G30" s="18">
        <f>G12-$L$9</f>
        <v>7.9999999999999932E-3</v>
      </c>
      <c r="I30" s="7"/>
    </row>
    <row r="31" spans="1:16" s="21" customFormat="1" x14ac:dyDescent="0.25">
      <c r="A31" s="20"/>
      <c r="B31" s="20"/>
      <c r="C31" s="20"/>
      <c r="D31" s="20"/>
      <c r="E31" s="20"/>
      <c r="F31" s="20"/>
      <c r="G31" s="20"/>
      <c r="I31" s="22"/>
    </row>
    <row r="32" spans="1:16" x14ac:dyDescent="0.25">
      <c r="A32" s="18">
        <f>A14-$L$16</f>
        <v>7.4999999999999997E-2</v>
      </c>
      <c r="B32" s="18">
        <f t="shared" ref="B32:G32" si="18">B14-$L$16</f>
        <v>3.4999999999999989E-2</v>
      </c>
      <c r="C32" s="18">
        <f t="shared" si="18"/>
        <v>7.9999999999999932E-3</v>
      </c>
      <c r="D32" s="18">
        <f t="shared" si="18"/>
        <v>3.9999999999999897E-3</v>
      </c>
      <c r="E32" s="18">
        <f t="shared" si="18"/>
        <v>2.0000000000000018E-3</v>
      </c>
      <c r="F32" s="18">
        <f t="shared" si="18"/>
        <v>-3.0000000000000027E-3</v>
      </c>
      <c r="G32" s="18">
        <f t="shared" si="18"/>
        <v>-6.0000000000000053E-3</v>
      </c>
      <c r="I32" s="7" t="s">
        <v>18</v>
      </c>
    </row>
    <row r="33" spans="1:7" x14ac:dyDescent="0.25">
      <c r="A33" s="18">
        <f t="shared" ref="A33:G33" si="19">A15-$L$16</f>
        <v>7.4999999999999997E-2</v>
      </c>
      <c r="B33" s="18">
        <f t="shared" si="19"/>
        <v>3.2999999999999988E-2</v>
      </c>
      <c r="C33" s="18">
        <f t="shared" si="19"/>
        <v>6.9999999999999923E-3</v>
      </c>
      <c r="D33" s="18">
        <f t="shared" si="19"/>
        <v>4.9999999999999906E-3</v>
      </c>
      <c r="E33" s="18">
        <f t="shared" si="19"/>
        <v>3.0000000000000027E-3</v>
      </c>
      <c r="F33" s="18">
        <f t="shared" si="19"/>
        <v>2.0000000000000018E-3</v>
      </c>
      <c r="G33" s="18">
        <f t="shared" si="19"/>
        <v>3.0000000000000027E-3</v>
      </c>
    </row>
    <row r="34" spans="1:7" x14ac:dyDescent="0.25">
      <c r="A34" s="18">
        <f t="shared" ref="A34:G34" si="20">A16-$L$16</f>
        <v>7.0999999999999994E-2</v>
      </c>
      <c r="B34" s="18">
        <f t="shared" si="20"/>
        <v>3.0999999999999986E-2</v>
      </c>
      <c r="C34" s="18">
        <f t="shared" si="20"/>
        <v>3.9999999999999897E-3</v>
      </c>
      <c r="D34" s="18">
        <f t="shared" si="20"/>
        <v>3.0000000000000027E-3</v>
      </c>
      <c r="E34" s="18">
        <f t="shared" si="20"/>
        <v>5.9999999999999915E-3</v>
      </c>
      <c r="F34" s="18">
        <f t="shared" si="20"/>
        <v>1.0000000000000009E-3</v>
      </c>
      <c r="G34" s="18">
        <f t="shared" si="20"/>
        <v>-2.0000000000000018E-3</v>
      </c>
    </row>
    <row r="35" spans="1:7" x14ac:dyDescent="0.25">
      <c r="A35" s="18">
        <f t="shared" ref="A35:G35" si="21">A17-$L$16</f>
        <v>6.9999999999999993E-2</v>
      </c>
      <c r="B35" s="18">
        <f t="shared" si="21"/>
        <v>3.599999999999999E-2</v>
      </c>
      <c r="C35" s="18">
        <f t="shared" si="21"/>
        <v>3.0000000000000027E-3</v>
      </c>
      <c r="D35" s="18">
        <f t="shared" si="21"/>
        <v>3.0000000000000027E-3</v>
      </c>
      <c r="E35" s="18">
        <f t="shared" si="21"/>
        <v>-3.0000000000000027E-3</v>
      </c>
      <c r="F35" s="18">
        <f t="shared" si="21"/>
        <v>-2.0000000000000018E-3</v>
      </c>
      <c r="G35" s="18">
        <f t="shared" si="21"/>
        <v>3.0000000000000027E-3</v>
      </c>
    </row>
    <row r="36" spans="1:7" x14ac:dyDescent="0.25">
      <c r="A36" s="18">
        <f t="shared" ref="A36:F36" si="22">A18-$L$16</f>
        <v>7.3999999999999996E-2</v>
      </c>
      <c r="B36" s="18">
        <f t="shared" si="22"/>
        <v>3.2999999999999988E-2</v>
      </c>
      <c r="C36" s="18">
        <f t="shared" si="22"/>
        <v>8.9999999999999941E-3</v>
      </c>
      <c r="D36" s="18">
        <f t="shared" si="22"/>
        <v>0</v>
      </c>
      <c r="E36" s="18">
        <f t="shared" si="22"/>
        <v>1.0000000000000009E-3</v>
      </c>
      <c r="F36" s="18">
        <f t="shared" si="22"/>
        <v>-2.0000000000000018E-3</v>
      </c>
      <c r="G36" s="18">
        <f>G18-$L$16</f>
        <v>0</v>
      </c>
    </row>
    <row r="37" spans="1:7" s="21" customFormat="1" x14ac:dyDescent="0.25">
      <c r="A37" s="23"/>
      <c r="B37" s="23"/>
      <c r="C37" s="23"/>
      <c r="D37" s="23"/>
      <c r="E37" s="23"/>
      <c r="F37" s="23"/>
      <c r="G37" s="23"/>
    </row>
    <row r="38" spans="1:7" x14ac:dyDescent="0.25">
      <c r="A38" s="19"/>
      <c r="B38" s="19"/>
      <c r="C38" s="19"/>
      <c r="D38" s="19"/>
      <c r="E38" s="19"/>
      <c r="F38" s="19"/>
      <c r="G38" s="19"/>
    </row>
    <row r="39" spans="1:7" x14ac:dyDescent="0.25">
      <c r="A39" s="19"/>
      <c r="B39" s="19"/>
      <c r="C39" s="19"/>
      <c r="D39" s="19"/>
      <c r="E39" s="19"/>
      <c r="F39" s="19"/>
      <c r="G39" s="19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"/>
  <sheetViews>
    <sheetView tabSelected="1" zoomScaleNormal="85" workbookViewId="0">
      <selection activeCell="K8" sqref="K8"/>
    </sheetView>
  </sheetViews>
  <sheetFormatPr defaultRowHeight="14" x14ac:dyDescent="0.25"/>
  <cols>
    <col min="1" max="1" width="9.26953125" bestFit="1" customWidth="1"/>
    <col min="2" max="2" width="9.26953125" customWidth="1"/>
    <col min="3" max="4" width="11" customWidth="1"/>
    <col min="5" max="5" width="20.08984375" bestFit="1" customWidth="1"/>
    <col min="6" max="6" width="9.26953125" bestFit="1" customWidth="1"/>
    <col min="8" max="8" width="10.26953125" bestFit="1" customWidth="1"/>
    <col min="12" max="12" width="8.26953125" bestFit="1" customWidth="1"/>
    <col min="17" max="17" width="12.453125" bestFit="1" customWidth="1"/>
  </cols>
  <sheetData>
    <row r="1" spans="1:14" ht="15" x14ac:dyDescent="0.35">
      <c r="A1" t="s">
        <v>0</v>
      </c>
      <c r="B1">
        <v>9.9999999999999995E-7</v>
      </c>
      <c r="C1" t="s">
        <v>1</v>
      </c>
      <c r="D1" t="s">
        <v>14</v>
      </c>
      <c r="E1" t="s">
        <v>19</v>
      </c>
      <c r="F1" t="s">
        <v>7</v>
      </c>
      <c r="G1" t="s">
        <v>6</v>
      </c>
      <c r="H1" t="s">
        <v>8</v>
      </c>
      <c r="I1" t="s">
        <v>9</v>
      </c>
      <c r="K1" t="s">
        <v>2</v>
      </c>
      <c r="L1" t="s">
        <v>3</v>
      </c>
      <c r="M1" t="s">
        <v>4</v>
      </c>
      <c r="N1" t="s">
        <v>5</v>
      </c>
    </row>
    <row r="2" spans="1:14" x14ac:dyDescent="0.25">
      <c r="A2">
        <v>0</v>
      </c>
      <c r="B2">
        <f>1/$B$1</f>
        <v>1000000</v>
      </c>
      <c r="C2">
        <v>3.5000000000000003E-2</v>
      </c>
      <c r="D2">
        <f>B2*E2</f>
        <v>0</v>
      </c>
      <c r="F2">
        <f>AVERAGE(C2:C6)</f>
        <v>3.9199999999999999E-2</v>
      </c>
      <c r="G2">
        <f>STDEV(C2:C6)/SQRT(5)</f>
        <v>1.5937377450509205E-3</v>
      </c>
      <c r="H2">
        <f>AVERAGE(D2:D6)</f>
        <v>160800000</v>
      </c>
      <c r="I2" t="e">
        <f>STDEV(E2:E6)/SQRT(5)</f>
        <v>#DIV/0!</v>
      </c>
      <c r="K2">
        <v>0.1212</v>
      </c>
      <c r="L2">
        <v>7.3484692283495412E-4</v>
      </c>
      <c r="M2">
        <v>19960</v>
      </c>
      <c r="N2">
        <v>3178.3014331557665</v>
      </c>
    </row>
    <row r="3" spans="1:14" x14ac:dyDescent="0.25">
      <c r="A3">
        <v>0</v>
      </c>
      <c r="B3">
        <f t="shared" ref="B3:B6" si="0">1/$B$1</f>
        <v>1000000</v>
      </c>
      <c r="C3">
        <v>3.6000000000000004E-2</v>
      </c>
      <c r="D3">
        <f t="shared" ref="D3:D36" si="1">B3*E3</f>
        <v>0</v>
      </c>
      <c r="K3">
        <v>0.1232</v>
      </c>
      <c r="L3">
        <v>7.3484692283495401E-4</v>
      </c>
      <c r="M3">
        <v>2184</v>
      </c>
      <c r="N3">
        <v>299.15882069562986</v>
      </c>
    </row>
    <row r="4" spans="1:14" x14ac:dyDescent="0.25">
      <c r="A4">
        <v>0</v>
      </c>
      <c r="B4">
        <f t="shared" si="0"/>
        <v>1000000</v>
      </c>
      <c r="C4">
        <v>4.2999999999999983E-2</v>
      </c>
      <c r="D4">
        <f t="shared" si="1"/>
        <v>804000000</v>
      </c>
      <c r="E4">
        <v>804</v>
      </c>
      <c r="K4">
        <v>0.12330000000000001</v>
      </c>
      <c r="L4">
        <v>1.2315302134607456E-3</v>
      </c>
      <c r="M4">
        <v>291500</v>
      </c>
      <c r="N4">
        <v>24954.625489743044</v>
      </c>
    </row>
    <row r="5" spans="1:14" x14ac:dyDescent="0.25">
      <c r="A5">
        <v>0</v>
      </c>
      <c r="B5">
        <f t="shared" si="0"/>
        <v>1000000</v>
      </c>
      <c r="C5">
        <v>4.0000000000000008E-2</v>
      </c>
      <c r="D5">
        <f t="shared" si="1"/>
        <v>0</v>
      </c>
      <c r="K5">
        <v>0.1234</v>
      </c>
      <c r="L5">
        <v>1.1224972160321833E-3</v>
      </c>
      <c r="M5">
        <v>13000</v>
      </c>
      <c r="N5">
        <v>3123.4596203568885</v>
      </c>
    </row>
    <row r="6" spans="1:14" x14ac:dyDescent="0.25">
      <c r="A6">
        <v>0</v>
      </c>
      <c r="B6">
        <f t="shared" si="0"/>
        <v>1000000</v>
      </c>
      <c r="C6">
        <v>4.200000000000001E-2</v>
      </c>
      <c r="D6">
        <f t="shared" si="1"/>
        <v>0</v>
      </c>
      <c r="K6" s="16">
        <v>0.127</v>
      </c>
      <c r="L6">
        <v>1.3038404810405309E-3</v>
      </c>
      <c r="M6">
        <v>1380</v>
      </c>
      <c r="N6">
        <v>267.43223440714848</v>
      </c>
    </row>
    <row r="7" spans="1:14" x14ac:dyDescent="0.25">
      <c r="A7">
        <v>0.5</v>
      </c>
      <c r="B7">
        <f>A7/$B$1</f>
        <v>500000</v>
      </c>
      <c r="C7">
        <v>1.100000000000001E-2</v>
      </c>
      <c r="D7">
        <f t="shared" si="1"/>
        <v>0</v>
      </c>
      <c r="F7">
        <f>AVERAGE(C7:C11)</f>
        <v>1.339999999999999E-2</v>
      </c>
      <c r="G7">
        <f>STDEV(C7:C11)/SQRT(5)</f>
        <v>8.1240384046359266E-4</v>
      </c>
      <c r="H7">
        <f>AVERAGE(D7:D11)</f>
        <v>0</v>
      </c>
      <c r="I7" t="e">
        <f>STDEV(E7:E11)/SQRT(5)</f>
        <v>#DIV/0!</v>
      </c>
    </row>
    <row r="8" spans="1:14" x14ac:dyDescent="0.25">
      <c r="A8">
        <v>0.5</v>
      </c>
      <c r="B8">
        <f t="shared" ref="B8:B36" si="2">A8/$B$1</f>
        <v>500000</v>
      </c>
      <c r="C8">
        <v>1.3999999999999985E-2</v>
      </c>
      <c r="D8">
        <f t="shared" si="1"/>
        <v>0</v>
      </c>
    </row>
    <row r="9" spans="1:14" x14ac:dyDescent="0.25">
      <c r="A9">
        <v>0.5</v>
      </c>
      <c r="B9">
        <f t="shared" si="2"/>
        <v>500000</v>
      </c>
      <c r="C9">
        <v>1.1999999999999983E-2</v>
      </c>
      <c r="D9">
        <f t="shared" si="1"/>
        <v>0</v>
      </c>
    </row>
    <row r="10" spans="1:14" x14ac:dyDescent="0.25">
      <c r="A10">
        <v>0.5</v>
      </c>
      <c r="B10">
        <f t="shared" si="2"/>
        <v>500000</v>
      </c>
      <c r="C10">
        <v>1.4999999999999986E-2</v>
      </c>
      <c r="D10">
        <f t="shared" si="1"/>
        <v>0</v>
      </c>
    </row>
    <row r="11" spans="1:14" x14ac:dyDescent="0.25">
      <c r="A11">
        <v>0.5</v>
      </c>
      <c r="B11">
        <f t="shared" si="2"/>
        <v>500000</v>
      </c>
      <c r="C11">
        <v>1.4999999999999986E-2</v>
      </c>
      <c r="D11">
        <f t="shared" si="1"/>
        <v>0</v>
      </c>
    </row>
    <row r="12" spans="1:14" x14ac:dyDescent="0.25">
      <c r="A12" s="16">
        <v>0.1</v>
      </c>
      <c r="B12">
        <f t="shared" si="2"/>
        <v>100000.00000000001</v>
      </c>
      <c r="C12">
        <v>2.0000000000000018E-3</v>
      </c>
      <c r="D12">
        <f t="shared" si="1"/>
        <v>6800000.0000000009</v>
      </c>
      <c r="E12">
        <v>68</v>
      </c>
      <c r="F12">
        <f>AVERAGE(C12:C16)</f>
        <v>-2.0000000000000018E-3</v>
      </c>
      <c r="G12">
        <f>STDEV(C12:C16)/SQRT(5)</f>
        <v>1.3038404810405311E-3</v>
      </c>
      <c r="H12">
        <f>AVERAGE(D12:D16)</f>
        <v>13800000.000000004</v>
      </c>
      <c r="I12">
        <f>STDEV(E12:E16)/SQRT(5)</f>
        <v>26.743223440714846</v>
      </c>
    </row>
    <row r="13" spans="1:14" x14ac:dyDescent="0.25">
      <c r="A13" s="16">
        <v>0.1</v>
      </c>
      <c r="B13">
        <f t="shared" si="2"/>
        <v>100000.00000000001</v>
      </c>
      <c r="C13">
        <v>-3.0000000000000027E-3</v>
      </c>
      <c r="D13">
        <f t="shared" si="1"/>
        <v>22800000.000000004</v>
      </c>
      <c r="E13">
        <v>228</v>
      </c>
    </row>
    <row r="14" spans="1:14" x14ac:dyDescent="0.25">
      <c r="A14" s="16">
        <v>0.1</v>
      </c>
      <c r="B14">
        <f t="shared" si="2"/>
        <v>100000.00000000001</v>
      </c>
      <c r="C14">
        <v>-4.0000000000000036E-3</v>
      </c>
      <c r="D14">
        <f t="shared" si="1"/>
        <v>10400000.000000002</v>
      </c>
      <c r="E14">
        <v>104</v>
      </c>
    </row>
    <row r="15" spans="1:14" x14ac:dyDescent="0.25">
      <c r="A15" s="16">
        <v>0.1</v>
      </c>
      <c r="B15">
        <f t="shared" si="2"/>
        <v>100000.00000000001</v>
      </c>
      <c r="C15">
        <v>0</v>
      </c>
      <c r="D15">
        <f t="shared" si="1"/>
        <v>14000000.000000002</v>
      </c>
      <c r="E15">
        <v>140</v>
      </c>
    </row>
    <row r="16" spans="1:14" x14ac:dyDescent="0.25">
      <c r="A16" s="16">
        <v>0.1</v>
      </c>
      <c r="B16">
        <f t="shared" si="2"/>
        <v>100000.00000000001</v>
      </c>
      <c r="C16">
        <v>-5.0000000000000044E-3</v>
      </c>
      <c r="D16">
        <f t="shared" si="1"/>
        <v>15000000.000000002</v>
      </c>
      <c r="E16">
        <v>150</v>
      </c>
    </row>
    <row r="17" spans="1:9" x14ac:dyDescent="0.25">
      <c r="A17">
        <v>0.05</v>
      </c>
      <c r="B17">
        <f t="shared" si="2"/>
        <v>50000.000000000007</v>
      </c>
      <c r="C17">
        <v>-4.0000000000000036E-3</v>
      </c>
      <c r="D17">
        <f t="shared" si="1"/>
        <v>3250000.0000000005</v>
      </c>
      <c r="E17">
        <v>65</v>
      </c>
      <c r="F17">
        <f>AVERAGE(C17:C21)</f>
        <v>-5.8000000000000048E-3</v>
      </c>
      <c r="G17">
        <f>STDEV(C17:C21)/SQRT(5)</f>
        <v>7.3484692283495401E-4</v>
      </c>
      <c r="H17">
        <f>AVERAGE(D17:D21)</f>
        <v>5460000.0000000009</v>
      </c>
      <c r="I17">
        <f>STDEV(E17:E21)/SQRT(5)</f>
        <v>14.957941034781495</v>
      </c>
    </row>
    <row r="18" spans="1:9" x14ac:dyDescent="0.25">
      <c r="A18">
        <v>0.05</v>
      </c>
      <c r="B18">
        <f t="shared" si="2"/>
        <v>50000.000000000007</v>
      </c>
      <c r="C18">
        <v>-8.0000000000000071E-3</v>
      </c>
      <c r="D18">
        <f t="shared" si="1"/>
        <v>7300000.0000000009</v>
      </c>
      <c r="E18">
        <v>146</v>
      </c>
    </row>
    <row r="19" spans="1:9" x14ac:dyDescent="0.25">
      <c r="A19">
        <v>0.05</v>
      </c>
      <c r="B19">
        <f t="shared" si="2"/>
        <v>50000.000000000007</v>
      </c>
      <c r="C19">
        <v>-7.0000000000000062E-3</v>
      </c>
      <c r="D19">
        <f t="shared" si="1"/>
        <v>6250000.0000000009</v>
      </c>
      <c r="E19">
        <v>125</v>
      </c>
    </row>
    <row r="20" spans="1:9" x14ac:dyDescent="0.25">
      <c r="A20">
        <v>0.05</v>
      </c>
      <c r="B20">
        <f t="shared" si="2"/>
        <v>50000.000000000007</v>
      </c>
      <c r="C20">
        <v>-5.0000000000000044E-3</v>
      </c>
      <c r="D20">
        <f t="shared" si="1"/>
        <v>4200000.0000000009</v>
      </c>
      <c r="E20">
        <v>84</v>
      </c>
    </row>
    <row r="21" spans="1:9" x14ac:dyDescent="0.25">
      <c r="A21">
        <v>0.05</v>
      </c>
      <c r="B21">
        <f t="shared" si="2"/>
        <v>50000.000000000007</v>
      </c>
      <c r="C21">
        <v>-5.0000000000000044E-3</v>
      </c>
      <c r="D21">
        <f t="shared" si="1"/>
        <v>6300000.0000000009</v>
      </c>
      <c r="E21">
        <v>126</v>
      </c>
    </row>
    <row r="22" spans="1:9" x14ac:dyDescent="0.25">
      <c r="A22">
        <v>0.01</v>
      </c>
      <c r="B22">
        <f t="shared" si="2"/>
        <v>10000</v>
      </c>
      <c r="C22">
        <v>-4.0000000000000036E-3</v>
      </c>
      <c r="D22">
        <f t="shared" si="1"/>
        <v>1670000</v>
      </c>
      <c r="E22">
        <v>167</v>
      </c>
      <c r="F22">
        <f>AVERAGE(C22:C26)</f>
        <v>-5.6000000000000051E-3</v>
      </c>
      <c r="G22">
        <f>STDEV(C22:C26)/SQRT(5)</f>
        <v>1.1224972160321833E-3</v>
      </c>
      <c r="H22">
        <f>AVERAGE(D22:D26)</f>
        <v>1300000</v>
      </c>
      <c r="I22">
        <f>STDEV(E22:E26)/SQRT(5)</f>
        <v>31.234596203568888</v>
      </c>
    </row>
    <row r="23" spans="1:9" x14ac:dyDescent="0.25">
      <c r="A23">
        <v>0.01</v>
      </c>
      <c r="B23">
        <f t="shared" si="2"/>
        <v>10000</v>
      </c>
      <c r="C23">
        <v>-2.0000000000000018E-3</v>
      </c>
      <c r="D23">
        <f t="shared" si="1"/>
        <v>1570000</v>
      </c>
      <c r="E23">
        <v>157</v>
      </c>
    </row>
    <row r="24" spans="1:9" x14ac:dyDescent="0.25">
      <c r="A24">
        <v>0.01</v>
      </c>
      <c r="B24">
        <f t="shared" si="2"/>
        <v>10000</v>
      </c>
      <c r="C24">
        <v>-8.0000000000000071E-3</v>
      </c>
      <c r="D24">
        <f t="shared" si="1"/>
        <v>1760000</v>
      </c>
      <c r="E24">
        <v>176</v>
      </c>
    </row>
    <row r="25" spans="1:9" x14ac:dyDescent="0.25">
      <c r="A25">
        <v>0.01</v>
      </c>
      <c r="B25">
        <f t="shared" si="2"/>
        <v>10000</v>
      </c>
      <c r="C25">
        <v>-7.0000000000000062E-3</v>
      </c>
      <c r="D25">
        <f t="shared" si="1"/>
        <v>1430000</v>
      </c>
      <c r="E25">
        <v>143</v>
      </c>
    </row>
    <row r="26" spans="1:9" x14ac:dyDescent="0.25">
      <c r="A26">
        <v>0.01</v>
      </c>
      <c r="B26">
        <f t="shared" si="2"/>
        <v>10000</v>
      </c>
      <c r="C26">
        <v>-7.0000000000000062E-3</v>
      </c>
      <c r="D26">
        <f t="shared" si="1"/>
        <v>70000</v>
      </c>
      <c r="E26">
        <v>7</v>
      </c>
    </row>
    <row r="27" spans="1:9" x14ac:dyDescent="0.25">
      <c r="A27">
        <v>5.0000000000000001E-3</v>
      </c>
      <c r="B27">
        <f t="shared" si="2"/>
        <v>5000</v>
      </c>
      <c r="C27">
        <v>-6.0000000000000053E-3</v>
      </c>
      <c r="D27">
        <f t="shared" si="1"/>
        <v>355000</v>
      </c>
      <c r="E27">
        <v>71</v>
      </c>
      <c r="F27">
        <f>AVERAGE(C27:C31)</f>
        <v>-7.8000000000000066E-3</v>
      </c>
      <c r="G27">
        <f>STDEV(C27:C31)/SQRT(5)</f>
        <v>7.3484692283495401E-4</v>
      </c>
      <c r="H27">
        <f>AVERAGE(D27:D31)</f>
        <v>499000</v>
      </c>
      <c r="I27">
        <f>STDEV(E27:E31)/SQRT(5)</f>
        <v>15.891507165778837</v>
      </c>
    </row>
    <row r="28" spans="1:9" x14ac:dyDescent="0.25">
      <c r="A28">
        <v>5.0000000000000001E-3</v>
      </c>
      <c r="B28">
        <f t="shared" si="2"/>
        <v>5000</v>
      </c>
      <c r="C28">
        <v>-9.000000000000008E-3</v>
      </c>
      <c r="D28">
        <f t="shared" si="1"/>
        <v>545000</v>
      </c>
      <c r="E28">
        <v>109</v>
      </c>
    </row>
    <row r="29" spans="1:9" x14ac:dyDescent="0.25">
      <c r="A29">
        <v>5.0000000000000001E-3</v>
      </c>
      <c r="B29">
        <f t="shared" si="2"/>
        <v>5000</v>
      </c>
      <c r="C29">
        <v>-7.0000000000000062E-3</v>
      </c>
      <c r="D29">
        <f t="shared" si="1"/>
        <v>395000</v>
      </c>
      <c r="E29">
        <v>79</v>
      </c>
    </row>
    <row r="30" spans="1:9" x14ac:dyDescent="0.25">
      <c r="A30">
        <v>5.0000000000000001E-3</v>
      </c>
      <c r="B30">
        <f t="shared" si="2"/>
        <v>5000</v>
      </c>
      <c r="C30">
        <v>-1.0000000000000009E-2</v>
      </c>
      <c r="D30">
        <f t="shared" si="1"/>
        <v>790000</v>
      </c>
      <c r="E30">
        <v>158</v>
      </c>
    </row>
    <row r="31" spans="1:9" x14ac:dyDescent="0.25">
      <c r="A31">
        <v>5.0000000000000001E-3</v>
      </c>
      <c r="B31">
        <f t="shared" si="2"/>
        <v>5000</v>
      </c>
      <c r="C31">
        <v>-7.0000000000000062E-3</v>
      </c>
      <c r="D31">
        <f t="shared" si="1"/>
        <v>410000</v>
      </c>
      <c r="E31">
        <v>82</v>
      </c>
    </row>
    <row r="32" spans="1:9" x14ac:dyDescent="0.25">
      <c r="A32">
        <v>1E-3</v>
      </c>
      <c r="B32">
        <f t="shared" si="2"/>
        <v>1000.0000000000001</v>
      </c>
      <c r="C32">
        <v>-6.0000000000000053E-3</v>
      </c>
      <c r="D32">
        <f t="shared" si="1"/>
        <v>213000.00000000003</v>
      </c>
      <c r="E32">
        <v>213</v>
      </c>
      <c r="F32" s="17">
        <f>AVERAGE(C32:C36)</f>
        <v>-5.8000000000000048E-3</v>
      </c>
      <c r="G32">
        <f>STDEV(C32:C36)/SQRT(5)</f>
        <v>1.0677078252031319E-3</v>
      </c>
      <c r="H32">
        <f>AVERAGE(D32:D36)</f>
        <v>275800.00000000006</v>
      </c>
      <c r="I32">
        <f>STDEV(E32:E36)/SQRT(5)</f>
        <v>26.712169511292025</v>
      </c>
    </row>
    <row r="33" spans="1:5" x14ac:dyDescent="0.25">
      <c r="A33">
        <v>1E-3</v>
      </c>
      <c r="B33">
        <f t="shared" si="2"/>
        <v>1000.0000000000001</v>
      </c>
      <c r="C33">
        <v>-9.000000000000008E-3</v>
      </c>
      <c r="D33">
        <f t="shared" si="1"/>
        <v>311000.00000000006</v>
      </c>
      <c r="E33">
        <v>311</v>
      </c>
    </row>
    <row r="34" spans="1:5" x14ac:dyDescent="0.25">
      <c r="A34">
        <v>1E-3</v>
      </c>
      <c r="B34">
        <f t="shared" si="2"/>
        <v>1000.0000000000001</v>
      </c>
      <c r="C34">
        <v>-3.0000000000000027E-3</v>
      </c>
      <c r="D34">
        <f t="shared" si="1"/>
        <v>344000.00000000006</v>
      </c>
      <c r="E34">
        <v>344</v>
      </c>
    </row>
    <row r="35" spans="1:5" x14ac:dyDescent="0.25">
      <c r="A35">
        <v>1E-3</v>
      </c>
      <c r="B35">
        <f t="shared" si="2"/>
        <v>1000.0000000000001</v>
      </c>
      <c r="C35">
        <v>-7.0000000000000062E-3</v>
      </c>
      <c r="D35">
        <f t="shared" si="1"/>
        <v>213000.00000000003</v>
      </c>
      <c r="E35">
        <v>213</v>
      </c>
    </row>
    <row r="36" spans="1:5" x14ac:dyDescent="0.25">
      <c r="A36">
        <v>1E-3</v>
      </c>
      <c r="B36">
        <f t="shared" si="2"/>
        <v>1000.0000000000001</v>
      </c>
      <c r="C36">
        <v>-4.0000000000000036E-3</v>
      </c>
      <c r="D36">
        <f t="shared" si="1"/>
        <v>298000.00000000006</v>
      </c>
      <c r="E36">
        <v>298</v>
      </c>
    </row>
  </sheetData>
  <sortState xmlns:xlrd2="http://schemas.microsoft.com/office/spreadsheetml/2017/richdata2" ref="K2:N6">
    <sortCondition ref="K2:K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7B6BA-77E4-4629-A79A-2A75C2C6B1C3}">
  <dimension ref="A1:N36"/>
  <sheetViews>
    <sheetView topLeftCell="A28" workbookViewId="0">
      <selection activeCell="F32" activeCellId="4" sqref="F12 F17 F22 F27 F32"/>
    </sheetView>
  </sheetViews>
  <sheetFormatPr defaultRowHeight="14" x14ac:dyDescent="0.25"/>
  <cols>
    <col min="1" max="1" width="9.26953125" bestFit="1" customWidth="1"/>
    <col min="2" max="2" width="9.26953125" customWidth="1"/>
    <col min="3" max="4" width="11" customWidth="1"/>
    <col min="5" max="5" width="13.453125" bestFit="1" customWidth="1"/>
    <col min="8" max="8" width="10.26953125" bestFit="1" customWidth="1"/>
    <col min="15" max="16" width="13.453125" bestFit="1" customWidth="1"/>
  </cols>
  <sheetData>
    <row r="1" spans="1:14" x14ac:dyDescent="0.25">
      <c r="A1" t="s">
        <v>0</v>
      </c>
      <c r="B1">
        <v>9.9999999999999995E-7</v>
      </c>
      <c r="C1" t="s">
        <v>1</v>
      </c>
      <c r="D1" t="s">
        <v>11</v>
      </c>
      <c r="E1" t="s">
        <v>12</v>
      </c>
      <c r="F1" t="s">
        <v>7</v>
      </c>
      <c r="G1" t="s">
        <v>6</v>
      </c>
      <c r="H1" t="s">
        <v>8</v>
      </c>
      <c r="I1" t="s">
        <v>9</v>
      </c>
      <c r="K1" t="s">
        <v>2</v>
      </c>
      <c r="L1" t="s">
        <v>3</v>
      </c>
      <c r="M1" t="s">
        <v>4</v>
      </c>
      <c r="N1" t="s">
        <v>5</v>
      </c>
    </row>
    <row r="2" spans="1:14" x14ac:dyDescent="0.25">
      <c r="A2">
        <v>0</v>
      </c>
      <c r="B2">
        <f>1/$B$1</f>
        <v>1000000</v>
      </c>
      <c r="C2">
        <v>0.104</v>
      </c>
      <c r="D2">
        <f>B2*E2</f>
        <v>379000000</v>
      </c>
      <c r="E2">
        <v>379</v>
      </c>
      <c r="F2">
        <f>AVERAGE(C2:C6)</f>
        <v>9.7599999999999992E-2</v>
      </c>
      <c r="G2" t="e">
        <f>STDEV(#REF!)/SQRT(5)</f>
        <v>#REF!</v>
      </c>
      <c r="H2">
        <f>AVERAGE(D2:D6)</f>
        <v>154000000</v>
      </c>
      <c r="I2">
        <f>STDEV(E2:E6)/SQRT(5)</f>
        <v>3.7947331922020546</v>
      </c>
      <c r="K2">
        <v>0.1268</v>
      </c>
      <c r="L2">
        <v>1.1575836902790236E-3</v>
      </c>
      <c r="M2">
        <v>1222</v>
      </c>
      <c r="N2">
        <v>393.23529851731263</v>
      </c>
    </row>
    <row r="3" spans="1:14" x14ac:dyDescent="0.25">
      <c r="A3">
        <v>0</v>
      </c>
      <c r="B3">
        <f t="shared" ref="B3:B6" si="0">1/$B$1</f>
        <v>1000000</v>
      </c>
      <c r="C3">
        <v>0.10099999999999999</v>
      </c>
      <c r="D3">
        <f t="shared" ref="D3:D36" si="1">B3*E3</f>
        <v>0</v>
      </c>
      <c r="K3">
        <v>0.1206</v>
      </c>
      <c r="L3">
        <v>2.7856776554368232E-3</v>
      </c>
      <c r="M3">
        <v>2264</v>
      </c>
      <c r="N3">
        <v>304.59152975747696</v>
      </c>
    </row>
    <row r="4" spans="1:14" x14ac:dyDescent="0.25">
      <c r="A4">
        <v>0</v>
      </c>
      <c r="B4">
        <f t="shared" si="0"/>
        <v>1000000</v>
      </c>
      <c r="C4">
        <v>9.2999999999999985E-2</v>
      </c>
      <c r="D4">
        <f t="shared" si="1"/>
        <v>0</v>
      </c>
      <c r="K4">
        <v>0.11560000000000001</v>
      </c>
      <c r="L4">
        <v>5.0990195135927889E-4</v>
      </c>
      <c r="M4">
        <v>4420</v>
      </c>
      <c r="N4">
        <v>793.97732965116825</v>
      </c>
    </row>
    <row r="5" spans="1:14" x14ac:dyDescent="0.25">
      <c r="A5">
        <v>0</v>
      </c>
      <c r="B5">
        <f t="shared" si="0"/>
        <v>1000000</v>
      </c>
      <c r="C5">
        <v>9.2999999999999985E-2</v>
      </c>
      <c r="D5">
        <f t="shared" si="1"/>
        <v>391000000</v>
      </c>
      <c r="E5">
        <v>391</v>
      </c>
      <c r="K5">
        <v>0.1152</v>
      </c>
      <c r="L5">
        <v>2.3537204591879629E-3</v>
      </c>
      <c r="M5">
        <v>4840</v>
      </c>
      <c r="N5">
        <v>193.90719429665313</v>
      </c>
    </row>
    <row r="6" spans="1:14" x14ac:dyDescent="0.25">
      <c r="A6">
        <v>0</v>
      </c>
      <c r="B6">
        <f t="shared" si="0"/>
        <v>1000000</v>
      </c>
      <c r="C6">
        <v>9.6999999999999989E-2</v>
      </c>
      <c r="D6">
        <f t="shared" si="1"/>
        <v>0</v>
      </c>
      <c r="K6">
        <v>0.11280000000000001</v>
      </c>
      <c r="L6">
        <v>2.7640549922170504E-3</v>
      </c>
      <c r="M6">
        <v>181000</v>
      </c>
      <c r="N6">
        <v>59596.140814653423</v>
      </c>
    </row>
    <row r="7" spans="1:14" x14ac:dyDescent="0.25">
      <c r="A7">
        <v>0.5</v>
      </c>
      <c r="B7">
        <f>A7/$B$1</f>
        <v>500000</v>
      </c>
      <c r="C7">
        <v>6.699999999999999E-2</v>
      </c>
      <c r="D7">
        <f t="shared" si="1"/>
        <v>0</v>
      </c>
      <c r="F7">
        <f>AVERAGE(C7:C11)</f>
        <v>6.1399999999999996E-2</v>
      </c>
      <c r="G7" t="e">
        <f>STDEV(#REF!)/SQRT(5)</f>
        <v>#REF!</v>
      </c>
      <c r="H7">
        <f>AVERAGE(D7:D11)</f>
        <v>52100000</v>
      </c>
      <c r="I7" t="e">
        <f>STDEV(E7:E11)/SQRT(5)</f>
        <v>#DIV/0!</v>
      </c>
    </row>
    <row r="8" spans="1:14" x14ac:dyDescent="0.25">
      <c r="A8">
        <v>0.5</v>
      </c>
      <c r="B8">
        <f t="shared" ref="B8:B36" si="2">A8/$B$1</f>
        <v>500000</v>
      </c>
      <c r="C8">
        <v>6.3999999999999987E-2</v>
      </c>
      <c r="D8">
        <f t="shared" si="1"/>
        <v>0</v>
      </c>
    </row>
    <row r="9" spans="1:14" x14ac:dyDescent="0.25">
      <c r="A9">
        <v>0.5</v>
      </c>
      <c r="B9">
        <f t="shared" si="2"/>
        <v>500000</v>
      </c>
      <c r="C9">
        <v>5.6000000000000008E-2</v>
      </c>
      <c r="D9">
        <f t="shared" si="1"/>
        <v>0</v>
      </c>
    </row>
    <row r="10" spans="1:14" x14ac:dyDescent="0.25">
      <c r="A10">
        <v>0.5</v>
      </c>
      <c r="B10">
        <f t="shared" si="2"/>
        <v>500000</v>
      </c>
      <c r="C10">
        <v>5.5000000000000007E-2</v>
      </c>
      <c r="D10">
        <f t="shared" si="1"/>
        <v>0</v>
      </c>
    </row>
    <row r="11" spans="1:14" x14ac:dyDescent="0.25">
      <c r="A11">
        <v>0.5</v>
      </c>
      <c r="B11">
        <f t="shared" si="2"/>
        <v>500000</v>
      </c>
      <c r="C11">
        <v>6.4999999999999988E-2</v>
      </c>
      <c r="D11">
        <f t="shared" si="1"/>
        <v>260500000</v>
      </c>
      <c r="E11">
        <v>521</v>
      </c>
    </row>
    <row r="12" spans="1:14" x14ac:dyDescent="0.25">
      <c r="A12" s="16">
        <v>0.1</v>
      </c>
      <c r="B12">
        <f t="shared" si="2"/>
        <v>100000.00000000001</v>
      </c>
      <c r="C12">
        <v>1.2999999999999998E-2</v>
      </c>
      <c r="D12">
        <f t="shared" si="1"/>
        <v>8500000.0000000019</v>
      </c>
      <c r="E12">
        <v>85</v>
      </c>
      <c r="F12">
        <f>AVERAGE(C12:C16)</f>
        <v>1.1799999999999996E-2</v>
      </c>
      <c r="G12" t="e">
        <f>STDEV(#REF!)/SQRT(5)</f>
        <v>#REF!</v>
      </c>
      <c r="H12">
        <f>AVERAGE(D12:D16)</f>
        <v>12220000.000000002</v>
      </c>
      <c r="I12">
        <f>STDEV(E12:E16)/SQRT(5)</f>
        <v>39.323529851731266</v>
      </c>
    </row>
    <row r="13" spans="1:14" x14ac:dyDescent="0.25">
      <c r="A13" s="16">
        <v>0.1</v>
      </c>
      <c r="B13">
        <f t="shared" si="2"/>
        <v>100000.00000000001</v>
      </c>
      <c r="C13">
        <v>1.4999999999999999E-2</v>
      </c>
      <c r="D13">
        <f t="shared" si="1"/>
        <v>9900000.0000000019</v>
      </c>
      <c r="E13">
        <v>99</v>
      </c>
    </row>
    <row r="14" spans="1:14" x14ac:dyDescent="0.25">
      <c r="A14" s="16">
        <v>0.1</v>
      </c>
      <c r="B14">
        <f t="shared" si="2"/>
        <v>100000.00000000001</v>
      </c>
      <c r="C14">
        <v>7.9999999999999932E-3</v>
      </c>
      <c r="D14">
        <f t="shared" si="1"/>
        <v>27300000.000000004</v>
      </c>
      <c r="E14">
        <v>273</v>
      </c>
    </row>
    <row r="15" spans="1:14" x14ac:dyDescent="0.25">
      <c r="A15" s="16">
        <v>0.1</v>
      </c>
      <c r="B15">
        <f t="shared" si="2"/>
        <v>100000.00000000001</v>
      </c>
      <c r="C15">
        <v>1.1999999999999997E-2</v>
      </c>
      <c r="D15">
        <f t="shared" si="1"/>
        <v>4400000.0000000009</v>
      </c>
      <c r="E15">
        <v>44</v>
      </c>
    </row>
    <row r="16" spans="1:14" x14ac:dyDescent="0.25">
      <c r="A16" s="16">
        <v>0.1</v>
      </c>
      <c r="B16">
        <f t="shared" si="2"/>
        <v>100000.00000000001</v>
      </c>
      <c r="C16">
        <v>1.0999999999999996E-2</v>
      </c>
      <c r="D16">
        <f t="shared" si="1"/>
        <v>11000000.000000002</v>
      </c>
      <c r="E16">
        <v>110</v>
      </c>
    </row>
    <row r="17" spans="1:9" x14ac:dyDescent="0.25">
      <c r="A17">
        <v>0.05</v>
      </c>
      <c r="B17">
        <f t="shared" si="2"/>
        <v>50000.000000000007</v>
      </c>
      <c r="C17">
        <v>8.9999999999999941E-3</v>
      </c>
      <c r="D17">
        <f t="shared" si="1"/>
        <v>6250000.0000000009</v>
      </c>
      <c r="E17">
        <v>125</v>
      </c>
      <c r="F17">
        <f>AVERAGE(C17:C21)</f>
        <v>5.5999999999999991E-3</v>
      </c>
      <c r="G17" t="e">
        <f>STDEV(#REF!)/SQRT(5)</f>
        <v>#REF!</v>
      </c>
      <c r="H17">
        <f>AVERAGE(D17:D21)</f>
        <v>5660000.0000000009</v>
      </c>
      <c r="I17">
        <f>STDEV(E17:E21)/SQRT(5)</f>
        <v>15.229576487873855</v>
      </c>
    </row>
    <row r="18" spans="1:9" x14ac:dyDescent="0.25">
      <c r="A18">
        <v>0.05</v>
      </c>
      <c r="B18">
        <f t="shared" si="2"/>
        <v>50000.000000000007</v>
      </c>
      <c r="C18">
        <v>2.0000000000000018E-3</v>
      </c>
      <c r="D18">
        <f t="shared" si="1"/>
        <v>8200000.0000000009</v>
      </c>
      <c r="E18">
        <v>164</v>
      </c>
    </row>
    <row r="19" spans="1:9" x14ac:dyDescent="0.25">
      <c r="A19">
        <v>0.05</v>
      </c>
      <c r="B19">
        <f t="shared" si="2"/>
        <v>50000.000000000007</v>
      </c>
      <c r="C19">
        <v>1.0000000000000009E-3</v>
      </c>
      <c r="D19">
        <f t="shared" si="1"/>
        <v>5500000.0000000009</v>
      </c>
      <c r="E19">
        <v>110</v>
      </c>
    </row>
    <row r="20" spans="1:9" x14ac:dyDescent="0.25">
      <c r="A20">
        <v>0.05</v>
      </c>
      <c r="B20">
        <f t="shared" si="2"/>
        <v>50000.000000000007</v>
      </c>
      <c r="C20">
        <v>1.0000000000000009E-3</v>
      </c>
      <c r="D20">
        <f t="shared" si="1"/>
        <v>4600000.0000000009</v>
      </c>
      <c r="E20">
        <v>92</v>
      </c>
    </row>
    <row r="21" spans="1:9" x14ac:dyDescent="0.25">
      <c r="A21">
        <v>0.05</v>
      </c>
      <c r="B21">
        <f t="shared" si="2"/>
        <v>50000.000000000007</v>
      </c>
      <c r="C21">
        <v>1.4999999999999999E-2</v>
      </c>
      <c r="D21">
        <f t="shared" si="1"/>
        <v>3750000.0000000005</v>
      </c>
      <c r="E21">
        <v>75</v>
      </c>
    </row>
    <row r="22" spans="1:9" x14ac:dyDescent="0.25">
      <c r="A22">
        <v>0.01</v>
      </c>
      <c r="B22">
        <f t="shared" si="2"/>
        <v>10000</v>
      </c>
      <c r="C22">
        <v>1.0000000000000009E-3</v>
      </c>
      <c r="D22">
        <f t="shared" si="1"/>
        <v>550000</v>
      </c>
      <c r="E22">
        <v>55</v>
      </c>
      <c r="F22">
        <f>AVERAGE(C22:C26)</f>
        <v>6.0000000000000049E-4</v>
      </c>
      <c r="G22" t="e">
        <f>STDEV(#REF!)/SQRT(5)</f>
        <v>#REF!</v>
      </c>
      <c r="H22">
        <f>AVERAGE(D22:D26)</f>
        <v>442000</v>
      </c>
      <c r="I22">
        <f>STDEV(E22:E26)/SQRT(5)</f>
        <v>7.9397732965116798</v>
      </c>
    </row>
    <row r="23" spans="1:9" x14ac:dyDescent="0.25">
      <c r="A23">
        <v>0.01</v>
      </c>
      <c r="B23">
        <f t="shared" si="2"/>
        <v>10000</v>
      </c>
      <c r="C23">
        <v>2.0000000000000018E-3</v>
      </c>
      <c r="D23">
        <f t="shared" si="1"/>
        <v>450000</v>
      </c>
      <c r="E23">
        <v>45</v>
      </c>
    </row>
    <row r="24" spans="1:9" x14ac:dyDescent="0.25">
      <c r="A24">
        <v>0.01</v>
      </c>
      <c r="B24">
        <f t="shared" si="2"/>
        <v>10000</v>
      </c>
      <c r="C24">
        <v>-1.0000000000000009E-3</v>
      </c>
      <c r="D24">
        <f t="shared" si="1"/>
        <v>230000</v>
      </c>
      <c r="E24">
        <v>23</v>
      </c>
    </row>
    <row r="25" spans="1:9" x14ac:dyDescent="0.25">
      <c r="A25">
        <v>0.01</v>
      </c>
      <c r="B25">
        <f t="shared" si="2"/>
        <v>10000</v>
      </c>
      <c r="C25">
        <v>0</v>
      </c>
      <c r="D25">
        <f t="shared" si="1"/>
        <v>670000</v>
      </c>
      <c r="E25">
        <v>67</v>
      </c>
    </row>
    <row r="26" spans="1:9" x14ac:dyDescent="0.25">
      <c r="A26">
        <v>0.01</v>
      </c>
      <c r="B26">
        <f t="shared" si="2"/>
        <v>10000</v>
      </c>
      <c r="C26">
        <v>1.0000000000000009E-3</v>
      </c>
      <c r="D26">
        <f t="shared" si="1"/>
        <v>310000</v>
      </c>
      <c r="E26">
        <v>31</v>
      </c>
    </row>
    <row r="27" spans="1:9" x14ac:dyDescent="0.25">
      <c r="A27">
        <v>5.0000000000000001E-3</v>
      </c>
      <c r="B27">
        <f t="shared" si="2"/>
        <v>5000</v>
      </c>
      <c r="C27">
        <v>-5.0000000000000044E-3</v>
      </c>
      <c r="D27">
        <f t="shared" si="1"/>
        <v>120000</v>
      </c>
      <c r="E27">
        <v>24</v>
      </c>
      <c r="F27">
        <f>AVERAGE(C27:C31)</f>
        <v>1.9999999999999462E-4</v>
      </c>
      <c r="G27" t="e">
        <f>STDEV(#REF!)/SQRT(5)</f>
        <v>#REF!</v>
      </c>
      <c r="H27">
        <f>AVERAGE(D27:D31)</f>
        <v>121000</v>
      </c>
      <c r="I27">
        <f>STDEV(E27:E31)/SQRT(5)</f>
        <v>0.96953597148326576</v>
      </c>
    </row>
    <row r="28" spans="1:9" x14ac:dyDescent="0.25">
      <c r="A28">
        <v>5.0000000000000001E-3</v>
      </c>
      <c r="B28">
        <f t="shared" si="2"/>
        <v>5000</v>
      </c>
      <c r="C28">
        <v>-2.0000000000000018E-3</v>
      </c>
      <c r="D28">
        <f t="shared" si="1"/>
        <v>105000</v>
      </c>
      <c r="E28">
        <v>21</v>
      </c>
    </row>
    <row r="29" spans="1:9" x14ac:dyDescent="0.25">
      <c r="A29">
        <v>5.0000000000000001E-3</v>
      </c>
      <c r="B29">
        <f t="shared" si="2"/>
        <v>5000</v>
      </c>
      <c r="C29">
        <v>2.9999999999999888E-3</v>
      </c>
      <c r="D29">
        <f t="shared" si="1"/>
        <v>125000</v>
      </c>
      <c r="E29">
        <v>25</v>
      </c>
    </row>
    <row r="30" spans="1:9" x14ac:dyDescent="0.25">
      <c r="A30">
        <v>5.0000000000000001E-3</v>
      </c>
      <c r="B30">
        <f t="shared" si="2"/>
        <v>5000</v>
      </c>
      <c r="C30">
        <v>-3.0000000000000027E-3</v>
      </c>
      <c r="D30">
        <f t="shared" si="1"/>
        <v>135000</v>
      </c>
      <c r="E30">
        <v>27</v>
      </c>
    </row>
    <row r="31" spans="1:9" x14ac:dyDescent="0.25">
      <c r="A31">
        <v>5.0000000000000001E-3</v>
      </c>
      <c r="B31">
        <f t="shared" si="2"/>
        <v>5000</v>
      </c>
      <c r="C31">
        <v>7.9999999999999932E-3</v>
      </c>
      <c r="D31">
        <f t="shared" si="1"/>
        <v>120000</v>
      </c>
      <c r="E31">
        <v>24</v>
      </c>
    </row>
    <row r="32" spans="1:9" x14ac:dyDescent="0.25">
      <c r="A32">
        <v>1E-3</v>
      </c>
      <c r="B32">
        <f t="shared" si="2"/>
        <v>1000.0000000000001</v>
      </c>
      <c r="C32">
        <v>-8.0000000000000071E-3</v>
      </c>
      <c r="D32">
        <f t="shared" si="1"/>
        <v>39000.000000000007</v>
      </c>
      <c r="E32">
        <v>39</v>
      </c>
      <c r="F32">
        <f>AVERAGE(C32:C36)</f>
        <v>-2.2000000000000049E-3</v>
      </c>
      <c r="G32" t="e">
        <f>STDEV(#REF!)/SQRT(5)</f>
        <v>#REF!</v>
      </c>
      <c r="H32">
        <f>AVERAGE(D32:D36)</f>
        <v>181000.00000000006</v>
      </c>
      <c r="I32">
        <f>STDEV(E32:E36)/SQRT(5)</f>
        <v>59.596140814653424</v>
      </c>
    </row>
    <row r="33" spans="1:5" x14ac:dyDescent="0.25">
      <c r="A33">
        <v>1E-3</v>
      </c>
      <c r="B33">
        <f t="shared" si="2"/>
        <v>1000.0000000000001</v>
      </c>
      <c r="C33">
        <v>-2.0000000000000018E-3</v>
      </c>
      <c r="D33">
        <f t="shared" si="1"/>
        <v>148000.00000000003</v>
      </c>
      <c r="E33">
        <v>148</v>
      </c>
    </row>
    <row r="34" spans="1:5" x14ac:dyDescent="0.25">
      <c r="A34">
        <v>1E-3</v>
      </c>
      <c r="B34">
        <f t="shared" si="2"/>
        <v>1000.0000000000001</v>
      </c>
      <c r="C34">
        <v>-6.0000000000000053E-3</v>
      </c>
      <c r="D34">
        <f t="shared" si="1"/>
        <v>297000.00000000006</v>
      </c>
      <c r="E34">
        <v>297</v>
      </c>
    </row>
    <row r="35" spans="1:5" x14ac:dyDescent="0.25">
      <c r="A35">
        <v>1E-3</v>
      </c>
      <c r="B35">
        <f t="shared" si="2"/>
        <v>1000.0000000000001</v>
      </c>
      <c r="C35">
        <v>-3.0000000000000027E-3</v>
      </c>
      <c r="D35">
        <f t="shared" si="1"/>
        <v>342000.00000000006</v>
      </c>
      <c r="E35">
        <v>342</v>
      </c>
    </row>
    <row r="36" spans="1:5" x14ac:dyDescent="0.25">
      <c r="A36">
        <v>1E-3</v>
      </c>
      <c r="B36">
        <f t="shared" si="2"/>
        <v>1000.0000000000001</v>
      </c>
      <c r="C36">
        <v>7.9999999999999932E-3</v>
      </c>
      <c r="D36">
        <f t="shared" si="1"/>
        <v>79000.000000000015</v>
      </c>
      <c r="E36">
        <v>79</v>
      </c>
    </row>
  </sheetData>
  <sortState xmlns:xlrd2="http://schemas.microsoft.com/office/spreadsheetml/2017/richdata2" ref="K2:N6">
    <sortCondition ref="K1:K6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"/>
  <sheetViews>
    <sheetView topLeftCell="A14" zoomScale="85" zoomScaleNormal="85" workbookViewId="0">
      <selection activeCell="F32" activeCellId="4" sqref="F12 F17 F22 F27 F32"/>
    </sheetView>
  </sheetViews>
  <sheetFormatPr defaultRowHeight="14" x14ac:dyDescent="0.25"/>
  <cols>
    <col min="1" max="1" width="9.26953125" bestFit="1" customWidth="1"/>
    <col min="2" max="2" width="9.26953125" customWidth="1"/>
    <col min="3" max="4" width="11" customWidth="1"/>
    <col min="8" max="8" width="10.26953125" bestFit="1" customWidth="1"/>
    <col min="16" max="17" width="9.90625" customWidth="1"/>
  </cols>
  <sheetData>
    <row r="1" spans="1:14" x14ac:dyDescent="0.25">
      <c r="A1" t="s">
        <v>0</v>
      </c>
      <c r="B1">
        <v>9.9999999999999995E-7</v>
      </c>
      <c r="C1" t="s">
        <v>1</v>
      </c>
      <c r="D1" t="s">
        <v>11</v>
      </c>
      <c r="E1" t="s">
        <v>12</v>
      </c>
      <c r="F1" t="s">
        <v>7</v>
      </c>
      <c r="G1" t="s">
        <v>6</v>
      </c>
      <c r="H1" t="s">
        <v>8</v>
      </c>
      <c r="I1" t="s">
        <v>9</v>
      </c>
      <c r="K1" t="s">
        <v>2</v>
      </c>
      <c r="L1" t="s">
        <v>3</v>
      </c>
      <c r="M1" t="s">
        <v>4</v>
      </c>
      <c r="N1" t="s">
        <v>5</v>
      </c>
    </row>
    <row r="2" spans="1:14" x14ac:dyDescent="0.25">
      <c r="A2">
        <v>0</v>
      </c>
      <c r="B2">
        <f>1/$B$1</f>
        <v>1000000</v>
      </c>
      <c r="C2">
        <v>7.4999999999999997E-2</v>
      </c>
      <c r="D2">
        <f>B2*E2</f>
        <v>0</v>
      </c>
      <c r="F2">
        <f>AVERAGE(C2:C6)</f>
        <v>7.2999999999999995E-2</v>
      </c>
      <c r="G2">
        <f>STDEV(C2:C6)/SQRT(5)</f>
        <v>1.0488088481701524E-3</v>
      </c>
      <c r="H2">
        <f>AVERAGE(D2:D6)</f>
        <v>594200000</v>
      </c>
      <c r="I2" t="e">
        <f>STDEV(Q2:Q6)/SQRT(5)</f>
        <v>#DIV/0!</v>
      </c>
      <c r="K2">
        <v>0.1202</v>
      </c>
      <c r="L2">
        <v>1.1575836902790214E-3</v>
      </c>
      <c r="M2">
        <v>1614</v>
      </c>
      <c r="N2">
        <v>732.01502716815855</v>
      </c>
    </row>
    <row r="3" spans="1:14" x14ac:dyDescent="0.25">
      <c r="A3">
        <v>0</v>
      </c>
      <c r="B3">
        <f t="shared" ref="B3:B6" si="0">1/$B$1</f>
        <v>1000000</v>
      </c>
      <c r="C3">
        <v>7.4999999999999997E-2</v>
      </c>
      <c r="D3">
        <f t="shared" ref="D3:D36" si="1">B3*E3</f>
        <v>563000000</v>
      </c>
      <c r="E3">
        <v>563</v>
      </c>
      <c r="K3">
        <v>0.11699999999999999</v>
      </c>
      <c r="L3">
        <v>8.366600265340738E-4</v>
      </c>
      <c r="M3">
        <v>1916</v>
      </c>
      <c r="N3">
        <v>422.62986169933612</v>
      </c>
    </row>
    <row r="4" spans="1:14" x14ac:dyDescent="0.25">
      <c r="A4">
        <v>0</v>
      </c>
      <c r="B4">
        <f t="shared" si="0"/>
        <v>1000000</v>
      </c>
      <c r="C4">
        <v>7.0999999999999994E-2</v>
      </c>
      <c r="D4">
        <f t="shared" si="1"/>
        <v>1096000000</v>
      </c>
      <c r="E4">
        <v>1096</v>
      </c>
      <c r="K4">
        <v>0.11579999999999999</v>
      </c>
      <c r="L4">
        <v>1.4628738838327784E-3</v>
      </c>
      <c r="M4">
        <v>4440</v>
      </c>
      <c r="N4">
        <v>563.56011214421471</v>
      </c>
    </row>
    <row r="5" spans="1:14" x14ac:dyDescent="0.25">
      <c r="A5">
        <v>0</v>
      </c>
      <c r="B5">
        <f t="shared" si="0"/>
        <v>1000000</v>
      </c>
      <c r="C5">
        <v>6.9999999999999993E-2</v>
      </c>
      <c r="D5">
        <f t="shared" si="1"/>
        <v>656000000</v>
      </c>
      <c r="E5">
        <v>656</v>
      </c>
      <c r="K5">
        <v>0.11320000000000001</v>
      </c>
      <c r="L5">
        <v>9.6953597148326665E-4</v>
      </c>
      <c r="M5">
        <v>7040</v>
      </c>
      <c r="N5">
        <v>974.47421720638658</v>
      </c>
    </row>
    <row r="6" spans="1:14" x14ac:dyDescent="0.25">
      <c r="A6">
        <v>0</v>
      </c>
      <c r="B6">
        <f t="shared" si="0"/>
        <v>1000000</v>
      </c>
      <c r="C6">
        <v>7.3999999999999996E-2</v>
      </c>
      <c r="D6">
        <f t="shared" si="1"/>
        <v>656000000</v>
      </c>
      <c r="E6">
        <v>656</v>
      </c>
      <c r="K6">
        <v>0.11360000000000001</v>
      </c>
      <c r="L6">
        <v>1.6911534525287776E-3</v>
      </c>
      <c r="M6">
        <v>118600</v>
      </c>
      <c r="N6">
        <v>64994.30744303688</v>
      </c>
    </row>
    <row r="7" spans="1:14" x14ac:dyDescent="0.25">
      <c r="A7">
        <v>0.5</v>
      </c>
      <c r="B7">
        <f>A7/$B$1</f>
        <v>500000</v>
      </c>
      <c r="C7">
        <v>3.4999999999999989E-2</v>
      </c>
      <c r="D7">
        <f t="shared" si="1"/>
        <v>0</v>
      </c>
      <c r="F7">
        <f>AVERAGE(C7:C11)</f>
        <v>3.3599999999999984E-2</v>
      </c>
      <c r="G7">
        <f>STDEV(C7:C11)/SQRT(5)</f>
        <v>8.7177978870813541E-4</v>
      </c>
      <c r="H7">
        <f>AVERAGE(D7:D11)</f>
        <v>133600000</v>
      </c>
      <c r="I7" t="e">
        <f>STDEV(P7:P11)/SQRT(5)</f>
        <v>#DIV/0!</v>
      </c>
    </row>
    <row r="8" spans="1:14" x14ac:dyDescent="0.25">
      <c r="A8">
        <v>0.5</v>
      </c>
      <c r="B8">
        <f t="shared" ref="B8:B36" si="2">A8/$B$1</f>
        <v>500000</v>
      </c>
      <c r="C8">
        <v>3.2999999999999988E-2</v>
      </c>
      <c r="D8">
        <f t="shared" si="1"/>
        <v>0</v>
      </c>
    </row>
    <row r="9" spans="1:14" x14ac:dyDescent="0.25">
      <c r="A9">
        <v>0.5</v>
      </c>
      <c r="B9">
        <f t="shared" si="2"/>
        <v>500000</v>
      </c>
      <c r="C9">
        <v>3.0999999999999986E-2</v>
      </c>
      <c r="D9">
        <f t="shared" si="1"/>
        <v>0</v>
      </c>
    </row>
    <row r="10" spans="1:14" x14ac:dyDescent="0.25">
      <c r="A10">
        <v>0.5</v>
      </c>
      <c r="B10">
        <f t="shared" si="2"/>
        <v>500000</v>
      </c>
      <c r="C10">
        <v>3.599999999999999E-2</v>
      </c>
      <c r="D10">
        <f t="shared" si="1"/>
        <v>0</v>
      </c>
    </row>
    <row r="11" spans="1:14" x14ac:dyDescent="0.25">
      <c r="A11">
        <v>0.5</v>
      </c>
      <c r="B11">
        <f t="shared" si="2"/>
        <v>500000</v>
      </c>
      <c r="C11">
        <v>3.2999999999999988E-2</v>
      </c>
      <c r="D11">
        <f t="shared" si="1"/>
        <v>668000000</v>
      </c>
      <c r="E11">
        <v>1336</v>
      </c>
    </row>
    <row r="12" spans="1:14" x14ac:dyDescent="0.25">
      <c r="A12" s="16">
        <v>0.1</v>
      </c>
      <c r="B12">
        <f t="shared" si="2"/>
        <v>100000.00000000001</v>
      </c>
      <c r="C12">
        <v>7.9999999999999932E-3</v>
      </c>
      <c r="D12">
        <f t="shared" si="1"/>
        <v>5200000.0000000009</v>
      </c>
      <c r="E12">
        <v>52</v>
      </c>
      <c r="F12">
        <f>AVERAGE(C12:C16)</f>
        <v>6.1999999999999946E-3</v>
      </c>
      <c r="G12">
        <f>STDEV(C12:C16)/SQRT(5)</f>
        <v>1.1575836902790219E-3</v>
      </c>
      <c r="H12">
        <f>AVERAGE(D12:D16)</f>
        <v>16140000.000000004</v>
      </c>
      <c r="I12" t="e">
        <f>STDEV(P12:P16)/SQRT(5)</f>
        <v>#DIV/0!</v>
      </c>
    </row>
    <row r="13" spans="1:14" x14ac:dyDescent="0.25">
      <c r="A13" s="16">
        <v>0.1</v>
      </c>
      <c r="B13">
        <f t="shared" si="2"/>
        <v>100000.00000000001</v>
      </c>
      <c r="C13">
        <v>6.9999999999999923E-3</v>
      </c>
      <c r="D13">
        <f t="shared" si="1"/>
        <v>34400000.000000007</v>
      </c>
      <c r="E13">
        <v>344</v>
      </c>
    </row>
    <row r="14" spans="1:14" x14ac:dyDescent="0.25">
      <c r="A14" s="16">
        <v>0.1</v>
      </c>
      <c r="B14">
        <f t="shared" si="2"/>
        <v>100000.00000000001</v>
      </c>
      <c r="C14">
        <v>3.9999999999999897E-3</v>
      </c>
      <c r="D14">
        <f t="shared" si="1"/>
        <v>4300000.0000000009</v>
      </c>
      <c r="E14">
        <v>43</v>
      </c>
    </row>
    <row r="15" spans="1:14" x14ac:dyDescent="0.25">
      <c r="A15" s="16">
        <v>0.1</v>
      </c>
      <c r="B15">
        <f t="shared" si="2"/>
        <v>100000.00000000001</v>
      </c>
      <c r="C15">
        <v>3.0000000000000027E-3</v>
      </c>
      <c r="D15">
        <f t="shared" si="1"/>
        <v>3100000.0000000005</v>
      </c>
      <c r="E15">
        <v>31</v>
      </c>
    </row>
    <row r="16" spans="1:14" x14ac:dyDescent="0.25">
      <c r="A16" s="16">
        <v>0.1</v>
      </c>
      <c r="B16">
        <f t="shared" si="2"/>
        <v>100000.00000000001</v>
      </c>
      <c r="C16">
        <v>8.9999999999999941E-3</v>
      </c>
      <c r="D16">
        <f t="shared" si="1"/>
        <v>33700000.000000007</v>
      </c>
      <c r="E16">
        <v>337</v>
      </c>
    </row>
    <row r="17" spans="1:9" x14ac:dyDescent="0.25">
      <c r="A17">
        <v>0.05</v>
      </c>
      <c r="B17">
        <f t="shared" si="2"/>
        <v>50000.000000000007</v>
      </c>
      <c r="C17">
        <v>3.9999999999999897E-3</v>
      </c>
      <c r="D17">
        <f t="shared" si="1"/>
        <v>5350000.0000000009</v>
      </c>
      <c r="E17">
        <v>107</v>
      </c>
      <c r="F17">
        <f>AVERAGE(C17:C21)</f>
        <v>2.999999999999997E-3</v>
      </c>
      <c r="G17">
        <f>STDEV(C17:C21)/SQRT(5)</f>
        <v>8.3666002653407369E-4</v>
      </c>
      <c r="H17">
        <f>AVERAGE(D17:D21)</f>
        <v>4790000.0000000009</v>
      </c>
      <c r="I17" t="e">
        <f>STDEV(P17:P21)/SQRT(5)</f>
        <v>#DIV/0!</v>
      </c>
    </row>
    <row r="18" spans="1:9" x14ac:dyDescent="0.25">
      <c r="A18">
        <v>0.05</v>
      </c>
      <c r="B18">
        <f t="shared" si="2"/>
        <v>50000.000000000007</v>
      </c>
      <c r="C18">
        <v>4.9999999999999906E-3</v>
      </c>
      <c r="D18">
        <f t="shared" si="1"/>
        <v>5900000.0000000009</v>
      </c>
      <c r="E18">
        <v>118</v>
      </c>
    </row>
    <row r="19" spans="1:9" x14ac:dyDescent="0.25">
      <c r="A19">
        <v>0.05</v>
      </c>
      <c r="B19">
        <f t="shared" si="2"/>
        <v>50000.000000000007</v>
      </c>
      <c r="C19">
        <v>3.0000000000000027E-3</v>
      </c>
      <c r="D19">
        <f t="shared" si="1"/>
        <v>7350000.0000000009</v>
      </c>
      <c r="E19">
        <v>147</v>
      </c>
    </row>
    <row r="20" spans="1:9" x14ac:dyDescent="0.25">
      <c r="A20">
        <v>0.05</v>
      </c>
      <c r="B20">
        <f t="shared" si="2"/>
        <v>50000.000000000007</v>
      </c>
      <c r="C20">
        <v>3.0000000000000027E-3</v>
      </c>
      <c r="D20">
        <f t="shared" si="1"/>
        <v>4300000.0000000009</v>
      </c>
      <c r="E20">
        <v>86</v>
      </c>
    </row>
    <row r="21" spans="1:9" x14ac:dyDescent="0.25">
      <c r="A21">
        <v>0.05</v>
      </c>
      <c r="B21">
        <f t="shared" si="2"/>
        <v>50000.000000000007</v>
      </c>
      <c r="C21">
        <v>0</v>
      </c>
      <c r="D21">
        <f t="shared" si="1"/>
        <v>1050000.0000000002</v>
      </c>
      <c r="E21">
        <v>21</v>
      </c>
    </row>
    <row r="22" spans="1:9" x14ac:dyDescent="0.25">
      <c r="A22">
        <v>0.01</v>
      </c>
      <c r="B22">
        <f t="shared" si="2"/>
        <v>10000</v>
      </c>
      <c r="C22">
        <v>2.0000000000000018E-3</v>
      </c>
      <c r="D22">
        <f t="shared" si="1"/>
        <v>550000</v>
      </c>
      <c r="E22">
        <v>55</v>
      </c>
      <c r="F22">
        <f>AVERAGE(C22:C26)</f>
        <v>1.7999999999999989E-3</v>
      </c>
      <c r="G22">
        <f>STDEV(C22:C26)/SQRT(5)</f>
        <v>1.4628738838327786E-3</v>
      </c>
      <c r="H22">
        <f>AVERAGE(D22:D26)</f>
        <v>444000</v>
      </c>
      <c r="I22" t="e">
        <f>STDEV(P22:P26)/SQRT(5)</f>
        <v>#DIV/0!</v>
      </c>
    </row>
    <row r="23" spans="1:9" x14ac:dyDescent="0.25">
      <c r="A23">
        <v>0.01</v>
      </c>
      <c r="B23">
        <f t="shared" si="2"/>
        <v>10000</v>
      </c>
      <c r="C23">
        <v>3.0000000000000027E-3</v>
      </c>
      <c r="D23">
        <f t="shared" si="1"/>
        <v>470000</v>
      </c>
      <c r="E23">
        <v>47</v>
      </c>
    </row>
    <row r="24" spans="1:9" x14ac:dyDescent="0.25">
      <c r="A24">
        <v>0.01</v>
      </c>
      <c r="B24">
        <f t="shared" si="2"/>
        <v>10000</v>
      </c>
      <c r="C24">
        <v>5.9999999999999915E-3</v>
      </c>
      <c r="D24">
        <f t="shared" si="1"/>
        <v>350000</v>
      </c>
      <c r="E24">
        <v>35</v>
      </c>
    </row>
    <row r="25" spans="1:9" x14ac:dyDescent="0.25">
      <c r="A25">
        <v>0.01</v>
      </c>
      <c r="B25">
        <f t="shared" si="2"/>
        <v>10000</v>
      </c>
      <c r="C25">
        <v>-3.0000000000000027E-3</v>
      </c>
      <c r="D25">
        <f t="shared" si="1"/>
        <v>280000</v>
      </c>
      <c r="E25">
        <v>28</v>
      </c>
    </row>
    <row r="26" spans="1:9" x14ac:dyDescent="0.25">
      <c r="A26">
        <v>0.01</v>
      </c>
      <c r="B26">
        <f t="shared" si="2"/>
        <v>10000</v>
      </c>
      <c r="C26">
        <v>1.0000000000000009E-3</v>
      </c>
      <c r="D26">
        <f t="shared" si="1"/>
        <v>570000</v>
      </c>
      <c r="E26">
        <v>57</v>
      </c>
    </row>
    <row r="27" spans="1:9" x14ac:dyDescent="0.25">
      <c r="A27">
        <v>5.0000000000000001E-3</v>
      </c>
      <c r="B27">
        <f t="shared" si="2"/>
        <v>5000</v>
      </c>
      <c r="C27">
        <v>-3.0000000000000027E-3</v>
      </c>
      <c r="D27">
        <f t="shared" si="1"/>
        <v>155000</v>
      </c>
      <c r="E27">
        <v>31</v>
      </c>
      <c r="F27">
        <f>AVERAGE(C27:C31)</f>
        <v>-8.0000000000000069E-4</v>
      </c>
      <c r="G27">
        <f>STDEV(C27:C31)/SQRT(5)</f>
        <v>9.6953597148326665E-4</v>
      </c>
      <c r="H27">
        <f>AVERAGE(D27:D31)</f>
        <v>176000</v>
      </c>
      <c r="I27" t="e">
        <f>STDEV(P27:P31)/SQRT(5)</f>
        <v>#DIV/0!</v>
      </c>
    </row>
    <row r="28" spans="1:9" x14ac:dyDescent="0.25">
      <c r="A28">
        <v>5.0000000000000001E-3</v>
      </c>
      <c r="B28">
        <f t="shared" si="2"/>
        <v>5000</v>
      </c>
      <c r="C28">
        <v>2.0000000000000018E-3</v>
      </c>
      <c r="D28">
        <f t="shared" si="1"/>
        <v>200000</v>
      </c>
      <c r="E28">
        <v>40</v>
      </c>
    </row>
    <row r="29" spans="1:9" x14ac:dyDescent="0.25">
      <c r="A29">
        <v>5.0000000000000001E-3</v>
      </c>
      <c r="B29">
        <f t="shared" si="2"/>
        <v>5000</v>
      </c>
      <c r="C29">
        <v>1.0000000000000009E-3</v>
      </c>
      <c r="D29">
        <f t="shared" si="1"/>
        <v>110000</v>
      </c>
      <c r="E29">
        <v>22</v>
      </c>
    </row>
    <row r="30" spans="1:9" x14ac:dyDescent="0.25">
      <c r="A30">
        <v>5.0000000000000001E-3</v>
      </c>
      <c r="B30">
        <f t="shared" si="2"/>
        <v>5000</v>
      </c>
      <c r="C30">
        <v>-2.0000000000000018E-3</v>
      </c>
      <c r="D30">
        <f t="shared" si="1"/>
        <v>255000</v>
      </c>
      <c r="E30">
        <v>51</v>
      </c>
    </row>
    <row r="31" spans="1:9" x14ac:dyDescent="0.25">
      <c r="A31">
        <v>5.0000000000000001E-3</v>
      </c>
      <c r="B31">
        <f t="shared" si="2"/>
        <v>5000</v>
      </c>
      <c r="C31">
        <v>-2.0000000000000018E-3</v>
      </c>
      <c r="D31">
        <f t="shared" si="1"/>
        <v>160000</v>
      </c>
      <c r="E31">
        <v>32</v>
      </c>
    </row>
    <row r="32" spans="1:9" x14ac:dyDescent="0.25">
      <c r="A32">
        <v>1E-3</v>
      </c>
      <c r="B32">
        <f t="shared" si="2"/>
        <v>1000.0000000000001</v>
      </c>
      <c r="C32">
        <v>-6.0000000000000053E-3</v>
      </c>
      <c r="D32">
        <f t="shared" si="1"/>
        <v>363000.00000000006</v>
      </c>
      <c r="E32">
        <v>363</v>
      </c>
      <c r="F32">
        <f>AVERAGE(C32:C36)</f>
        <v>-4.0000000000000034E-4</v>
      </c>
      <c r="G32">
        <f>STDEV(C32:C36)/SQRT(5)</f>
        <v>1.6911534525287776E-3</v>
      </c>
      <c r="H32">
        <f>AVERAGE(D32:D36)</f>
        <v>118600.00000000003</v>
      </c>
      <c r="I32" t="e">
        <f>STDEV(P32:P36)/SQRT(5)</f>
        <v>#DIV/0!</v>
      </c>
    </row>
    <row r="33" spans="1:5" x14ac:dyDescent="0.25">
      <c r="A33">
        <v>1E-3</v>
      </c>
      <c r="B33">
        <f t="shared" si="2"/>
        <v>1000.0000000000001</v>
      </c>
      <c r="C33">
        <v>3.0000000000000027E-3</v>
      </c>
      <c r="D33">
        <f t="shared" si="1"/>
        <v>33000.000000000007</v>
      </c>
      <c r="E33">
        <v>33</v>
      </c>
    </row>
    <row r="34" spans="1:5" x14ac:dyDescent="0.25">
      <c r="A34">
        <v>1E-3</v>
      </c>
      <c r="B34">
        <f t="shared" si="2"/>
        <v>1000.0000000000001</v>
      </c>
      <c r="C34">
        <v>-2.0000000000000018E-3</v>
      </c>
      <c r="D34">
        <f t="shared" si="1"/>
        <v>22000.000000000004</v>
      </c>
      <c r="E34">
        <v>22</v>
      </c>
    </row>
    <row r="35" spans="1:5" x14ac:dyDescent="0.25">
      <c r="A35">
        <v>1E-3</v>
      </c>
      <c r="B35">
        <f t="shared" si="2"/>
        <v>1000.0000000000001</v>
      </c>
      <c r="C35">
        <v>3.0000000000000027E-3</v>
      </c>
      <c r="D35">
        <f t="shared" si="1"/>
        <v>32000.000000000004</v>
      </c>
      <c r="E35">
        <v>32</v>
      </c>
    </row>
    <row r="36" spans="1:5" x14ac:dyDescent="0.25">
      <c r="A36">
        <v>1E-3</v>
      </c>
      <c r="B36">
        <f t="shared" si="2"/>
        <v>1000.0000000000001</v>
      </c>
      <c r="C36">
        <v>0</v>
      </c>
      <c r="D36">
        <f t="shared" si="1"/>
        <v>143000.00000000003</v>
      </c>
      <c r="E36">
        <v>143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A1F3-4079-403D-AA24-B341D83AC0DE}">
  <dimension ref="A1:D26"/>
  <sheetViews>
    <sheetView workbookViewId="0">
      <selection activeCell="D2" sqref="D2"/>
    </sheetView>
  </sheetViews>
  <sheetFormatPr defaultRowHeight="14" x14ac:dyDescent="0.25"/>
  <cols>
    <col min="1" max="1" width="11" customWidth="1"/>
    <col min="3" max="3" width="11.08984375" customWidth="1"/>
    <col min="4" max="4" width="13.453125" bestFit="1" customWidth="1"/>
  </cols>
  <sheetData>
    <row r="1" spans="1:4" x14ac:dyDescent="0.25">
      <c r="A1" t="s">
        <v>15</v>
      </c>
      <c r="B1" t="s">
        <v>13</v>
      </c>
      <c r="C1" t="s">
        <v>10</v>
      </c>
      <c r="D1" t="s">
        <v>11</v>
      </c>
    </row>
    <row r="2" spans="1:4" x14ac:dyDescent="0.25">
      <c r="A2">
        <v>2.0000000000000018E-3</v>
      </c>
      <c r="B2">
        <v>6800000.0000000009</v>
      </c>
      <c r="C2">
        <v>-2.0000000000000018E-3</v>
      </c>
      <c r="D2">
        <v>13800000</v>
      </c>
    </row>
    <row r="3" spans="1:4" x14ac:dyDescent="0.25">
      <c r="A3">
        <v>-3.0000000000000027E-3</v>
      </c>
      <c r="B3">
        <v>22800000.000000004</v>
      </c>
      <c r="C3">
        <v>-5.8000000000000048E-3</v>
      </c>
      <c r="D3">
        <v>5460000.0000000009</v>
      </c>
    </row>
    <row r="4" spans="1:4" x14ac:dyDescent="0.25">
      <c r="A4">
        <v>-4.0000000000000036E-3</v>
      </c>
      <c r="B4">
        <v>10400000.000000002</v>
      </c>
      <c r="C4">
        <v>-5.6000000000000051E-3</v>
      </c>
      <c r="D4">
        <v>1300000</v>
      </c>
    </row>
    <row r="5" spans="1:4" x14ac:dyDescent="0.25">
      <c r="A5">
        <v>0</v>
      </c>
      <c r="B5">
        <v>14000000.000000002</v>
      </c>
      <c r="C5">
        <v>-7.8000000000000066E-3</v>
      </c>
      <c r="D5">
        <v>499000</v>
      </c>
    </row>
    <row r="6" spans="1:4" x14ac:dyDescent="0.25">
      <c r="A6">
        <v>-5.0000000000000044E-3</v>
      </c>
      <c r="B6">
        <v>15000000.000000002</v>
      </c>
      <c r="C6" s="17">
        <v>-5.8000000000000048E-3</v>
      </c>
      <c r="D6">
        <v>275800.00000000006</v>
      </c>
    </row>
    <row r="7" spans="1:4" x14ac:dyDescent="0.25">
      <c r="A7">
        <v>-4.0000000000000036E-3</v>
      </c>
      <c r="B7">
        <v>3250000.0000000005</v>
      </c>
    </row>
    <row r="8" spans="1:4" x14ac:dyDescent="0.25">
      <c r="A8">
        <v>-8.0000000000000071E-3</v>
      </c>
      <c r="B8">
        <v>7300000.0000000009</v>
      </c>
    </row>
    <row r="9" spans="1:4" x14ac:dyDescent="0.25">
      <c r="A9">
        <v>-7.0000000000000062E-3</v>
      </c>
      <c r="B9">
        <v>6250000.0000000009</v>
      </c>
    </row>
    <row r="10" spans="1:4" x14ac:dyDescent="0.25">
      <c r="A10">
        <v>-5.0000000000000044E-3</v>
      </c>
      <c r="B10">
        <v>4200000.0000000009</v>
      </c>
    </row>
    <row r="11" spans="1:4" x14ac:dyDescent="0.25">
      <c r="A11">
        <v>-5.0000000000000044E-3</v>
      </c>
      <c r="B11">
        <v>6300000.0000000009</v>
      </c>
    </row>
    <row r="12" spans="1:4" x14ac:dyDescent="0.25">
      <c r="A12">
        <v>-4.0000000000000036E-3</v>
      </c>
      <c r="B12">
        <v>1670000</v>
      </c>
    </row>
    <row r="13" spans="1:4" x14ac:dyDescent="0.25">
      <c r="A13">
        <v>-2.0000000000000018E-3</v>
      </c>
      <c r="B13">
        <v>1570000</v>
      </c>
    </row>
    <row r="14" spans="1:4" x14ac:dyDescent="0.25">
      <c r="A14">
        <v>-8.0000000000000071E-3</v>
      </c>
      <c r="B14">
        <v>1760000</v>
      </c>
    </row>
    <row r="15" spans="1:4" x14ac:dyDescent="0.25">
      <c r="A15">
        <v>-7.0000000000000062E-3</v>
      </c>
      <c r="B15">
        <v>1430000</v>
      </c>
    </row>
    <row r="16" spans="1:4" x14ac:dyDescent="0.25">
      <c r="A16">
        <v>-7.0000000000000062E-3</v>
      </c>
      <c r="B16">
        <v>70000</v>
      </c>
    </row>
    <row r="17" spans="1:2" x14ac:dyDescent="0.25">
      <c r="A17">
        <v>-6.0000000000000053E-3</v>
      </c>
      <c r="B17">
        <v>355000</v>
      </c>
    </row>
    <row r="18" spans="1:2" x14ac:dyDescent="0.25">
      <c r="A18">
        <v>-9.000000000000008E-3</v>
      </c>
      <c r="B18">
        <v>545000</v>
      </c>
    </row>
    <row r="19" spans="1:2" x14ac:dyDescent="0.25">
      <c r="A19">
        <v>-7.0000000000000062E-3</v>
      </c>
      <c r="B19">
        <v>395000</v>
      </c>
    </row>
    <row r="20" spans="1:2" x14ac:dyDescent="0.25">
      <c r="A20">
        <v>-1.0000000000000009E-2</v>
      </c>
      <c r="B20">
        <v>790000</v>
      </c>
    </row>
    <row r="21" spans="1:2" x14ac:dyDescent="0.25">
      <c r="A21">
        <v>-7.0000000000000062E-3</v>
      </c>
      <c r="B21">
        <v>410000</v>
      </c>
    </row>
    <row r="22" spans="1:2" x14ac:dyDescent="0.25">
      <c r="A22">
        <v>-6.0000000000000053E-3</v>
      </c>
      <c r="B22">
        <v>213000.00000000003</v>
      </c>
    </row>
    <row r="23" spans="1:2" x14ac:dyDescent="0.25">
      <c r="A23">
        <v>-9.000000000000008E-3</v>
      </c>
      <c r="B23">
        <v>311000.00000000006</v>
      </c>
    </row>
    <row r="24" spans="1:2" x14ac:dyDescent="0.25">
      <c r="A24">
        <v>-3.0000000000000027E-3</v>
      </c>
      <c r="B24">
        <v>344000.00000000006</v>
      </c>
    </row>
    <row r="25" spans="1:2" x14ac:dyDescent="0.25">
      <c r="A25">
        <v>-7.0000000000000062E-3</v>
      </c>
      <c r="B25">
        <v>213000.00000000003</v>
      </c>
    </row>
    <row r="26" spans="1:2" x14ac:dyDescent="0.25">
      <c r="A26">
        <v>-4.0000000000000036E-3</v>
      </c>
      <c r="B26">
        <v>298000.00000000006</v>
      </c>
    </row>
  </sheetData>
  <sortState xmlns:xlrd2="http://schemas.microsoft.com/office/spreadsheetml/2017/richdata2" ref="C2:D11">
    <sortCondition ref="C1:C11"/>
  </sortState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C338-E737-407F-835D-DBE619CAAD60}">
  <dimension ref="A1:D26"/>
  <sheetViews>
    <sheetView workbookViewId="0">
      <selection activeCell="H3" sqref="H3"/>
    </sheetView>
  </sheetViews>
  <sheetFormatPr defaultRowHeight="14" x14ac:dyDescent="0.25"/>
  <cols>
    <col min="1" max="1" width="11" customWidth="1"/>
    <col min="2" max="2" width="13.453125" bestFit="1" customWidth="1"/>
    <col min="3" max="3" width="11" customWidth="1"/>
    <col min="4" max="4" width="13.453125" bestFit="1" customWidth="1"/>
  </cols>
  <sheetData>
    <row r="1" spans="1:4" x14ac:dyDescent="0.25">
      <c r="A1" t="s">
        <v>1</v>
      </c>
      <c r="B1" t="s">
        <v>14</v>
      </c>
      <c r="C1" t="s">
        <v>10</v>
      </c>
      <c r="D1" t="s">
        <v>11</v>
      </c>
    </row>
    <row r="2" spans="1:4" x14ac:dyDescent="0.25">
      <c r="A2">
        <v>1.2999999999999998E-2</v>
      </c>
      <c r="B2">
        <v>8500000.0000000019</v>
      </c>
      <c r="C2">
        <v>1.1799999999999996E-2</v>
      </c>
      <c r="D2">
        <v>12220000.000000002</v>
      </c>
    </row>
    <row r="3" spans="1:4" x14ac:dyDescent="0.25">
      <c r="A3">
        <v>1.4999999999999999E-2</v>
      </c>
      <c r="B3">
        <v>9900000.0000000019</v>
      </c>
      <c r="C3">
        <v>5.5999999999999991E-3</v>
      </c>
      <c r="D3">
        <v>5660000.0000000009</v>
      </c>
    </row>
    <row r="4" spans="1:4" x14ac:dyDescent="0.25">
      <c r="A4">
        <v>7.9999999999999932E-3</v>
      </c>
      <c r="B4">
        <v>27300000.000000004</v>
      </c>
      <c r="C4">
        <v>6.0000000000000049E-4</v>
      </c>
      <c r="D4">
        <v>442000</v>
      </c>
    </row>
    <row r="5" spans="1:4" x14ac:dyDescent="0.25">
      <c r="A5">
        <v>1.1999999999999997E-2</v>
      </c>
      <c r="B5">
        <v>4400000.0000000009</v>
      </c>
      <c r="C5">
        <v>1.9999999999999462E-4</v>
      </c>
      <c r="D5">
        <v>121000</v>
      </c>
    </row>
    <row r="6" spans="1:4" x14ac:dyDescent="0.25">
      <c r="A6">
        <v>1.0999999999999996E-2</v>
      </c>
      <c r="B6">
        <v>11000000.000000002</v>
      </c>
      <c r="C6">
        <v>-2.2000000000000049E-3</v>
      </c>
      <c r="D6">
        <v>181000.00000000006</v>
      </c>
    </row>
    <row r="7" spans="1:4" x14ac:dyDescent="0.25">
      <c r="A7">
        <v>8.9999999999999941E-3</v>
      </c>
      <c r="B7">
        <v>6250000.0000000009</v>
      </c>
    </row>
    <row r="8" spans="1:4" x14ac:dyDescent="0.25">
      <c r="A8">
        <v>2.0000000000000018E-3</v>
      </c>
      <c r="B8">
        <v>8200000.0000000009</v>
      </c>
    </row>
    <row r="9" spans="1:4" x14ac:dyDescent="0.25">
      <c r="A9">
        <v>1.0000000000000009E-3</v>
      </c>
      <c r="B9">
        <v>5500000.0000000009</v>
      </c>
    </row>
    <row r="10" spans="1:4" x14ac:dyDescent="0.25">
      <c r="A10">
        <v>1.0000000000000009E-3</v>
      </c>
      <c r="B10">
        <v>4600000.0000000009</v>
      </c>
    </row>
    <row r="11" spans="1:4" x14ac:dyDescent="0.25">
      <c r="A11">
        <v>1.4999999999999999E-2</v>
      </c>
      <c r="B11">
        <v>3750000.0000000005</v>
      </c>
    </row>
    <row r="12" spans="1:4" x14ac:dyDescent="0.25">
      <c r="A12">
        <v>1.0000000000000009E-3</v>
      </c>
      <c r="B12">
        <v>550000</v>
      </c>
    </row>
    <row r="13" spans="1:4" x14ac:dyDescent="0.25">
      <c r="A13">
        <v>2.0000000000000018E-3</v>
      </c>
      <c r="B13">
        <v>450000</v>
      </c>
    </row>
    <row r="14" spans="1:4" x14ac:dyDescent="0.25">
      <c r="A14">
        <v>-1.0000000000000009E-3</v>
      </c>
      <c r="B14">
        <v>230000</v>
      </c>
    </row>
    <row r="15" spans="1:4" x14ac:dyDescent="0.25">
      <c r="A15">
        <v>0</v>
      </c>
      <c r="B15">
        <v>670000</v>
      </c>
    </row>
    <row r="16" spans="1:4" x14ac:dyDescent="0.25">
      <c r="A16">
        <v>1.0000000000000009E-3</v>
      </c>
      <c r="B16">
        <v>310000</v>
      </c>
    </row>
    <row r="17" spans="1:2" x14ac:dyDescent="0.25">
      <c r="A17">
        <v>-5.0000000000000044E-3</v>
      </c>
      <c r="B17">
        <v>120000</v>
      </c>
    </row>
    <row r="18" spans="1:2" x14ac:dyDescent="0.25">
      <c r="A18">
        <v>-2.0000000000000018E-3</v>
      </c>
      <c r="B18">
        <v>105000</v>
      </c>
    </row>
    <row r="19" spans="1:2" x14ac:dyDescent="0.25">
      <c r="A19">
        <v>2.9999999999999888E-3</v>
      </c>
      <c r="B19">
        <v>125000</v>
      </c>
    </row>
    <row r="20" spans="1:2" x14ac:dyDescent="0.25">
      <c r="A20">
        <v>-3.0000000000000027E-3</v>
      </c>
      <c r="B20">
        <v>135000</v>
      </c>
    </row>
    <row r="21" spans="1:2" x14ac:dyDescent="0.25">
      <c r="A21">
        <v>7.9999999999999932E-3</v>
      </c>
      <c r="B21">
        <v>120000</v>
      </c>
    </row>
    <row r="22" spans="1:2" x14ac:dyDescent="0.25">
      <c r="A22">
        <v>-8.0000000000000071E-3</v>
      </c>
      <c r="B22">
        <v>39000.000000000007</v>
      </c>
    </row>
    <row r="23" spans="1:2" x14ac:dyDescent="0.25">
      <c r="A23">
        <v>-2.0000000000000018E-3</v>
      </c>
      <c r="B23">
        <v>148000.00000000003</v>
      </c>
    </row>
    <row r="24" spans="1:2" x14ac:dyDescent="0.25">
      <c r="A24">
        <v>-6.0000000000000053E-3</v>
      </c>
      <c r="B24">
        <v>297000.00000000006</v>
      </c>
    </row>
    <row r="25" spans="1:2" x14ac:dyDescent="0.25">
      <c r="A25">
        <v>-3.0000000000000027E-3</v>
      </c>
      <c r="B25">
        <v>342000.00000000006</v>
      </c>
    </row>
    <row r="26" spans="1:2" x14ac:dyDescent="0.25">
      <c r="A26">
        <v>7.9999999999999932E-3</v>
      </c>
      <c r="B26">
        <v>79000.000000000015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46DD-CD1C-4222-AF61-0998C2AF5DC2}">
  <dimension ref="A1:D26"/>
  <sheetViews>
    <sheetView workbookViewId="0">
      <selection activeCell="E5" sqref="E5"/>
    </sheetView>
  </sheetViews>
  <sheetFormatPr defaultRowHeight="14" x14ac:dyDescent="0.25"/>
  <cols>
    <col min="1" max="1" width="11" customWidth="1"/>
    <col min="2" max="2" width="13.453125" bestFit="1" customWidth="1"/>
  </cols>
  <sheetData>
    <row r="1" spans="1:4" x14ac:dyDescent="0.25">
      <c r="A1" t="s">
        <v>1</v>
      </c>
      <c r="B1" t="s">
        <v>14</v>
      </c>
      <c r="C1" t="s">
        <v>10</v>
      </c>
      <c r="D1" t="s">
        <v>11</v>
      </c>
    </row>
    <row r="2" spans="1:4" x14ac:dyDescent="0.25">
      <c r="A2">
        <v>7.9999999999999932E-3</v>
      </c>
      <c r="B2">
        <v>5200000.0000000009</v>
      </c>
      <c r="C2">
        <v>6.1999999999999946E-3</v>
      </c>
      <c r="D2">
        <v>16140000.000000004</v>
      </c>
    </row>
    <row r="3" spans="1:4" x14ac:dyDescent="0.25">
      <c r="A3">
        <v>6.9999999999999923E-3</v>
      </c>
      <c r="B3">
        <v>34400000.000000007</v>
      </c>
      <c r="C3">
        <v>2.999999999999997E-3</v>
      </c>
      <c r="D3">
        <v>4790000.0000000009</v>
      </c>
    </row>
    <row r="4" spans="1:4" x14ac:dyDescent="0.25">
      <c r="A4">
        <v>3.9999999999999897E-3</v>
      </c>
      <c r="B4">
        <v>4300000.0000000009</v>
      </c>
      <c r="C4">
        <v>1.7999999999999989E-3</v>
      </c>
      <c r="D4">
        <v>444000</v>
      </c>
    </row>
    <row r="5" spans="1:4" x14ac:dyDescent="0.25">
      <c r="A5">
        <v>3.0000000000000027E-3</v>
      </c>
      <c r="B5">
        <v>3100000.0000000005</v>
      </c>
      <c r="C5">
        <v>-8.0000000000000069E-4</v>
      </c>
      <c r="D5">
        <v>176000</v>
      </c>
    </row>
    <row r="6" spans="1:4" x14ac:dyDescent="0.25">
      <c r="A6">
        <v>8.9999999999999941E-3</v>
      </c>
      <c r="B6">
        <v>33700000.000000007</v>
      </c>
      <c r="C6">
        <v>-4.0000000000000034E-4</v>
      </c>
      <c r="D6">
        <v>118600.00000000003</v>
      </c>
    </row>
    <row r="7" spans="1:4" x14ac:dyDescent="0.25">
      <c r="A7">
        <v>3.9999999999999897E-3</v>
      </c>
      <c r="B7">
        <v>5350000.0000000009</v>
      </c>
    </row>
    <row r="8" spans="1:4" x14ac:dyDescent="0.25">
      <c r="A8">
        <v>4.9999999999999906E-3</v>
      </c>
      <c r="B8">
        <v>5900000.0000000009</v>
      </c>
    </row>
    <row r="9" spans="1:4" x14ac:dyDescent="0.25">
      <c r="A9">
        <v>3.0000000000000027E-3</v>
      </c>
      <c r="B9">
        <v>7350000.0000000009</v>
      </c>
    </row>
    <row r="10" spans="1:4" x14ac:dyDescent="0.25">
      <c r="A10">
        <v>3.0000000000000027E-3</v>
      </c>
      <c r="B10">
        <v>4300000.0000000009</v>
      </c>
    </row>
    <row r="11" spans="1:4" x14ac:dyDescent="0.25">
      <c r="A11">
        <v>0</v>
      </c>
      <c r="B11">
        <v>1050000.0000000002</v>
      </c>
    </row>
    <row r="12" spans="1:4" x14ac:dyDescent="0.25">
      <c r="A12">
        <v>2.0000000000000018E-3</v>
      </c>
      <c r="B12">
        <v>550000</v>
      </c>
    </row>
    <row r="13" spans="1:4" x14ac:dyDescent="0.25">
      <c r="A13">
        <v>3.0000000000000027E-3</v>
      </c>
      <c r="B13">
        <v>470000</v>
      </c>
    </row>
    <row r="14" spans="1:4" x14ac:dyDescent="0.25">
      <c r="A14">
        <v>5.9999999999999915E-3</v>
      </c>
      <c r="B14">
        <v>350000</v>
      </c>
    </row>
    <row r="15" spans="1:4" x14ac:dyDescent="0.25">
      <c r="A15">
        <v>-3.0000000000000027E-3</v>
      </c>
      <c r="B15">
        <v>280000</v>
      </c>
    </row>
    <row r="16" spans="1:4" x14ac:dyDescent="0.25">
      <c r="A16">
        <v>1.0000000000000009E-3</v>
      </c>
      <c r="B16">
        <v>570000</v>
      </c>
    </row>
    <row r="17" spans="1:2" x14ac:dyDescent="0.25">
      <c r="A17">
        <v>-3.0000000000000027E-3</v>
      </c>
      <c r="B17">
        <v>155000</v>
      </c>
    </row>
    <row r="18" spans="1:2" x14ac:dyDescent="0.25">
      <c r="A18">
        <v>2.0000000000000018E-3</v>
      </c>
      <c r="B18">
        <v>200000</v>
      </c>
    </row>
    <row r="19" spans="1:2" x14ac:dyDescent="0.25">
      <c r="A19">
        <v>1.0000000000000009E-3</v>
      </c>
      <c r="B19">
        <v>110000</v>
      </c>
    </row>
    <row r="20" spans="1:2" x14ac:dyDescent="0.25">
      <c r="A20">
        <v>-2.0000000000000018E-3</v>
      </c>
      <c r="B20">
        <v>255000</v>
      </c>
    </row>
    <row r="21" spans="1:2" x14ac:dyDescent="0.25">
      <c r="A21">
        <v>-2.0000000000000018E-3</v>
      </c>
      <c r="B21">
        <v>160000</v>
      </c>
    </row>
    <row r="22" spans="1:2" x14ac:dyDescent="0.25">
      <c r="A22">
        <v>-6.0000000000000053E-3</v>
      </c>
      <c r="B22">
        <v>363000.00000000006</v>
      </c>
    </row>
    <row r="23" spans="1:2" x14ac:dyDescent="0.25">
      <c r="A23">
        <v>3.0000000000000027E-3</v>
      </c>
      <c r="B23">
        <v>33000.000000000007</v>
      </c>
    </row>
    <row r="24" spans="1:2" x14ac:dyDescent="0.25">
      <c r="A24">
        <v>-2.0000000000000018E-3</v>
      </c>
      <c r="B24">
        <v>22000.000000000004</v>
      </c>
    </row>
    <row r="25" spans="1:2" x14ac:dyDescent="0.25">
      <c r="A25">
        <v>3.0000000000000027E-3</v>
      </c>
      <c r="B25">
        <v>32000.000000000004</v>
      </c>
    </row>
    <row r="26" spans="1:2" x14ac:dyDescent="0.25">
      <c r="A26">
        <v>0</v>
      </c>
      <c r="B26">
        <v>143000.00000000003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OD</vt:lpstr>
      <vt:lpstr>S18</vt:lpstr>
      <vt:lpstr>W02</vt:lpstr>
      <vt:lpstr>W03</vt:lpstr>
      <vt:lpstr>S18-plot</vt:lpstr>
      <vt:lpstr>W02-plot</vt:lpstr>
      <vt:lpstr>W03-plot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molecular</dc:creator>
  <cp:lastModifiedBy>WANG</cp:lastModifiedBy>
  <dcterms:created xsi:type="dcterms:W3CDTF">2022-07-09T21:31:32Z</dcterms:created>
  <dcterms:modified xsi:type="dcterms:W3CDTF">2022-08-24T01:45:12Z</dcterms:modified>
</cp:coreProperties>
</file>