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hidePivotFieldList="1"/>
  <xr:revisionPtr revIDLastSave="0" documentId="8_{50753BF6-EBE2-45D4-9D9F-C5341C753D7E}" xr6:coauthVersionLast="47" xr6:coauthVersionMax="47" xr10:uidLastSave="{00000000-0000-0000-0000-000000000000}"/>
  <bookViews>
    <workbookView xWindow="20370" yWindow="-120" windowWidth="20730" windowHeight="11310" tabRatio="415" xr2:uid="{00000000-000D-0000-FFFF-FFFF00000000}"/>
  </bookViews>
  <sheets>
    <sheet name="Suivi de processus " sheetId="11" r:id="rId1"/>
    <sheet name="À propos" sheetId="12" state="hidden" r:id="rId2"/>
  </sheets>
  <definedNames>
    <definedName name="Aujourd’hui" localSheetId="0">TODAY()</definedName>
    <definedName name="Début_Projet">'Suivi de processus '!$R$5</definedName>
    <definedName name="_xlnm.Print_Titles" localSheetId="0">'Suivi de processus '!$6:$9</definedName>
    <definedName name="Incrément_Défilement">'Suivi de processus '!$R$6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5" i="11" l="1"/>
  <c r="V55" i="11" s="1"/>
  <c r="W56" i="11"/>
  <c r="V56" i="11" s="1"/>
  <c r="H323" i="11"/>
  <c r="Q279" i="11"/>
  <c r="F279" i="11"/>
  <c r="Q278" i="11"/>
  <c r="F278" i="11"/>
  <c r="Q277" i="11"/>
  <c r="F277" i="11"/>
  <c r="Q276" i="11"/>
  <c r="F276" i="11"/>
  <c r="Q275" i="11"/>
  <c r="F275" i="11"/>
  <c r="Q274" i="11"/>
  <c r="F274" i="11"/>
  <c r="Q273" i="11"/>
  <c r="F273" i="11"/>
  <c r="Q272" i="11"/>
  <c r="F272" i="11"/>
  <c r="Q271" i="11"/>
  <c r="F271" i="11"/>
  <c r="Q270" i="11"/>
  <c r="F270" i="11"/>
  <c r="Q269" i="11"/>
  <c r="F269" i="11"/>
  <c r="Q268" i="11"/>
  <c r="F268" i="11"/>
  <c r="Q267" i="11"/>
  <c r="F267" i="11"/>
  <c r="Q266" i="11"/>
  <c r="F266" i="11"/>
  <c r="Q265" i="11"/>
  <c r="F265" i="11"/>
  <c r="Q264" i="11"/>
  <c r="F264" i="11"/>
  <c r="Q263" i="11"/>
  <c r="F263" i="11"/>
  <c r="Q262" i="11"/>
  <c r="F262" i="11"/>
  <c r="Q261" i="11"/>
  <c r="F261" i="11"/>
  <c r="Q260" i="11"/>
  <c r="F260" i="11"/>
  <c r="Q259" i="11"/>
  <c r="F259" i="11"/>
  <c r="Q258" i="11"/>
  <c r="F258" i="11"/>
  <c r="Q257" i="11"/>
  <c r="F257" i="11"/>
  <c r="Q256" i="11"/>
  <c r="F256" i="11"/>
  <c r="Q255" i="11"/>
  <c r="F255" i="11"/>
  <c r="Q254" i="11"/>
  <c r="F254" i="11"/>
  <c r="Q253" i="11"/>
  <c r="F253" i="11"/>
  <c r="Q252" i="11"/>
  <c r="F252" i="11"/>
  <c r="Q251" i="11"/>
  <c r="F251" i="11"/>
  <c r="Q250" i="11"/>
  <c r="F250" i="11"/>
  <c r="Q249" i="11"/>
  <c r="F249" i="11"/>
  <c r="Q248" i="11"/>
  <c r="F248" i="11"/>
  <c r="Q247" i="11"/>
  <c r="F247" i="11"/>
  <c r="Q246" i="11"/>
  <c r="F246" i="11"/>
  <c r="Q245" i="11"/>
  <c r="F245" i="11"/>
  <c r="Q244" i="11"/>
  <c r="F244" i="11"/>
  <c r="Q243" i="11"/>
  <c r="F243" i="11"/>
  <c r="Q242" i="11"/>
  <c r="F242" i="11"/>
  <c r="Q241" i="11"/>
  <c r="F241" i="11"/>
  <c r="Q240" i="11"/>
  <c r="F240" i="11"/>
  <c r="Q239" i="11"/>
  <c r="F239" i="11"/>
  <c r="Q238" i="11"/>
  <c r="F238" i="11"/>
  <c r="Q237" i="11"/>
  <c r="F237" i="11"/>
  <c r="Q234" i="11"/>
  <c r="F234" i="11"/>
  <c r="Q233" i="11"/>
  <c r="F233" i="11"/>
  <c r="Q232" i="11"/>
  <c r="F232" i="11"/>
  <c r="Q231" i="11"/>
  <c r="F231" i="11"/>
  <c r="Q230" i="11"/>
  <c r="F230" i="11"/>
  <c r="Q229" i="11"/>
  <c r="F229" i="11"/>
  <c r="Q228" i="11"/>
  <c r="F228" i="11"/>
  <c r="Q227" i="11"/>
  <c r="F227" i="11"/>
  <c r="Q226" i="11"/>
  <c r="F226" i="11"/>
  <c r="Q225" i="11"/>
  <c r="F225" i="11"/>
  <c r="Q224" i="11"/>
  <c r="F224" i="11"/>
  <c r="Q223" i="11"/>
  <c r="F223" i="11"/>
  <c r="Q222" i="11"/>
  <c r="F222" i="11"/>
  <c r="Q221" i="11"/>
  <c r="F221" i="11"/>
  <c r="Q220" i="11"/>
  <c r="F220" i="11"/>
  <c r="Q219" i="11"/>
  <c r="F219" i="11"/>
  <c r="Q218" i="11"/>
  <c r="F218" i="11"/>
  <c r="Q217" i="11"/>
  <c r="F217" i="11"/>
  <c r="Q216" i="11"/>
  <c r="F216" i="11"/>
  <c r="Q215" i="11"/>
  <c r="F215" i="11"/>
  <c r="Q214" i="11"/>
  <c r="F214" i="11"/>
  <c r="Q213" i="11"/>
  <c r="F213" i="11"/>
  <c r="Q212" i="11"/>
  <c r="F212" i="11"/>
  <c r="Q211" i="11"/>
  <c r="F211" i="11"/>
  <c r="Q210" i="11"/>
  <c r="F210" i="11"/>
  <c r="Q209" i="11"/>
  <c r="F209" i="11"/>
  <c r="Q208" i="11"/>
  <c r="F208" i="11"/>
  <c r="Q207" i="11"/>
  <c r="F207" i="11"/>
  <c r="Q206" i="11"/>
  <c r="F206" i="11"/>
  <c r="Q205" i="11"/>
  <c r="F205" i="11"/>
  <c r="Q204" i="11"/>
  <c r="F204" i="11"/>
  <c r="Q203" i="11"/>
  <c r="F203" i="11"/>
  <c r="Q202" i="11"/>
  <c r="F202" i="11"/>
  <c r="Q201" i="11"/>
  <c r="F201" i="11"/>
  <c r="Q200" i="11"/>
  <c r="F200" i="11"/>
  <c r="Q199" i="11"/>
  <c r="F199" i="11"/>
  <c r="Q198" i="11"/>
  <c r="F198" i="11"/>
  <c r="Q197" i="11"/>
  <c r="F197" i="11"/>
  <c r="Q196" i="11"/>
  <c r="F196" i="11"/>
  <c r="Q195" i="11"/>
  <c r="F195" i="11"/>
  <c r="Q194" i="11"/>
  <c r="F194" i="11"/>
  <c r="Q193" i="11"/>
  <c r="F193" i="11"/>
  <c r="Q192" i="11"/>
  <c r="F192" i="11"/>
  <c r="Q189" i="11"/>
  <c r="F189" i="11"/>
  <c r="Q188" i="11"/>
  <c r="F188" i="11"/>
  <c r="Q187" i="11"/>
  <c r="F187" i="11"/>
  <c r="Q186" i="11"/>
  <c r="F186" i="11"/>
  <c r="Q185" i="11"/>
  <c r="F185" i="11"/>
  <c r="Q184" i="11"/>
  <c r="F184" i="11"/>
  <c r="Q183" i="11"/>
  <c r="F183" i="11"/>
  <c r="Q182" i="11"/>
  <c r="F182" i="11"/>
  <c r="Q181" i="11"/>
  <c r="F181" i="11"/>
  <c r="Q180" i="11"/>
  <c r="F180" i="11"/>
  <c r="Q179" i="11"/>
  <c r="F179" i="11"/>
  <c r="Q178" i="11"/>
  <c r="F178" i="11"/>
  <c r="Q177" i="11"/>
  <c r="F177" i="11"/>
  <c r="Q176" i="11"/>
  <c r="F176" i="11"/>
  <c r="Q175" i="11"/>
  <c r="F175" i="11"/>
  <c r="Q174" i="11"/>
  <c r="F174" i="11"/>
  <c r="Q173" i="11"/>
  <c r="F173" i="11"/>
  <c r="Q172" i="11"/>
  <c r="F172" i="11"/>
  <c r="Q171" i="11"/>
  <c r="F171" i="11"/>
  <c r="Q170" i="11"/>
  <c r="F170" i="11"/>
  <c r="Q169" i="11"/>
  <c r="F169" i="11"/>
  <c r="Q168" i="11"/>
  <c r="F168" i="11"/>
  <c r="Q167" i="11"/>
  <c r="F167" i="11"/>
  <c r="Q166" i="11"/>
  <c r="F166" i="11"/>
  <c r="Q165" i="11"/>
  <c r="F165" i="11"/>
  <c r="Q164" i="11"/>
  <c r="F164" i="11"/>
  <c r="Q163" i="11"/>
  <c r="F163" i="11"/>
  <c r="Q162" i="11"/>
  <c r="F162" i="11"/>
  <c r="Q161" i="11"/>
  <c r="F161" i="11"/>
  <c r="Q160" i="11"/>
  <c r="F160" i="11"/>
  <c r="Q159" i="11"/>
  <c r="F159" i="11"/>
  <c r="Q158" i="11"/>
  <c r="F158" i="11"/>
  <c r="Q157" i="11"/>
  <c r="F157" i="11"/>
  <c r="Q156" i="11"/>
  <c r="F156" i="11"/>
  <c r="Q155" i="11"/>
  <c r="F155" i="11"/>
  <c r="Q154" i="11"/>
  <c r="F154" i="11"/>
  <c r="Q153" i="11"/>
  <c r="F153" i="11"/>
  <c r="Q152" i="11"/>
  <c r="F152" i="11"/>
  <c r="Q151" i="11"/>
  <c r="F151" i="11"/>
  <c r="Q150" i="11"/>
  <c r="F150" i="11"/>
  <c r="Q149" i="11"/>
  <c r="F149" i="11"/>
  <c r="Q148" i="11"/>
  <c r="F148" i="11"/>
  <c r="Q147" i="11"/>
  <c r="F147" i="11"/>
  <c r="Q144" i="11"/>
  <c r="F144" i="11"/>
  <c r="Q143" i="11"/>
  <c r="F143" i="11"/>
  <c r="Q142" i="11"/>
  <c r="F142" i="11"/>
  <c r="Q141" i="11"/>
  <c r="F141" i="11"/>
  <c r="Q140" i="11"/>
  <c r="F140" i="11"/>
  <c r="Q139" i="11"/>
  <c r="F139" i="11"/>
  <c r="Q138" i="11"/>
  <c r="F138" i="11"/>
  <c r="Q137" i="11"/>
  <c r="F137" i="11"/>
  <c r="Q136" i="11"/>
  <c r="F136" i="11"/>
  <c r="Q135" i="11"/>
  <c r="F135" i="11"/>
  <c r="Q134" i="11"/>
  <c r="F134" i="11"/>
  <c r="Q133" i="11"/>
  <c r="F133" i="11"/>
  <c r="Q132" i="11"/>
  <c r="F132" i="11"/>
  <c r="Q131" i="11"/>
  <c r="F131" i="11"/>
  <c r="Q130" i="11"/>
  <c r="F130" i="11"/>
  <c r="Q129" i="11"/>
  <c r="F129" i="11"/>
  <c r="Q128" i="11"/>
  <c r="F128" i="11"/>
  <c r="Q127" i="11"/>
  <c r="F127" i="11"/>
  <c r="Q126" i="11"/>
  <c r="F126" i="11"/>
  <c r="Q125" i="11"/>
  <c r="F125" i="11"/>
  <c r="Q124" i="11"/>
  <c r="F124" i="11"/>
  <c r="Q123" i="11"/>
  <c r="F123" i="11"/>
  <c r="Q122" i="11"/>
  <c r="F122" i="11"/>
  <c r="Q121" i="11"/>
  <c r="F121" i="11"/>
  <c r="Q120" i="11"/>
  <c r="F120" i="11"/>
  <c r="Q119" i="11"/>
  <c r="F119" i="11"/>
  <c r="Q118" i="11"/>
  <c r="F118" i="11"/>
  <c r="Q117" i="11"/>
  <c r="F117" i="11"/>
  <c r="Q116" i="11"/>
  <c r="F116" i="11"/>
  <c r="Q115" i="11"/>
  <c r="F115" i="11"/>
  <c r="Q114" i="11"/>
  <c r="F114" i="11"/>
  <c r="Q113" i="11"/>
  <c r="F113" i="11"/>
  <c r="Q112" i="11"/>
  <c r="F112" i="11"/>
  <c r="Q111" i="11"/>
  <c r="F111" i="11"/>
  <c r="Q110" i="11"/>
  <c r="F110" i="11"/>
  <c r="Q109" i="11"/>
  <c r="F109" i="11"/>
  <c r="Q108" i="11"/>
  <c r="F108" i="11"/>
  <c r="Q107" i="11"/>
  <c r="F107" i="11"/>
  <c r="Q106" i="11"/>
  <c r="F106" i="11"/>
  <c r="Q105" i="11"/>
  <c r="F105" i="11"/>
  <c r="Q104" i="11"/>
  <c r="F104" i="11"/>
  <c r="Q103" i="11"/>
  <c r="F103" i="11"/>
  <c r="Q102" i="11"/>
  <c r="F102" i="11"/>
  <c r="Q99" i="11"/>
  <c r="F99" i="11"/>
  <c r="Q98" i="11"/>
  <c r="F98" i="11"/>
  <c r="Q97" i="11"/>
  <c r="F97" i="11"/>
  <c r="Q96" i="11"/>
  <c r="F96" i="11"/>
  <c r="Q95" i="11"/>
  <c r="F95" i="11"/>
  <c r="Q94" i="11"/>
  <c r="F94" i="11"/>
  <c r="Q93" i="11"/>
  <c r="F93" i="11"/>
  <c r="Q92" i="11"/>
  <c r="F92" i="11"/>
  <c r="Q91" i="11"/>
  <c r="F91" i="11"/>
  <c r="Q90" i="11"/>
  <c r="F90" i="11"/>
  <c r="Q89" i="11"/>
  <c r="F89" i="11"/>
  <c r="Q88" i="11"/>
  <c r="F88" i="11"/>
  <c r="Q87" i="11"/>
  <c r="F87" i="11"/>
  <c r="Q86" i="11"/>
  <c r="F86" i="11"/>
  <c r="Q85" i="11"/>
  <c r="F85" i="11"/>
  <c r="Q84" i="11"/>
  <c r="F84" i="11"/>
  <c r="Q83" i="11"/>
  <c r="F83" i="11"/>
  <c r="Q82" i="11"/>
  <c r="F82" i="11"/>
  <c r="Q81" i="11"/>
  <c r="F81" i="11"/>
  <c r="Q80" i="11"/>
  <c r="F80" i="11"/>
  <c r="Q79" i="11"/>
  <c r="F79" i="11"/>
  <c r="Q78" i="11"/>
  <c r="F78" i="11"/>
  <c r="Q77" i="11"/>
  <c r="F77" i="11"/>
  <c r="Q76" i="11"/>
  <c r="F76" i="11"/>
  <c r="Q75" i="11"/>
  <c r="F75" i="11"/>
  <c r="Q74" i="11"/>
  <c r="F74" i="11"/>
  <c r="Q73" i="11"/>
  <c r="F73" i="11"/>
  <c r="Q72" i="11"/>
  <c r="F72" i="11"/>
  <c r="Q71" i="11"/>
  <c r="F71" i="11"/>
  <c r="Q70" i="11"/>
  <c r="F70" i="11"/>
  <c r="Q69" i="11"/>
  <c r="F69" i="11"/>
  <c r="Q68" i="11"/>
  <c r="F68" i="11"/>
  <c r="Q67" i="11"/>
  <c r="F67" i="11"/>
  <c r="Q66" i="11"/>
  <c r="F66" i="11"/>
  <c r="Q65" i="11"/>
  <c r="F65" i="11"/>
  <c r="Q64" i="11"/>
  <c r="F64" i="11"/>
  <c r="Q63" i="11"/>
  <c r="F63" i="11"/>
  <c r="Q62" i="11"/>
  <c r="F62" i="11"/>
  <c r="Q61" i="11"/>
  <c r="F61" i="11"/>
  <c r="Q60" i="11"/>
  <c r="F60" i="11"/>
  <c r="Q59" i="11"/>
  <c r="F59" i="11"/>
  <c r="Q58" i="11"/>
  <c r="F58" i="11"/>
  <c r="Q57" i="11"/>
  <c r="F57" i="11"/>
  <c r="Q54" i="11"/>
  <c r="G54" i="11"/>
  <c r="I54" i="11" s="1"/>
  <c r="F54" i="11"/>
  <c r="Q53" i="11"/>
  <c r="G53" i="11"/>
  <c r="L53" i="11" s="1"/>
  <c r="K53" i="11" s="1"/>
  <c r="F53" i="11"/>
  <c r="Q52" i="11"/>
  <c r="G52" i="11"/>
  <c r="L52" i="11" s="1"/>
  <c r="K52" i="11" s="1"/>
  <c r="F52" i="11"/>
  <c r="Q51" i="11"/>
  <c r="G51" i="11"/>
  <c r="F51" i="11"/>
  <c r="Q50" i="11"/>
  <c r="G50" i="11"/>
  <c r="I50" i="11" s="1"/>
  <c r="F50" i="11"/>
  <c r="Q49" i="11"/>
  <c r="G49" i="11"/>
  <c r="L49" i="11" s="1"/>
  <c r="K49" i="11" s="1"/>
  <c r="F49" i="11"/>
  <c r="Q48" i="11"/>
  <c r="G48" i="11"/>
  <c r="L48" i="11" s="1"/>
  <c r="K48" i="11" s="1"/>
  <c r="F48" i="11"/>
  <c r="Q47" i="11"/>
  <c r="G47" i="11"/>
  <c r="F47" i="11"/>
  <c r="Q46" i="11"/>
  <c r="G46" i="11"/>
  <c r="I46" i="11" s="1"/>
  <c r="F46" i="11"/>
  <c r="Q45" i="11"/>
  <c r="G45" i="11"/>
  <c r="L45" i="11" s="1"/>
  <c r="K45" i="11" s="1"/>
  <c r="F45" i="11"/>
  <c r="Q44" i="11"/>
  <c r="G44" i="11"/>
  <c r="L44" i="11" s="1"/>
  <c r="K44" i="11" s="1"/>
  <c r="F44" i="11"/>
  <c r="Q43" i="11"/>
  <c r="G43" i="11"/>
  <c r="L43" i="11" s="1"/>
  <c r="K43" i="11" s="1"/>
  <c r="F43" i="11"/>
  <c r="Q42" i="11"/>
  <c r="G42" i="11"/>
  <c r="I42" i="11" s="1"/>
  <c r="F42" i="11"/>
  <c r="Q41" i="11"/>
  <c r="G41" i="11"/>
  <c r="L41" i="11" s="1"/>
  <c r="K41" i="11" s="1"/>
  <c r="F41" i="11"/>
  <c r="Q40" i="11"/>
  <c r="G40" i="11"/>
  <c r="L40" i="11" s="1"/>
  <c r="K40" i="11" s="1"/>
  <c r="F40" i="11"/>
  <c r="Q39" i="11"/>
  <c r="G39" i="11"/>
  <c r="L39" i="11" s="1"/>
  <c r="K39" i="11" s="1"/>
  <c r="F39" i="11"/>
  <c r="Q38" i="11"/>
  <c r="G38" i="11"/>
  <c r="I38" i="11" s="1"/>
  <c r="F38" i="11"/>
  <c r="Q37" i="11"/>
  <c r="G37" i="11"/>
  <c r="L37" i="11" s="1"/>
  <c r="K37" i="11" s="1"/>
  <c r="F37" i="11"/>
  <c r="Q36" i="11"/>
  <c r="G36" i="11"/>
  <c r="L36" i="11" s="1"/>
  <c r="K36" i="11" s="1"/>
  <c r="F36" i="11"/>
  <c r="Q35" i="11"/>
  <c r="G35" i="11"/>
  <c r="L35" i="11" s="1"/>
  <c r="K35" i="11" s="1"/>
  <c r="F35" i="11"/>
  <c r="Q34" i="11"/>
  <c r="G34" i="11"/>
  <c r="I34" i="11" s="1"/>
  <c r="F34" i="11"/>
  <c r="Q33" i="11"/>
  <c r="G33" i="11"/>
  <c r="L33" i="11" s="1"/>
  <c r="K33" i="11" s="1"/>
  <c r="F33" i="11"/>
  <c r="Q32" i="11"/>
  <c r="G32" i="11"/>
  <c r="L32" i="11" s="1"/>
  <c r="K32" i="11" s="1"/>
  <c r="F32" i="11"/>
  <c r="Q31" i="11"/>
  <c r="G31" i="11"/>
  <c r="L31" i="11" s="1"/>
  <c r="K31" i="11" s="1"/>
  <c r="F31" i="11"/>
  <c r="Q30" i="11"/>
  <c r="G30" i="11"/>
  <c r="I30" i="11" s="1"/>
  <c r="F30" i="11"/>
  <c r="Q29" i="11"/>
  <c r="G29" i="11"/>
  <c r="L29" i="11" s="1"/>
  <c r="K29" i="11" s="1"/>
  <c r="F29" i="11"/>
  <c r="Q28" i="11"/>
  <c r="G28" i="11"/>
  <c r="L28" i="11" s="1"/>
  <c r="K28" i="11" s="1"/>
  <c r="F28" i="11"/>
  <c r="Q27" i="11"/>
  <c r="G27" i="11"/>
  <c r="L27" i="11" s="1"/>
  <c r="K27" i="11" s="1"/>
  <c r="F27" i="11"/>
  <c r="Q26" i="11"/>
  <c r="G26" i="11"/>
  <c r="I26" i="11" s="1"/>
  <c r="F26" i="11"/>
  <c r="Q25" i="11"/>
  <c r="G25" i="11"/>
  <c r="L25" i="11" s="1"/>
  <c r="K25" i="11" s="1"/>
  <c r="F25" i="11"/>
  <c r="Q24" i="11"/>
  <c r="G24" i="11"/>
  <c r="L24" i="11" s="1"/>
  <c r="K24" i="11" s="1"/>
  <c r="F24" i="11"/>
  <c r="Q23" i="11"/>
  <c r="G23" i="11"/>
  <c r="L23" i="11" s="1"/>
  <c r="K23" i="11" s="1"/>
  <c r="F23" i="11"/>
  <c r="Q22" i="11"/>
  <c r="G22" i="11"/>
  <c r="I22" i="11" s="1"/>
  <c r="F22" i="11"/>
  <c r="Q21" i="11"/>
  <c r="G21" i="11"/>
  <c r="L21" i="11" s="1"/>
  <c r="K21" i="11" s="1"/>
  <c r="F21" i="11"/>
  <c r="Q20" i="11"/>
  <c r="G20" i="11"/>
  <c r="L20" i="11" s="1"/>
  <c r="K20" i="11" s="1"/>
  <c r="F20" i="11"/>
  <c r="Q19" i="11"/>
  <c r="G19" i="11"/>
  <c r="L19" i="11" s="1"/>
  <c r="K19" i="11" s="1"/>
  <c r="F19" i="11"/>
  <c r="Q18" i="11"/>
  <c r="G18" i="11"/>
  <c r="I18" i="11" s="1"/>
  <c r="F18" i="11"/>
  <c r="Q17" i="11"/>
  <c r="G17" i="11"/>
  <c r="L17" i="11" s="1"/>
  <c r="K17" i="11" s="1"/>
  <c r="F17" i="11"/>
  <c r="Q16" i="11"/>
  <c r="G16" i="11"/>
  <c r="L16" i="11" s="1"/>
  <c r="K16" i="11" s="1"/>
  <c r="F16" i="11"/>
  <c r="Q15" i="11"/>
  <c r="G15" i="11"/>
  <c r="L15" i="11" s="1"/>
  <c r="K15" i="11" s="1"/>
  <c r="F15" i="11"/>
  <c r="Q14" i="11"/>
  <c r="G14" i="11"/>
  <c r="I14" i="11" s="1"/>
  <c r="F14" i="11"/>
  <c r="Q13" i="11"/>
  <c r="G13" i="11"/>
  <c r="L13" i="11" s="1"/>
  <c r="K13" i="11" s="1"/>
  <c r="F13" i="11"/>
  <c r="Q12" i="11"/>
  <c r="G12" i="11"/>
  <c r="F12" i="11"/>
  <c r="C10" i="11"/>
  <c r="Y7" i="11"/>
  <c r="O44" i="11" l="1"/>
  <c r="O28" i="11"/>
  <c r="O40" i="11"/>
  <c r="O24" i="11"/>
  <c r="O20" i="11"/>
  <c r="O52" i="11"/>
  <c r="O36" i="11"/>
  <c r="O48" i="11"/>
  <c r="O32" i="11"/>
  <c r="O16" i="11"/>
  <c r="O43" i="11"/>
  <c r="O39" i="11"/>
  <c r="O35" i="11"/>
  <c r="O31" i="11"/>
  <c r="O27" i="11"/>
  <c r="O23" i="11"/>
  <c r="O19" i="11"/>
  <c r="O15" i="11"/>
  <c r="O53" i="11"/>
  <c r="O49" i="11"/>
  <c r="O45" i="11"/>
  <c r="O41" i="11"/>
  <c r="O37" i="11"/>
  <c r="O33" i="11"/>
  <c r="O29" i="11"/>
  <c r="O25" i="11"/>
  <c r="O21" i="11"/>
  <c r="O17" i="11"/>
  <c r="O13" i="11"/>
  <c r="L54" i="11"/>
  <c r="L38" i="11"/>
  <c r="D38" i="11" s="1"/>
  <c r="L22" i="11"/>
  <c r="I49" i="11"/>
  <c r="R49" i="11" s="1"/>
  <c r="I33" i="11"/>
  <c r="R33" i="11" s="1"/>
  <c r="I17" i="11"/>
  <c r="R17" i="11" s="1"/>
  <c r="T17" i="11" s="1"/>
  <c r="G62" i="11" s="1"/>
  <c r="L50" i="11"/>
  <c r="L34" i="11"/>
  <c r="L18" i="11"/>
  <c r="I45" i="11"/>
  <c r="R45" i="11" s="1"/>
  <c r="T45" i="11" s="1"/>
  <c r="G90" i="11" s="1"/>
  <c r="I29" i="11"/>
  <c r="R29" i="11" s="1"/>
  <c r="T29" i="11" s="1"/>
  <c r="G74" i="11" s="1"/>
  <c r="I13" i="11"/>
  <c r="R13" i="11" s="1"/>
  <c r="T13" i="11" s="1"/>
  <c r="L46" i="11"/>
  <c r="L30" i="11"/>
  <c r="L14" i="11"/>
  <c r="I41" i="11"/>
  <c r="R41" i="11" s="1"/>
  <c r="W41" i="11" s="1"/>
  <c r="V41" i="11" s="1"/>
  <c r="C41" i="11" s="1"/>
  <c r="I25" i="11"/>
  <c r="R25" i="11" s="1"/>
  <c r="L42" i="11"/>
  <c r="L26" i="11"/>
  <c r="I53" i="11"/>
  <c r="I37" i="11"/>
  <c r="R37" i="11" s="1"/>
  <c r="I21" i="11"/>
  <c r="R21" i="11" s="1"/>
  <c r="W21" i="11" s="1"/>
  <c r="V21" i="11" s="1"/>
  <c r="C21" i="11" s="1"/>
  <c r="I52" i="11"/>
  <c r="R52" i="11" s="1"/>
  <c r="T52" i="11" s="1"/>
  <c r="I48" i="11"/>
  <c r="R48" i="11" s="1"/>
  <c r="I44" i="11"/>
  <c r="I40" i="11"/>
  <c r="R40" i="11" s="1"/>
  <c r="I36" i="11"/>
  <c r="R36" i="11" s="1"/>
  <c r="I32" i="11"/>
  <c r="R32" i="11" s="1"/>
  <c r="I28" i="11"/>
  <c r="I24" i="11"/>
  <c r="I20" i="11"/>
  <c r="R20" i="11" s="1"/>
  <c r="I16" i="11"/>
  <c r="R16" i="11" s="1"/>
  <c r="I12" i="11"/>
  <c r="R12" i="11" s="1"/>
  <c r="I51" i="11"/>
  <c r="R51" i="11" s="1"/>
  <c r="I47" i="11"/>
  <c r="R47" i="11" s="1"/>
  <c r="I43" i="11"/>
  <c r="R43" i="11" s="1"/>
  <c r="W43" i="11" s="1"/>
  <c r="I39" i="11"/>
  <c r="R39" i="11" s="1"/>
  <c r="W39" i="11" s="1"/>
  <c r="V39" i="11" s="1"/>
  <c r="C39" i="11" s="1"/>
  <c r="I35" i="11"/>
  <c r="R35" i="11" s="1"/>
  <c r="W35" i="11" s="1"/>
  <c r="V35" i="11" s="1"/>
  <c r="C35" i="11" s="1"/>
  <c r="I31" i="11"/>
  <c r="R31" i="11" s="1"/>
  <c r="W31" i="11" s="1"/>
  <c r="V31" i="11" s="1"/>
  <c r="C31" i="11" s="1"/>
  <c r="I27" i="11"/>
  <c r="R27" i="11" s="1"/>
  <c r="W27" i="11" s="1"/>
  <c r="V27" i="11" s="1"/>
  <c r="C27" i="11" s="1"/>
  <c r="I23" i="11"/>
  <c r="R23" i="11" s="1"/>
  <c r="W23" i="11" s="1"/>
  <c r="V23" i="11" s="1"/>
  <c r="C23" i="11" s="1"/>
  <c r="I19" i="11"/>
  <c r="R19" i="11" s="1"/>
  <c r="W19" i="11" s="1"/>
  <c r="V19" i="11" s="1"/>
  <c r="C19" i="11" s="1"/>
  <c r="I15" i="11"/>
  <c r="R15" i="11" s="1"/>
  <c r="W15" i="11" s="1"/>
  <c r="V15" i="11" s="1"/>
  <c r="C15" i="11" s="1"/>
  <c r="L12" i="11"/>
  <c r="L51" i="11"/>
  <c r="L47" i="11"/>
  <c r="D13" i="11"/>
  <c r="V43" i="11"/>
  <c r="C43" i="11" s="1"/>
  <c r="T25" i="11"/>
  <c r="G70" i="11" s="1"/>
  <c r="T33" i="11"/>
  <c r="G78" i="11" s="1"/>
  <c r="T41" i="11"/>
  <c r="G86" i="11" s="1"/>
  <c r="T21" i="11"/>
  <c r="G66" i="11" s="1"/>
  <c r="T37" i="11"/>
  <c r="W33" i="11"/>
  <c r="V33" i="11" s="1"/>
  <c r="C33" i="11" s="1"/>
  <c r="W17" i="11"/>
  <c r="V17" i="11" s="1"/>
  <c r="C17" i="11" s="1"/>
  <c r="T39" i="11"/>
  <c r="G84" i="11" s="1"/>
  <c r="T23" i="11"/>
  <c r="G68" i="11" s="1"/>
  <c r="T19" i="11"/>
  <c r="G64" i="11" s="1"/>
  <c r="W37" i="11"/>
  <c r="V37" i="11" s="1"/>
  <c r="C37" i="11" s="1"/>
  <c r="W25" i="11"/>
  <c r="V25" i="11" s="1"/>
  <c r="C25" i="11" s="1"/>
  <c r="R28" i="11"/>
  <c r="R44" i="11"/>
  <c r="R24" i="11"/>
  <c r="D52" i="11"/>
  <c r="R53" i="11"/>
  <c r="T53" i="11" s="1"/>
  <c r="D53" i="11"/>
  <c r="R50" i="11"/>
  <c r="T50" i="11" s="1"/>
  <c r="G58" i="11"/>
  <c r="G82" i="11"/>
  <c r="R14" i="11"/>
  <c r="D17" i="11"/>
  <c r="R18" i="11"/>
  <c r="D21" i="11"/>
  <c r="R22" i="11"/>
  <c r="D25" i="11"/>
  <c r="R26" i="11"/>
  <c r="D29" i="11"/>
  <c r="R30" i="11"/>
  <c r="D33" i="11"/>
  <c r="R34" i="11"/>
  <c r="D37" i="11"/>
  <c r="R38" i="11"/>
  <c r="D41" i="11"/>
  <c r="R42" i="11"/>
  <c r="D45" i="11"/>
  <c r="R46" i="11"/>
  <c r="D49" i="11"/>
  <c r="D15" i="11"/>
  <c r="D19" i="11"/>
  <c r="D23" i="11"/>
  <c r="D27" i="11"/>
  <c r="D31" i="11"/>
  <c r="D35" i="11"/>
  <c r="D39" i="11"/>
  <c r="D43" i="11"/>
  <c r="R54" i="11"/>
  <c r="Y6" i="11"/>
  <c r="Y9" i="11"/>
  <c r="Z7" i="11"/>
  <c r="K46" i="11" l="1"/>
  <c r="O46" i="11"/>
  <c r="K54" i="11"/>
  <c r="O54" i="11"/>
  <c r="K34" i="11"/>
  <c r="O34" i="11"/>
  <c r="K26" i="11"/>
  <c r="O26" i="11"/>
  <c r="K14" i="11"/>
  <c r="O14" i="11"/>
  <c r="K50" i="11"/>
  <c r="O50" i="11"/>
  <c r="K22" i="11"/>
  <c r="O22" i="11"/>
  <c r="K51" i="11"/>
  <c r="O51" i="11"/>
  <c r="K18" i="11"/>
  <c r="O18" i="11"/>
  <c r="K47" i="11"/>
  <c r="O47" i="11"/>
  <c r="K42" i="11"/>
  <c r="O42" i="11"/>
  <c r="K30" i="11"/>
  <c r="O30" i="11"/>
  <c r="K38" i="11"/>
  <c r="O38" i="11"/>
  <c r="K12" i="11"/>
  <c r="O12" i="11"/>
  <c r="Y12" i="11" s="1"/>
  <c r="D18" i="11"/>
  <c r="D54" i="11"/>
  <c r="D46" i="11"/>
  <c r="D47" i="11"/>
  <c r="D42" i="11"/>
  <c r="D30" i="11"/>
  <c r="W45" i="11"/>
  <c r="V45" i="11" s="1"/>
  <c r="C45" i="11" s="1"/>
  <c r="T35" i="11"/>
  <c r="G80" i="11" s="1"/>
  <c r="L80" i="11" s="1"/>
  <c r="K80" i="11" s="1"/>
  <c r="D50" i="11"/>
  <c r="D22" i="11"/>
  <c r="W29" i="11"/>
  <c r="V29" i="11" s="1"/>
  <c r="C29" i="11" s="1"/>
  <c r="D14" i="11"/>
  <c r="T27" i="11"/>
  <c r="G72" i="11" s="1"/>
  <c r="I72" i="11" s="1"/>
  <c r="R72" i="11" s="1"/>
  <c r="W72" i="11" s="1"/>
  <c r="T43" i="11"/>
  <c r="G88" i="11" s="1"/>
  <c r="L88" i="11" s="1"/>
  <c r="K88" i="11" s="1"/>
  <c r="W13" i="11"/>
  <c r="V13" i="11" s="1"/>
  <c r="C13" i="11" s="1"/>
  <c r="T15" i="11"/>
  <c r="G60" i="11" s="1"/>
  <c r="L60" i="11" s="1"/>
  <c r="K60" i="11" s="1"/>
  <c r="T31" i="11"/>
  <c r="G76" i="11" s="1"/>
  <c r="I76" i="11" s="1"/>
  <c r="R76" i="11" s="1"/>
  <c r="W76" i="11" s="1"/>
  <c r="D34" i="11"/>
  <c r="D26" i="11"/>
  <c r="W12" i="11"/>
  <c r="T12" i="11"/>
  <c r="G57" i="11" s="1"/>
  <c r="L57" i="11" s="1"/>
  <c r="K57" i="11" s="1"/>
  <c r="W47" i="11"/>
  <c r="V47" i="11" s="1"/>
  <c r="T47" i="11"/>
  <c r="G92" i="11" s="1"/>
  <c r="L92" i="11" s="1"/>
  <c r="K92" i="11" s="1"/>
  <c r="W51" i="11"/>
  <c r="T51" i="11"/>
  <c r="G96" i="11" s="1"/>
  <c r="L90" i="11"/>
  <c r="K90" i="11" s="1"/>
  <c r="I90" i="11"/>
  <c r="R90" i="11" s="1"/>
  <c r="W90" i="11" s="1"/>
  <c r="L82" i="11"/>
  <c r="K82" i="11" s="1"/>
  <c r="I82" i="11"/>
  <c r="R82" i="11" s="1"/>
  <c r="W82" i="11" s="1"/>
  <c r="L78" i="11"/>
  <c r="K78" i="11" s="1"/>
  <c r="I78" i="11"/>
  <c r="R78" i="11" s="1"/>
  <c r="W78" i="11" s="1"/>
  <c r="L66" i="11"/>
  <c r="K66" i="11" s="1"/>
  <c r="I66" i="11"/>
  <c r="R66" i="11" s="1"/>
  <c r="W66" i="11" s="1"/>
  <c r="D12" i="11"/>
  <c r="L74" i="11"/>
  <c r="K74" i="11" s="1"/>
  <c r="I74" i="11"/>
  <c r="R74" i="11" s="1"/>
  <c r="W74" i="11" s="1"/>
  <c r="L64" i="11"/>
  <c r="K64" i="11" s="1"/>
  <c r="I64" i="11"/>
  <c r="R64" i="11" s="1"/>
  <c r="W64" i="11" s="1"/>
  <c r="L62" i="11"/>
  <c r="K62" i="11" s="1"/>
  <c r="I62" i="11"/>
  <c r="L84" i="11"/>
  <c r="K84" i="11" s="1"/>
  <c r="I84" i="11"/>
  <c r="R84" i="11" s="1"/>
  <c r="W84" i="11" s="1"/>
  <c r="L58" i="11"/>
  <c r="K58" i="11" s="1"/>
  <c r="I58" i="11"/>
  <c r="L70" i="11"/>
  <c r="K70" i="11" s="1"/>
  <c r="I70" i="11"/>
  <c r="R70" i="11" s="1"/>
  <c r="W70" i="11" s="1"/>
  <c r="L68" i="11"/>
  <c r="K68" i="11" s="1"/>
  <c r="I68" i="11"/>
  <c r="R68" i="11" s="1"/>
  <c r="W68" i="11" s="1"/>
  <c r="L86" i="11"/>
  <c r="K86" i="11" s="1"/>
  <c r="I86" i="11"/>
  <c r="R86" i="11" s="1"/>
  <c r="W86" i="11" s="1"/>
  <c r="W38" i="11"/>
  <c r="V38" i="11" s="1"/>
  <c r="T38" i="11"/>
  <c r="G83" i="11" s="1"/>
  <c r="W22" i="11"/>
  <c r="V22" i="11" s="1"/>
  <c r="T22" i="11"/>
  <c r="G67" i="11" s="1"/>
  <c r="W40" i="11"/>
  <c r="V40" i="11" s="1"/>
  <c r="C40" i="11" s="1"/>
  <c r="T40" i="11"/>
  <c r="G85" i="11" s="1"/>
  <c r="W48" i="11"/>
  <c r="V48" i="11" s="1"/>
  <c r="C48" i="11" s="1"/>
  <c r="T48" i="11"/>
  <c r="G93" i="11" s="1"/>
  <c r="W44" i="11"/>
  <c r="V44" i="11" s="1"/>
  <c r="C44" i="11" s="1"/>
  <c r="T44" i="11"/>
  <c r="G89" i="11" s="1"/>
  <c r="W42" i="11"/>
  <c r="V42" i="11" s="1"/>
  <c r="T42" i="11"/>
  <c r="G87" i="11" s="1"/>
  <c r="W34" i="11"/>
  <c r="V34" i="11" s="1"/>
  <c r="T34" i="11"/>
  <c r="G79" i="11" s="1"/>
  <c r="W26" i="11"/>
  <c r="V26" i="11" s="1"/>
  <c r="T26" i="11"/>
  <c r="G71" i="11" s="1"/>
  <c r="W18" i="11"/>
  <c r="V18" i="11" s="1"/>
  <c r="T18" i="11"/>
  <c r="G63" i="11" s="1"/>
  <c r="W32" i="11"/>
  <c r="V32" i="11" s="1"/>
  <c r="C32" i="11" s="1"/>
  <c r="T32" i="11"/>
  <c r="G77" i="11" s="1"/>
  <c r="W36" i="11"/>
  <c r="V36" i="11" s="1"/>
  <c r="C36" i="11" s="1"/>
  <c r="T36" i="11"/>
  <c r="G81" i="11" s="1"/>
  <c r="W46" i="11"/>
  <c r="V46" i="11" s="1"/>
  <c r="T46" i="11"/>
  <c r="G91" i="11" s="1"/>
  <c r="W30" i="11"/>
  <c r="V30" i="11" s="1"/>
  <c r="T30" i="11"/>
  <c r="G75" i="11" s="1"/>
  <c r="W14" i="11"/>
  <c r="V14" i="11" s="1"/>
  <c r="T14" i="11"/>
  <c r="G59" i="11" s="1"/>
  <c r="W16" i="11"/>
  <c r="V16" i="11" s="1"/>
  <c r="C16" i="11" s="1"/>
  <c r="T16" i="11"/>
  <c r="G61" i="11" s="1"/>
  <c r="W20" i="11"/>
  <c r="V20" i="11" s="1"/>
  <c r="C20" i="11" s="1"/>
  <c r="T20" i="11"/>
  <c r="G65" i="11" s="1"/>
  <c r="W54" i="11"/>
  <c r="V54" i="11" s="1"/>
  <c r="C54" i="11" s="1"/>
  <c r="T54" i="11"/>
  <c r="G99" i="11" s="1"/>
  <c r="W49" i="11"/>
  <c r="V49" i="11" s="1"/>
  <c r="C49" i="11" s="1"/>
  <c r="T49" i="11"/>
  <c r="G94" i="11" s="1"/>
  <c r="W24" i="11"/>
  <c r="V24" i="11" s="1"/>
  <c r="C24" i="11" s="1"/>
  <c r="T24" i="11"/>
  <c r="G69" i="11" s="1"/>
  <c r="W28" i="11"/>
  <c r="V28" i="11" s="1"/>
  <c r="C28" i="11" s="1"/>
  <c r="T28" i="11"/>
  <c r="G73" i="11" s="1"/>
  <c r="G98" i="11"/>
  <c r="W53" i="11"/>
  <c r="V53" i="11" s="1"/>
  <c r="C53" i="11" s="1"/>
  <c r="G95" i="11"/>
  <c r="W50" i="11"/>
  <c r="V50" i="11" s="1"/>
  <c r="C50" i="11" s="1"/>
  <c r="G97" i="11"/>
  <c r="W52" i="11"/>
  <c r="V52" i="11" s="1"/>
  <c r="C52" i="11" s="1"/>
  <c r="D48" i="11"/>
  <c r="D51" i="11"/>
  <c r="D36" i="11"/>
  <c r="D20" i="11"/>
  <c r="Y37" i="11"/>
  <c r="D40" i="11"/>
  <c r="D24" i="11"/>
  <c r="Y19" i="11"/>
  <c r="Y15" i="11"/>
  <c r="Y23" i="11"/>
  <c r="Y35" i="11"/>
  <c r="Y27" i="11"/>
  <c r="D44" i="11"/>
  <c r="D28" i="11"/>
  <c r="Y41" i="11"/>
  <c r="Y33" i="11"/>
  <c r="Y25" i="11"/>
  <c r="Y21" i="11"/>
  <c r="Y17" i="11"/>
  <c r="D32" i="11"/>
  <c r="D16" i="11"/>
  <c r="Y43" i="11"/>
  <c r="Y39" i="11"/>
  <c r="Y31" i="11"/>
  <c r="R58" i="11"/>
  <c r="W58" i="11" s="1"/>
  <c r="R62" i="11"/>
  <c r="W62" i="11" s="1"/>
  <c r="Z9" i="11"/>
  <c r="AA7" i="11"/>
  <c r="I80" i="11" l="1"/>
  <c r="R80" i="11" s="1"/>
  <c r="W80" i="11" s="1"/>
  <c r="C14" i="11"/>
  <c r="C18" i="11"/>
  <c r="C34" i="11"/>
  <c r="C46" i="11"/>
  <c r="C42" i="11"/>
  <c r="C22" i="11"/>
  <c r="C30" i="11"/>
  <c r="C38" i="11"/>
  <c r="C26" i="11"/>
  <c r="C47" i="11"/>
  <c r="V12" i="11"/>
  <c r="C12" i="11" s="1"/>
  <c r="Y36" i="11"/>
  <c r="Y45" i="11"/>
  <c r="Y13" i="11"/>
  <c r="L76" i="11"/>
  <c r="K76" i="11" s="1"/>
  <c r="L72" i="11"/>
  <c r="K72" i="11" s="1"/>
  <c r="I57" i="11"/>
  <c r="R57" i="11" s="1"/>
  <c r="W57" i="11" s="1"/>
  <c r="V57" i="11" s="1"/>
  <c r="Y29" i="11"/>
  <c r="Y40" i="11"/>
  <c r="I88" i="11"/>
  <c r="R88" i="11" s="1"/>
  <c r="W88" i="11" s="1"/>
  <c r="V88" i="11" s="1"/>
  <c r="Y47" i="11"/>
  <c r="I60" i="11"/>
  <c r="R60" i="11" s="1"/>
  <c r="W60" i="11" s="1"/>
  <c r="V60" i="11" s="1"/>
  <c r="I92" i="11"/>
  <c r="R92" i="11" s="1"/>
  <c r="W92" i="11" s="1"/>
  <c r="V92" i="11" s="1"/>
  <c r="Y44" i="11"/>
  <c r="L79" i="11"/>
  <c r="K79" i="11" s="1"/>
  <c r="I79" i="11"/>
  <c r="L97" i="11"/>
  <c r="K97" i="11" s="1"/>
  <c r="I97" i="11"/>
  <c r="R97" i="11" s="1"/>
  <c r="L98" i="11"/>
  <c r="K98" i="11" s="1"/>
  <c r="I98" i="11"/>
  <c r="R98" i="11" s="1"/>
  <c r="W98" i="11" s="1"/>
  <c r="V98" i="11" s="1"/>
  <c r="L69" i="11"/>
  <c r="K69" i="11" s="1"/>
  <c r="I69" i="11"/>
  <c r="R69" i="11" s="1"/>
  <c r="W69" i="11" s="1"/>
  <c r="V69" i="11" s="1"/>
  <c r="L61" i="11"/>
  <c r="K61" i="11" s="1"/>
  <c r="I61" i="11"/>
  <c r="R61" i="11" s="1"/>
  <c r="W61" i="11" s="1"/>
  <c r="V61" i="11" s="1"/>
  <c r="L81" i="11"/>
  <c r="K81" i="11" s="1"/>
  <c r="I81" i="11"/>
  <c r="R81" i="11" s="1"/>
  <c r="W81" i="11" s="1"/>
  <c r="V81" i="11" s="1"/>
  <c r="L85" i="11"/>
  <c r="K85" i="11" s="1"/>
  <c r="I85" i="11"/>
  <c r="R85" i="11" s="1"/>
  <c r="W85" i="11" s="1"/>
  <c r="V85" i="11" s="1"/>
  <c r="L96" i="11"/>
  <c r="K96" i="11" s="1"/>
  <c r="I96" i="11"/>
  <c r="R96" i="11" s="1"/>
  <c r="W96" i="11" s="1"/>
  <c r="V96" i="11" s="1"/>
  <c r="L83" i="11"/>
  <c r="K83" i="11" s="1"/>
  <c r="I83" i="11"/>
  <c r="L63" i="11"/>
  <c r="K63" i="11" s="1"/>
  <c r="I63" i="11"/>
  <c r="R63" i="11" s="1"/>
  <c r="W63" i="11" s="1"/>
  <c r="L99" i="11"/>
  <c r="K99" i="11" s="1"/>
  <c r="I99" i="11"/>
  <c r="L89" i="11"/>
  <c r="K89" i="11" s="1"/>
  <c r="I89" i="11"/>
  <c r="L75" i="11"/>
  <c r="K75" i="11" s="1"/>
  <c r="I75" i="11"/>
  <c r="L95" i="11"/>
  <c r="K95" i="11" s="1"/>
  <c r="I95" i="11"/>
  <c r="R95" i="11" s="1"/>
  <c r="W95" i="11" s="1"/>
  <c r="L73" i="11"/>
  <c r="K73" i="11" s="1"/>
  <c r="I73" i="11"/>
  <c r="R73" i="11" s="1"/>
  <c r="L94" i="11"/>
  <c r="K94" i="11" s="1"/>
  <c r="I94" i="11"/>
  <c r="L65" i="11"/>
  <c r="K65" i="11" s="1"/>
  <c r="I65" i="11"/>
  <c r="R65" i="11" s="1"/>
  <c r="L59" i="11"/>
  <c r="K59" i="11" s="1"/>
  <c r="I59" i="11"/>
  <c r="L91" i="11"/>
  <c r="K91" i="11" s="1"/>
  <c r="I91" i="11"/>
  <c r="R91" i="11" s="1"/>
  <c r="W91" i="11" s="1"/>
  <c r="L77" i="11"/>
  <c r="D77" i="11" s="1"/>
  <c r="I77" i="11"/>
  <c r="R77" i="11" s="1"/>
  <c r="L71" i="11"/>
  <c r="K71" i="11" s="1"/>
  <c r="I71" i="11"/>
  <c r="L87" i="11"/>
  <c r="K87" i="11" s="1"/>
  <c r="I87" i="11"/>
  <c r="L93" i="11"/>
  <c r="K93" i="11" s="1"/>
  <c r="I93" i="11"/>
  <c r="R93" i="11" s="1"/>
  <c r="L67" i="11"/>
  <c r="K67" i="11" s="1"/>
  <c r="I67" i="11"/>
  <c r="R67" i="11" s="1"/>
  <c r="W67" i="11" s="1"/>
  <c r="AA51" i="11"/>
  <c r="V51" i="11"/>
  <c r="C51" i="11" s="1"/>
  <c r="Y48" i="11"/>
  <c r="Y28" i="11"/>
  <c r="Y16" i="11"/>
  <c r="Y20" i="11"/>
  <c r="Y32" i="11"/>
  <c r="R89" i="11"/>
  <c r="W89" i="11" s="1"/>
  <c r="V89" i="11" s="1"/>
  <c r="Y24" i="11"/>
  <c r="Y53" i="11"/>
  <c r="Z23" i="11"/>
  <c r="Z15" i="11"/>
  <c r="AA50" i="11"/>
  <c r="AA52" i="11"/>
  <c r="Z27" i="11"/>
  <c r="Z33" i="11"/>
  <c r="Z25" i="11"/>
  <c r="Z35" i="11"/>
  <c r="Z19" i="11"/>
  <c r="T98" i="11"/>
  <c r="G143" i="11" s="1"/>
  <c r="Z37" i="11"/>
  <c r="Z39" i="11"/>
  <c r="Z31" i="11"/>
  <c r="Z17" i="11"/>
  <c r="Z41" i="11"/>
  <c r="Z21" i="11"/>
  <c r="D86" i="11"/>
  <c r="V58" i="11"/>
  <c r="T58" i="11"/>
  <c r="G103" i="11" s="1"/>
  <c r="R94" i="11"/>
  <c r="W94" i="11" s="1"/>
  <c r="T85" i="11"/>
  <c r="G130" i="11" s="1"/>
  <c r="R99" i="11"/>
  <c r="W99" i="11" s="1"/>
  <c r="D92" i="11"/>
  <c r="R75" i="11"/>
  <c r="W75" i="11" s="1"/>
  <c r="D78" i="11"/>
  <c r="AA42" i="11"/>
  <c r="T72" i="11"/>
  <c r="G117" i="11" s="1"/>
  <c r="V72" i="11"/>
  <c r="T68" i="11"/>
  <c r="G113" i="11" s="1"/>
  <c r="V68" i="11"/>
  <c r="T64" i="11"/>
  <c r="G109" i="11" s="1"/>
  <c r="V64" i="11"/>
  <c r="T76" i="11"/>
  <c r="G121" i="11" s="1"/>
  <c r="V76" i="11"/>
  <c r="V84" i="11"/>
  <c r="T84" i="11"/>
  <c r="G129" i="11" s="1"/>
  <c r="T90" i="11"/>
  <c r="G135" i="11" s="1"/>
  <c r="V90" i="11"/>
  <c r="V82" i="11"/>
  <c r="T82" i="11"/>
  <c r="G127" i="11" s="1"/>
  <c r="AA34" i="11"/>
  <c r="T80" i="11"/>
  <c r="G125" i="11" s="1"/>
  <c r="V80" i="11"/>
  <c r="V70" i="11"/>
  <c r="T70" i="11"/>
  <c r="G115" i="11" s="1"/>
  <c r="R83" i="11"/>
  <c r="W83" i="11" s="1"/>
  <c r="R59" i="11"/>
  <c r="W59" i="11" s="1"/>
  <c r="D66" i="11"/>
  <c r="AA26" i="11"/>
  <c r="V66" i="11"/>
  <c r="T66" i="11"/>
  <c r="G111" i="11" s="1"/>
  <c r="V78" i="11"/>
  <c r="T78" i="11"/>
  <c r="G123" i="11" s="1"/>
  <c r="R71" i="11"/>
  <c r="W71" i="11" s="1"/>
  <c r="R87" i="11"/>
  <c r="W87" i="11" s="1"/>
  <c r="D68" i="11"/>
  <c r="D64" i="11"/>
  <c r="D84" i="11"/>
  <c r="D90" i="11"/>
  <c r="D82" i="11"/>
  <c r="R79" i="11"/>
  <c r="W79" i="11" s="1"/>
  <c r="T61" i="11"/>
  <c r="G106" i="11" s="1"/>
  <c r="D80" i="11"/>
  <c r="V62" i="11"/>
  <c r="T62" i="11"/>
  <c r="G107" i="11" s="1"/>
  <c r="D60" i="11"/>
  <c r="D88" i="11"/>
  <c r="V74" i="11"/>
  <c r="T74" i="11"/>
  <c r="G119" i="11" s="1"/>
  <c r="Z43" i="11"/>
  <c r="D62" i="11"/>
  <c r="D70" i="11"/>
  <c r="T86" i="11"/>
  <c r="G131" i="11" s="1"/>
  <c r="V86" i="11"/>
  <c r="D58" i="11"/>
  <c r="AA49" i="11"/>
  <c r="T60" i="11"/>
  <c r="G105" i="11" s="1"/>
  <c r="D57" i="11"/>
  <c r="T88" i="11"/>
  <c r="G133" i="11" s="1"/>
  <c r="AA22" i="11"/>
  <c r="AA38" i="11"/>
  <c r="D74" i="11"/>
  <c r="AA54" i="11"/>
  <c r="AA30" i="11"/>
  <c r="AA46" i="11"/>
  <c r="T96" i="11"/>
  <c r="G141" i="11" s="1"/>
  <c r="AB7" i="11"/>
  <c r="AA9" i="11"/>
  <c r="AA19" i="11"/>
  <c r="AA35" i="11"/>
  <c r="AA43" i="11"/>
  <c r="AA41" i="11"/>
  <c r="AA15" i="11"/>
  <c r="AA21" i="11"/>
  <c r="AA37" i="11"/>
  <c r="AA36" i="11"/>
  <c r="AA23" i="11"/>
  <c r="AA33" i="11"/>
  <c r="AA29" i="11"/>
  <c r="AA39" i="11"/>
  <c r="AA17" i="11"/>
  <c r="AA31" i="11"/>
  <c r="AA27" i="11"/>
  <c r="AA25" i="11"/>
  <c r="T81" i="11" l="1"/>
  <c r="G126" i="11" s="1"/>
  <c r="T89" i="11"/>
  <c r="G134" i="11" s="1"/>
  <c r="T69" i="11"/>
  <c r="G114" i="11" s="1"/>
  <c r="T57" i="11"/>
  <c r="G102" i="11" s="1"/>
  <c r="I102" i="11" s="1"/>
  <c r="R102" i="11" s="1"/>
  <c r="W102" i="11" s="1"/>
  <c r="Z36" i="11"/>
  <c r="AA13" i="11"/>
  <c r="Z13" i="11"/>
  <c r="AA45" i="11"/>
  <c r="Z45" i="11"/>
  <c r="Z29" i="11"/>
  <c r="D76" i="11"/>
  <c r="D72" i="11"/>
  <c r="D85" i="11"/>
  <c r="AA47" i="11"/>
  <c r="D61" i="11"/>
  <c r="AA12" i="11"/>
  <c r="Z12" i="11"/>
  <c r="D98" i="11"/>
  <c r="AA40" i="11"/>
  <c r="Z40" i="11"/>
  <c r="AA44" i="11"/>
  <c r="Z48" i="11"/>
  <c r="K77" i="11"/>
  <c r="Z47" i="11"/>
  <c r="T92" i="11"/>
  <c r="G137" i="11" s="1"/>
  <c r="I137" i="11" s="1"/>
  <c r="R137" i="11" s="1"/>
  <c r="W137" i="11" s="1"/>
  <c r="Z44" i="11"/>
  <c r="D95" i="11"/>
  <c r="AA48" i="11"/>
  <c r="W73" i="11"/>
  <c r="V73" i="11" s="1"/>
  <c r="C73" i="11" s="1"/>
  <c r="T73" i="11"/>
  <c r="G118" i="11" s="1"/>
  <c r="L118" i="11" s="1"/>
  <c r="K118" i="11" s="1"/>
  <c r="D96" i="11"/>
  <c r="D69" i="11"/>
  <c r="AA16" i="11"/>
  <c r="D81" i="11"/>
  <c r="D89" i="11"/>
  <c r="W97" i="11"/>
  <c r="V97" i="11" s="1"/>
  <c r="C97" i="11" s="1"/>
  <c r="T97" i="11"/>
  <c r="G142" i="11" s="1"/>
  <c r="T93" i="11"/>
  <c r="G138" i="11" s="1"/>
  <c r="W93" i="11"/>
  <c r="W65" i="11"/>
  <c r="V65" i="11" s="1"/>
  <c r="C65" i="11" s="1"/>
  <c r="T65" i="11"/>
  <c r="G110" i="11" s="1"/>
  <c r="L141" i="11"/>
  <c r="K141" i="11" s="1"/>
  <c r="I141" i="11"/>
  <c r="R141" i="11" s="1"/>
  <c r="W141" i="11" s="1"/>
  <c r="L105" i="11"/>
  <c r="K105" i="11" s="1"/>
  <c r="I105" i="11"/>
  <c r="R105" i="11" s="1"/>
  <c r="W105" i="11" s="1"/>
  <c r="L131" i="11"/>
  <c r="K131" i="11" s="1"/>
  <c r="I131" i="11"/>
  <c r="L126" i="11"/>
  <c r="K126" i="11" s="1"/>
  <c r="I126" i="11"/>
  <c r="L129" i="11"/>
  <c r="K129" i="11" s="1"/>
  <c r="I129" i="11"/>
  <c r="W77" i="11"/>
  <c r="V77" i="11" s="1"/>
  <c r="L137" i="11"/>
  <c r="K137" i="11" s="1"/>
  <c r="L114" i="11"/>
  <c r="K114" i="11" s="1"/>
  <c r="I114" i="11"/>
  <c r="R114" i="11" s="1"/>
  <c r="W114" i="11" s="1"/>
  <c r="L123" i="11"/>
  <c r="K123" i="11" s="1"/>
  <c r="I123" i="11"/>
  <c r="L134" i="11"/>
  <c r="K134" i="11" s="1"/>
  <c r="I134" i="11"/>
  <c r="L109" i="11"/>
  <c r="K109" i="11" s="1"/>
  <c r="I109" i="11"/>
  <c r="L117" i="11"/>
  <c r="K117" i="11" s="1"/>
  <c r="I117" i="11"/>
  <c r="L130" i="11"/>
  <c r="K130" i="11" s="1"/>
  <c r="I130" i="11"/>
  <c r="R130" i="11" s="1"/>
  <c r="W130" i="11" s="1"/>
  <c r="L103" i="11"/>
  <c r="K103" i="11" s="1"/>
  <c r="I103" i="11"/>
  <c r="Y51" i="11"/>
  <c r="Z51" i="11"/>
  <c r="L119" i="11"/>
  <c r="K119" i="11" s="1"/>
  <c r="I119" i="11"/>
  <c r="R119" i="11" s="1"/>
  <c r="W119" i="11" s="1"/>
  <c r="L107" i="11"/>
  <c r="K107" i="11" s="1"/>
  <c r="I107" i="11"/>
  <c r="R107" i="11" s="1"/>
  <c r="W107" i="11" s="1"/>
  <c r="L106" i="11"/>
  <c r="K106" i="11" s="1"/>
  <c r="I106" i="11"/>
  <c r="L102" i="11"/>
  <c r="K102" i="11" s="1"/>
  <c r="L115" i="11"/>
  <c r="K115" i="11" s="1"/>
  <c r="I115" i="11"/>
  <c r="R115" i="11" s="1"/>
  <c r="W115" i="11" s="1"/>
  <c r="L143" i="11"/>
  <c r="K143" i="11" s="1"/>
  <c r="I143" i="11"/>
  <c r="R143" i="11" s="1"/>
  <c r="W143" i="11" s="1"/>
  <c r="L133" i="11"/>
  <c r="K133" i="11" s="1"/>
  <c r="I133" i="11"/>
  <c r="R133" i="11" s="1"/>
  <c r="W133" i="11" s="1"/>
  <c r="L111" i="11"/>
  <c r="K111" i="11" s="1"/>
  <c r="I111" i="11"/>
  <c r="R111" i="11" s="1"/>
  <c r="W111" i="11" s="1"/>
  <c r="L125" i="11"/>
  <c r="K125" i="11" s="1"/>
  <c r="I125" i="11"/>
  <c r="L127" i="11"/>
  <c r="K127" i="11" s="1"/>
  <c r="I127" i="11"/>
  <c r="R127" i="11" s="1"/>
  <c r="W127" i="11" s="1"/>
  <c r="L135" i="11"/>
  <c r="K135" i="11" s="1"/>
  <c r="I135" i="11"/>
  <c r="L121" i="11"/>
  <c r="K121" i="11" s="1"/>
  <c r="I121" i="11"/>
  <c r="R121" i="11" s="1"/>
  <c r="W121" i="11" s="1"/>
  <c r="L113" i="11"/>
  <c r="K113" i="11" s="1"/>
  <c r="I113" i="11"/>
  <c r="R113" i="11" s="1"/>
  <c r="W113" i="11" s="1"/>
  <c r="Z16" i="11"/>
  <c r="AA28" i="11"/>
  <c r="Z28" i="11"/>
  <c r="Z32" i="11"/>
  <c r="D65" i="11"/>
  <c r="AA20" i="11"/>
  <c r="Z20" i="11"/>
  <c r="D93" i="11"/>
  <c r="AA32" i="11"/>
  <c r="AA24" i="11"/>
  <c r="Z24" i="11"/>
  <c r="D73" i="11"/>
  <c r="V95" i="11"/>
  <c r="T95" i="11"/>
  <c r="G140" i="11" s="1"/>
  <c r="T77" i="11"/>
  <c r="G122" i="11" s="1"/>
  <c r="AA53" i="11"/>
  <c r="Z53" i="11"/>
  <c r="D97" i="11"/>
  <c r="Y50" i="11"/>
  <c r="Z50" i="11"/>
  <c r="Y52" i="11"/>
  <c r="Z52" i="11"/>
  <c r="C98" i="11"/>
  <c r="O98" i="11"/>
  <c r="AB98" i="11" s="1"/>
  <c r="C96" i="11"/>
  <c r="O96" i="11"/>
  <c r="AB96" i="11" s="1"/>
  <c r="D91" i="11"/>
  <c r="C62" i="11"/>
  <c r="O62" i="11"/>
  <c r="AB62" i="11" s="1"/>
  <c r="C61" i="11"/>
  <c r="O61" i="11"/>
  <c r="AB61" i="11" s="1"/>
  <c r="D71" i="11"/>
  <c r="C81" i="11"/>
  <c r="O81" i="11"/>
  <c r="AB81" i="11" s="1"/>
  <c r="Y18" i="11"/>
  <c r="Z18" i="11"/>
  <c r="T67" i="11"/>
  <c r="G112" i="11" s="1"/>
  <c r="V67" i="11"/>
  <c r="Y54" i="11"/>
  <c r="Z54" i="11"/>
  <c r="O60" i="11"/>
  <c r="AB60" i="11" s="1"/>
  <c r="C60" i="11"/>
  <c r="T63" i="11"/>
  <c r="G108" i="11" s="1"/>
  <c r="V63" i="11"/>
  <c r="T87" i="11"/>
  <c r="G132" i="11" s="1"/>
  <c r="V87" i="11"/>
  <c r="T59" i="11"/>
  <c r="G104" i="11" s="1"/>
  <c r="V59" i="11"/>
  <c r="D83" i="11"/>
  <c r="O89" i="11"/>
  <c r="AB89" i="11" s="1"/>
  <c r="C89" i="11"/>
  <c r="R129" i="11"/>
  <c r="W129" i="11" s="1"/>
  <c r="C64" i="11"/>
  <c r="O64" i="11"/>
  <c r="AB64" i="11" s="1"/>
  <c r="O72" i="11"/>
  <c r="AB72" i="11" s="1"/>
  <c r="C72" i="11"/>
  <c r="D67" i="11"/>
  <c r="O85" i="11"/>
  <c r="AB85" i="11" s="1"/>
  <c r="C85" i="11"/>
  <c r="C58" i="11"/>
  <c r="O58" i="11"/>
  <c r="Y30" i="11"/>
  <c r="Z30" i="11"/>
  <c r="C92" i="11"/>
  <c r="O92" i="11"/>
  <c r="O88" i="11"/>
  <c r="AB88" i="11" s="1"/>
  <c r="C88" i="11"/>
  <c r="AA18" i="11"/>
  <c r="Y46" i="11"/>
  <c r="Z46" i="11"/>
  <c r="Y38" i="11"/>
  <c r="Z38" i="11"/>
  <c r="C74" i="11"/>
  <c r="O74" i="11"/>
  <c r="AB74" i="11" s="1"/>
  <c r="D63" i="11"/>
  <c r="C69" i="11"/>
  <c r="O69" i="11"/>
  <c r="AB69" i="11" s="1"/>
  <c r="D87" i="11"/>
  <c r="C66" i="11"/>
  <c r="O66" i="11"/>
  <c r="AB66" i="11" s="1"/>
  <c r="D59" i="11"/>
  <c r="V83" i="11"/>
  <c r="T83" i="11"/>
  <c r="G128" i="11" s="1"/>
  <c r="O57" i="11"/>
  <c r="AB57" i="11" s="1"/>
  <c r="C57" i="11"/>
  <c r="C70" i="11"/>
  <c r="O70" i="11"/>
  <c r="AB70" i="11" s="1"/>
  <c r="R134" i="11"/>
  <c r="W134" i="11" s="1"/>
  <c r="Y34" i="11"/>
  <c r="Z34" i="11"/>
  <c r="C82" i="11"/>
  <c r="O82" i="11"/>
  <c r="AB82" i="11" s="1"/>
  <c r="C84" i="11"/>
  <c r="O84" i="11"/>
  <c r="AB84" i="11" s="1"/>
  <c r="R109" i="11"/>
  <c r="W109" i="11" s="1"/>
  <c r="R117" i="11"/>
  <c r="W117" i="11" s="1"/>
  <c r="T75" i="11"/>
  <c r="G120" i="11" s="1"/>
  <c r="V75" i="11"/>
  <c r="T99" i="11"/>
  <c r="G144" i="11" s="1"/>
  <c r="V99" i="11"/>
  <c r="T94" i="11"/>
  <c r="G139" i="11" s="1"/>
  <c r="V94" i="11"/>
  <c r="Y14" i="11"/>
  <c r="Z14" i="11"/>
  <c r="R131" i="11"/>
  <c r="W131" i="11" s="1"/>
  <c r="D79" i="11"/>
  <c r="C78" i="11"/>
  <c r="O78" i="11"/>
  <c r="AB78" i="11" s="1"/>
  <c r="R125" i="11"/>
  <c r="W125" i="11" s="1"/>
  <c r="R135" i="11"/>
  <c r="W135" i="11" s="1"/>
  <c r="R103" i="11"/>
  <c r="W103" i="11" s="1"/>
  <c r="AA14" i="11"/>
  <c r="Y22" i="11"/>
  <c r="Z22" i="11"/>
  <c r="Y49" i="11"/>
  <c r="Z49" i="11"/>
  <c r="O86" i="11"/>
  <c r="AB86" i="11" s="1"/>
  <c r="C86" i="11"/>
  <c r="T91" i="11"/>
  <c r="G136" i="11" s="1"/>
  <c r="V91" i="11"/>
  <c r="R106" i="11"/>
  <c r="W106" i="11" s="1"/>
  <c r="T79" i="11"/>
  <c r="G124" i="11" s="1"/>
  <c r="V79" i="11"/>
  <c r="T71" i="11"/>
  <c r="G116" i="11" s="1"/>
  <c r="V71" i="11"/>
  <c r="R123" i="11"/>
  <c r="W123" i="11" s="1"/>
  <c r="Y26" i="11"/>
  <c r="Z26" i="11"/>
  <c r="R126" i="11"/>
  <c r="W126" i="11" s="1"/>
  <c r="C80" i="11"/>
  <c r="O80" i="11"/>
  <c r="AB80" i="11" s="1"/>
  <c r="C90" i="11"/>
  <c r="O90" i="11"/>
  <c r="AB90" i="11" s="1"/>
  <c r="C76" i="11"/>
  <c r="O76" i="11"/>
  <c r="AB76" i="11" s="1"/>
  <c r="C68" i="11"/>
  <c r="O68" i="11"/>
  <c r="AB68" i="11" s="1"/>
  <c r="Y42" i="11"/>
  <c r="Z42" i="11"/>
  <c r="D75" i="11"/>
  <c r="D99" i="11"/>
  <c r="D94" i="11"/>
  <c r="AC7" i="11"/>
  <c r="AB9" i="11"/>
  <c r="AB14" i="11"/>
  <c r="AB18" i="11"/>
  <c r="AB22" i="11"/>
  <c r="AB26" i="11"/>
  <c r="AB30" i="11"/>
  <c r="AB34" i="11"/>
  <c r="AB38" i="11"/>
  <c r="AB42" i="11"/>
  <c r="AB46" i="11"/>
  <c r="AB50" i="11"/>
  <c r="AB54" i="11"/>
  <c r="AB15" i="11"/>
  <c r="AB19" i="11"/>
  <c r="AB23" i="11"/>
  <c r="AB27" i="11"/>
  <c r="AB31" i="11"/>
  <c r="AB35" i="11"/>
  <c r="AB39" i="11"/>
  <c r="AB43" i="11"/>
  <c r="AB47" i="11"/>
  <c r="AB51" i="11"/>
  <c r="AB12" i="11"/>
  <c r="AB16" i="11"/>
  <c r="AB20" i="11"/>
  <c r="AB24" i="11"/>
  <c r="AB28" i="11"/>
  <c r="AB32" i="11"/>
  <c r="AB36" i="11"/>
  <c r="AB40" i="11"/>
  <c r="AB44" i="11"/>
  <c r="AB48" i="11"/>
  <c r="AB52" i="11"/>
  <c r="AB25" i="11"/>
  <c r="AB41" i="11"/>
  <c r="AB13" i="11"/>
  <c r="AB29" i="11"/>
  <c r="AB45" i="11"/>
  <c r="AB17" i="11"/>
  <c r="AB33" i="11"/>
  <c r="AB49" i="11"/>
  <c r="AB21" i="11"/>
  <c r="AB53" i="11"/>
  <c r="AB37" i="11"/>
  <c r="C77" i="11" l="1"/>
  <c r="O97" i="11"/>
  <c r="AA97" i="11" s="1"/>
  <c r="I118" i="11"/>
  <c r="R118" i="11" s="1"/>
  <c r="W118" i="11" s="1"/>
  <c r="V118" i="11" s="1"/>
  <c r="O65" i="11"/>
  <c r="AB65" i="11" s="1"/>
  <c r="O77" i="11"/>
  <c r="Y77" i="11" s="1"/>
  <c r="O73" i="11"/>
  <c r="AB73" i="11" s="1"/>
  <c r="L116" i="11"/>
  <c r="K116" i="11" s="1"/>
  <c r="I116" i="11"/>
  <c r="R116" i="11" s="1"/>
  <c r="W116" i="11" s="1"/>
  <c r="L136" i="11"/>
  <c r="K136" i="11" s="1"/>
  <c r="I136" i="11"/>
  <c r="R136" i="11" s="1"/>
  <c r="W136" i="11" s="1"/>
  <c r="L139" i="11"/>
  <c r="K139" i="11" s="1"/>
  <c r="I139" i="11"/>
  <c r="R139" i="11" s="1"/>
  <c r="W139" i="11" s="1"/>
  <c r="L144" i="11"/>
  <c r="K144" i="11" s="1"/>
  <c r="I144" i="11"/>
  <c r="L104" i="11"/>
  <c r="K104" i="11" s="1"/>
  <c r="I104" i="11"/>
  <c r="R104" i="11" s="1"/>
  <c r="W104" i="11" s="1"/>
  <c r="L132" i="11"/>
  <c r="K132" i="11" s="1"/>
  <c r="I132" i="11"/>
  <c r="R132" i="11" s="1"/>
  <c r="W132" i="11" s="1"/>
  <c r="L108" i="11"/>
  <c r="K108" i="11" s="1"/>
  <c r="I108" i="11"/>
  <c r="R108" i="11" s="1"/>
  <c r="W108" i="11" s="1"/>
  <c r="L138" i="11"/>
  <c r="K138" i="11" s="1"/>
  <c r="I138" i="11"/>
  <c r="R138" i="11" s="1"/>
  <c r="W138" i="11" s="1"/>
  <c r="V138" i="11" s="1"/>
  <c r="L128" i="11"/>
  <c r="K128" i="11" s="1"/>
  <c r="I128" i="11"/>
  <c r="R128" i="11" s="1"/>
  <c r="W128" i="11" s="1"/>
  <c r="L122" i="11"/>
  <c r="K122" i="11" s="1"/>
  <c r="I122" i="11"/>
  <c r="R122" i="11" s="1"/>
  <c r="W122" i="11" s="1"/>
  <c r="V122" i="11" s="1"/>
  <c r="L110" i="11"/>
  <c r="K110" i="11" s="1"/>
  <c r="I110" i="11"/>
  <c r="R110" i="11" s="1"/>
  <c r="W110" i="11" s="1"/>
  <c r="V110" i="11" s="1"/>
  <c r="L142" i="11"/>
  <c r="D142" i="11" s="1"/>
  <c r="I142" i="11"/>
  <c r="R142" i="11" s="1"/>
  <c r="L124" i="11"/>
  <c r="K124" i="11" s="1"/>
  <c r="I124" i="11"/>
  <c r="R124" i="11" s="1"/>
  <c r="W124" i="11" s="1"/>
  <c r="L120" i="11"/>
  <c r="K120" i="11" s="1"/>
  <c r="I120" i="11"/>
  <c r="R120" i="11" s="1"/>
  <c r="W120" i="11" s="1"/>
  <c r="L112" i="11"/>
  <c r="K112" i="11" s="1"/>
  <c r="I112" i="11"/>
  <c r="R112" i="11" s="1"/>
  <c r="W112" i="11" s="1"/>
  <c r="L140" i="11"/>
  <c r="K140" i="11" s="1"/>
  <c r="I140" i="11"/>
  <c r="R140" i="11" s="1"/>
  <c r="W140" i="11" s="1"/>
  <c r="O93" i="11"/>
  <c r="AB93" i="11" s="1"/>
  <c r="V93" i="11"/>
  <c r="C93" i="11" s="1"/>
  <c r="C95" i="11"/>
  <c r="O95" i="11"/>
  <c r="AC95" i="11" s="1"/>
  <c r="V143" i="11"/>
  <c r="T143" i="11"/>
  <c r="G188" i="11" s="1"/>
  <c r="D143" i="11"/>
  <c r="Z98" i="11"/>
  <c r="Y98" i="11"/>
  <c r="AA98" i="11"/>
  <c r="D125" i="11"/>
  <c r="D109" i="11"/>
  <c r="D105" i="11"/>
  <c r="Y58" i="11"/>
  <c r="Z58" i="11"/>
  <c r="AA58" i="11"/>
  <c r="T102" i="11"/>
  <c r="G147" i="11" s="1"/>
  <c r="V102" i="11"/>
  <c r="C59" i="11"/>
  <c r="O59" i="11"/>
  <c r="AC59" i="11" s="1"/>
  <c r="C63" i="11"/>
  <c r="O63" i="11"/>
  <c r="V119" i="11"/>
  <c r="T119" i="11"/>
  <c r="G164" i="11" s="1"/>
  <c r="C67" i="11"/>
  <c r="O67" i="11"/>
  <c r="AB58" i="11"/>
  <c r="T126" i="11"/>
  <c r="G171" i="11" s="1"/>
  <c r="V126" i="11"/>
  <c r="D107" i="11"/>
  <c r="Y86" i="11"/>
  <c r="Z86" i="11"/>
  <c r="AA86" i="11"/>
  <c r="V135" i="11"/>
  <c r="T135" i="11"/>
  <c r="G180" i="11" s="1"/>
  <c r="D118" i="11"/>
  <c r="C75" i="11"/>
  <c r="O75" i="11"/>
  <c r="V117" i="11"/>
  <c r="T117" i="11"/>
  <c r="G162" i="11" s="1"/>
  <c r="Z84" i="11"/>
  <c r="Y84" i="11"/>
  <c r="AA84" i="11"/>
  <c r="Y82" i="11"/>
  <c r="Z82" i="11"/>
  <c r="AA82" i="11"/>
  <c r="D134" i="11"/>
  <c r="Y74" i="11"/>
  <c r="Z74" i="11"/>
  <c r="AA74" i="11"/>
  <c r="V133" i="11"/>
  <c r="T133" i="11"/>
  <c r="G178" i="11" s="1"/>
  <c r="V137" i="11"/>
  <c r="T137" i="11"/>
  <c r="G182" i="11" s="1"/>
  <c r="D113" i="11"/>
  <c r="Y72" i="11"/>
  <c r="Z72" i="11"/>
  <c r="AA72" i="11"/>
  <c r="D129" i="11"/>
  <c r="Z89" i="11"/>
  <c r="Y89" i="11"/>
  <c r="AA89" i="11"/>
  <c r="D102" i="11"/>
  <c r="D119" i="11"/>
  <c r="D126" i="11"/>
  <c r="C71" i="11"/>
  <c r="O71" i="11"/>
  <c r="AC71" i="11" s="1"/>
  <c r="T107" i="11"/>
  <c r="G152" i="11" s="1"/>
  <c r="V107" i="11"/>
  <c r="D103" i="11"/>
  <c r="R144" i="11"/>
  <c r="W144" i="11" s="1"/>
  <c r="C83" i="11"/>
  <c r="O83" i="11"/>
  <c r="AC83" i="11" s="1"/>
  <c r="Y92" i="11"/>
  <c r="Z92" i="11"/>
  <c r="AA92" i="11"/>
  <c r="T113" i="11"/>
  <c r="G158" i="11" s="1"/>
  <c r="V113" i="11"/>
  <c r="V129" i="11"/>
  <c r="T129" i="11"/>
  <c r="G174" i="11" s="1"/>
  <c r="C87" i="11"/>
  <c r="O87" i="11"/>
  <c r="AC87" i="11" s="1"/>
  <c r="Y61" i="11"/>
  <c r="Z61" i="11"/>
  <c r="AA61" i="11"/>
  <c r="Y68" i="11"/>
  <c r="Z68" i="11"/>
  <c r="AA68" i="11"/>
  <c r="Z90" i="11"/>
  <c r="Y90" i="11"/>
  <c r="AA90" i="11"/>
  <c r="Y80" i="11"/>
  <c r="Z80" i="11"/>
  <c r="AA80" i="11"/>
  <c r="V123" i="11"/>
  <c r="T123" i="11"/>
  <c r="G168" i="11" s="1"/>
  <c r="T106" i="11"/>
  <c r="G151" i="11" s="1"/>
  <c r="V106" i="11"/>
  <c r="C91" i="11"/>
  <c r="O91" i="11"/>
  <c r="AC91" i="11" s="1"/>
  <c r="D135" i="11"/>
  <c r="T118" i="11"/>
  <c r="G163" i="11" s="1"/>
  <c r="D117" i="11"/>
  <c r="T134" i="11"/>
  <c r="G179" i="11" s="1"/>
  <c r="V134" i="11"/>
  <c r="Y57" i="11"/>
  <c r="Z57" i="11"/>
  <c r="AA57" i="11"/>
  <c r="D133" i="11"/>
  <c r="D137" i="11"/>
  <c r="D130" i="11"/>
  <c r="Y64" i="11"/>
  <c r="Z64" i="11"/>
  <c r="AA64" i="11"/>
  <c r="V127" i="11"/>
  <c r="T127" i="11"/>
  <c r="G172" i="11" s="1"/>
  <c r="V115" i="11"/>
  <c r="T115" i="11"/>
  <c r="G160" i="11" s="1"/>
  <c r="T111" i="11"/>
  <c r="G156" i="11" s="1"/>
  <c r="V111" i="11"/>
  <c r="T114" i="11"/>
  <c r="G159" i="11" s="1"/>
  <c r="V114" i="11"/>
  <c r="V141" i="11"/>
  <c r="T141" i="11"/>
  <c r="G186" i="11" s="1"/>
  <c r="V121" i="11"/>
  <c r="T121" i="11"/>
  <c r="G166" i="11" s="1"/>
  <c r="Y81" i="11"/>
  <c r="Z81" i="11"/>
  <c r="AA81" i="11"/>
  <c r="Y62" i="11"/>
  <c r="Z62" i="11"/>
  <c r="AA62" i="11"/>
  <c r="Z96" i="11"/>
  <c r="Y96" i="11"/>
  <c r="AA96" i="11"/>
  <c r="Y76" i="11"/>
  <c r="Z76" i="11"/>
  <c r="AA76" i="11"/>
  <c r="C79" i="11"/>
  <c r="O79" i="11"/>
  <c r="AC79" i="11" s="1"/>
  <c r="D131" i="11"/>
  <c r="AB92" i="11"/>
  <c r="T122" i="11"/>
  <c r="G167" i="11" s="1"/>
  <c r="D123" i="11"/>
  <c r="D106" i="11"/>
  <c r="T103" i="11"/>
  <c r="G148" i="11" s="1"/>
  <c r="V103" i="11"/>
  <c r="V125" i="11"/>
  <c r="T125" i="11"/>
  <c r="G170" i="11" s="1"/>
  <c r="Y78" i="11"/>
  <c r="Z78" i="11"/>
  <c r="AA78" i="11"/>
  <c r="V131" i="11"/>
  <c r="T131" i="11"/>
  <c r="G176" i="11" s="1"/>
  <c r="C94" i="11"/>
  <c r="O94" i="11"/>
  <c r="AC94" i="11" s="1"/>
  <c r="C99" i="11"/>
  <c r="O99" i="11"/>
  <c r="AC99" i="11" s="1"/>
  <c r="T109" i="11"/>
  <c r="G154" i="11" s="1"/>
  <c r="V109" i="11"/>
  <c r="Y70" i="11"/>
  <c r="Z70" i="11"/>
  <c r="AA70" i="11"/>
  <c r="Y66" i="11"/>
  <c r="Z66" i="11"/>
  <c r="AA66" i="11"/>
  <c r="Y69" i="11"/>
  <c r="Z69" i="11"/>
  <c r="AA69" i="11"/>
  <c r="T105" i="11"/>
  <c r="G150" i="11" s="1"/>
  <c r="V105" i="11"/>
  <c r="Z88" i="11"/>
  <c r="Y88" i="11"/>
  <c r="AA88" i="11"/>
  <c r="T130" i="11"/>
  <c r="G175" i="11" s="1"/>
  <c r="V130" i="11"/>
  <c r="Y85" i="11"/>
  <c r="Z85" i="11"/>
  <c r="AA85" i="11"/>
  <c r="D127" i="11"/>
  <c r="D115" i="11"/>
  <c r="D111" i="11"/>
  <c r="D114" i="11"/>
  <c r="Y60" i="11"/>
  <c r="Z60" i="11"/>
  <c r="AA60" i="11"/>
  <c r="D141" i="11"/>
  <c r="D121" i="11"/>
  <c r="AD7" i="11"/>
  <c r="AC9" i="11"/>
  <c r="AC17" i="11"/>
  <c r="AC16" i="11"/>
  <c r="AC15" i="11"/>
  <c r="AC14" i="11"/>
  <c r="AC13" i="11"/>
  <c r="AC12" i="11"/>
  <c r="AC81" i="11"/>
  <c r="AC80" i="11"/>
  <c r="AC78" i="11"/>
  <c r="AC76" i="11"/>
  <c r="AC74" i="11"/>
  <c r="AC72" i="11"/>
  <c r="AC70" i="11"/>
  <c r="AC69" i="11"/>
  <c r="AC68" i="11"/>
  <c r="AC66" i="11"/>
  <c r="AC64" i="11"/>
  <c r="AC62" i="11"/>
  <c r="AC61" i="11"/>
  <c r="AC60" i="11"/>
  <c r="AC58" i="11"/>
  <c r="AC57"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C84" i="11"/>
  <c r="AC96" i="11"/>
  <c r="AC92" i="11"/>
  <c r="AC90" i="11"/>
  <c r="AC82" i="11"/>
  <c r="AC89" i="11"/>
  <c r="AC85" i="11"/>
  <c r="AC88" i="11"/>
  <c r="AC98" i="11"/>
  <c r="AC97" i="11"/>
  <c r="AC86" i="11"/>
  <c r="Y97" i="11" l="1"/>
  <c r="AB97" i="11"/>
  <c r="Z97" i="11"/>
  <c r="AC77" i="11"/>
  <c r="AA77" i="11"/>
  <c r="T110" i="11"/>
  <c r="G155" i="11" s="1"/>
  <c r="AC65" i="11"/>
  <c r="AA65" i="11"/>
  <c r="Z65" i="11"/>
  <c r="Y65" i="11"/>
  <c r="AB77" i="11"/>
  <c r="Z77" i="11"/>
  <c r="Y73" i="11"/>
  <c r="AC73" i="11"/>
  <c r="AA73" i="11"/>
  <c r="Z73" i="11"/>
  <c r="T138" i="11"/>
  <c r="G183" i="11" s="1"/>
  <c r="I183" i="11" s="1"/>
  <c r="R183" i="11" s="1"/>
  <c r="W183" i="11" s="1"/>
  <c r="D110" i="11"/>
  <c r="D138" i="11"/>
  <c r="D122" i="11"/>
  <c r="K142" i="11"/>
  <c r="L154" i="11"/>
  <c r="K154" i="11" s="1"/>
  <c r="I154" i="11"/>
  <c r="R154" i="11" s="1"/>
  <c r="W154" i="11" s="1"/>
  <c r="L167" i="11"/>
  <c r="K167" i="11" s="1"/>
  <c r="I167" i="11"/>
  <c r="R167" i="11" s="1"/>
  <c r="W167" i="11" s="1"/>
  <c r="L166" i="11"/>
  <c r="K166" i="11" s="1"/>
  <c r="I166" i="11"/>
  <c r="R166" i="11" s="1"/>
  <c r="W166" i="11" s="1"/>
  <c r="L160" i="11"/>
  <c r="K160" i="11" s="1"/>
  <c r="I160" i="11"/>
  <c r="R160" i="11" s="1"/>
  <c r="W160" i="11" s="1"/>
  <c r="L159" i="11"/>
  <c r="K159" i="11" s="1"/>
  <c r="I159" i="11"/>
  <c r="R159" i="11" s="1"/>
  <c r="W159" i="11" s="1"/>
  <c r="L168" i="11"/>
  <c r="K168" i="11" s="1"/>
  <c r="I168" i="11"/>
  <c r="R168" i="11" s="1"/>
  <c r="W168" i="11" s="1"/>
  <c r="L155" i="11"/>
  <c r="K155" i="11" s="1"/>
  <c r="I155" i="11"/>
  <c r="R155" i="11" s="1"/>
  <c r="W155" i="11" s="1"/>
  <c r="L171" i="11"/>
  <c r="K171" i="11" s="1"/>
  <c r="I171" i="11"/>
  <c r="R171" i="11" s="1"/>
  <c r="W171" i="11" s="1"/>
  <c r="L147" i="11"/>
  <c r="K147" i="11" s="1"/>
  <c r="I147" i="11"/>
  <c r="R147" i="11" s="1"/>
  <c r="W147" i="11" s="1"/>
  <c r="L188" i="11"/>
  <c r="K188" i="11" s="1"/>
  <c r="I188" i="11"/>
  <c r="L148" i="11"/>
  <c r="K148" i="11" s="1"/>
  <c r="I148" i="11"/>
  <c r="R148" i="11" s="1"/>
  <c r="W148" i="11" s="1"/>
  <c r="I186" i="11"/>
  <c r="R186" i="11" s="1"/>
  <c r="W186" i="11" s="1"/>
  <c r="L186" i="11"/>
  <c r="K186" i="11" s="1"/>
  <c r="L172" i="11"/>
  <c r="K172" i="11" s="1"/>
  <c r="I172" i="11"/>
  <c r="R172" i="11" s="1"/>
  <c r="W172" i="11" s="1"/>
  <c r="I179" i="11"/>
  <c r="R179" i="11" s="1"/>
  <c r="W179" i="11" s="1"/>
  <c r="L179" i="11"/>
  <c r="K179" i="11" s="1"/>
  <c r="L158" i="11"/>
  <c r="K158" i="11" s="1"/>
  <c r="I158" i="11"/>
  <c r="R158" i="11" s="1"/>
  <c r="W158" i="11" s="1"/>
  <c r="L152" i="11"/>
  <c r="K152" i="11" s="1"/>
  <c r="I152" i="11"/>
  <c r="R152" i="11" s="1"/>
  <c r="W152" i="11" s="1"/>
  <c r="L178" i="11"/>
  <c r="K178" i="11" s="1"/>
  <c r="I178" i="11"/>
  <c r="R178" i="11" s="1"/>
  <c r="W178" i="11" s="1"/>
  <c r="L162" i="11"/>
  <c r="K162" i="11" s="1"/>
  <c r="I162" i="11"/>
  <c r="R162" i="11" s="1"/>
  <c r="W162" i="11" s="1"/>
  <c r="L180" i="11"/>
  <c r="K180" i="11" s="1"/>
  <c r="I180" i="11"/>
  <c r="R180" i="11" s="1"/>
  <c r="W180" i="11" s="1"/>
  <c r="L164" i="11"/>
  <c r="K164" i="11" s="1"/>
  <c r="I164" i="11"/>
  <c r="R164" i="11" s="1"/>
  <c r="W164" i="11" s="1"/>
  <c r="L175" i="11"/>
  <c r="K175" i="11" s="1"/>
  <c r="I175" i="11"/>
  <c r="R175" i="11" s="1"/>
  <c r="W175" i="11" s="1"/>
  <c r="L176" i="11"/>
  <c r="K176" i="11" s="1"/>
  <c r="I176" i="11"/>
  <c r="R176" i="11" s="1"/>
  <c r="W176" i="11" s="1"/>
  <c r="L150" i="11"/>
  <c r="K150" i="11" s="1"/>
  <c r="I150" i="11"/>
  <c r="R150" i="11" s="1"/>
  <c r="W150" i="11" s="1"/>
  <c r="L170" i="11"/>
  <c r="K170" i="11" s="1"/>
  <c r="I170" i="11"/>
  <c r="R170" i="11" s="1"/>
  <c r="W170" i="11" s="1"/>
  <c r="L156" i="11"/>
  <c r="K156" i="11" s="1"/>
  <c r="I156" i="11"/>
  <c r="R156" i="11" s="1"/>
  <c r="W156" i="11" s="1"/>
  <c r="L163" i="11"/>
  <c r="K163" i="11" s="1"/>
  <c r="I163" i="11"/>
  <c r="R163" i="11" s="1"/>
  <c r="W163" i="11" s="1"/>
  <c r="L174" i="11"/>
  <c r="K174" i="11" s="1"/>
  <c r="I174" i="11"/>
  <c r="R174" i="11" s="1"/>
  <c r="W174" i="11" s="1"/>
  <c r="L151" i="11"/>
  <c r="K151" i="11" s="1"/>
  <c r="I151" i="11"/>
  <c r="R151" i="11" s="1"/>
  <c r="W151" i="11" s="1"/>
  <c r="L182" i="11"/>
  <c r="K182" i="11" s="1"/>
  <c r="I182" i="11"/>
  <c r="T142" i="11"/>
  <c r="G187" i="11" s="1"/>
  <c r="W142" i="11"/>
  <c r="Z93" i="11"/>
  <c r="Y93" i="11"/>
  <c r="AC93" i="11"/>
  <c r="AA93" i="11"/>
  <c r="AA95" i="11"/>
  <c r="Z95" i="11"/>
  <c r="AB95" i="11"/>
  <c r="Y95" i="11"/>
  <c r="D140" i="11"/>
  <c r="T140" i="11"/>
  <c r="G185" i="11" s="1"/>
  <c r="V140" i="11"/>
  <c r="R188" i="11"/>
  <c r="W188" i="11" s="1"/>
  <c r="O143" i="11"/>
  <c r="AD143" i="11" s="1"/>
  <c r="C143" i="11"/>
  <c r="O103" i="11"/>
  <c r="AD103" i="11" s="1"/>
  <c r="C103" i="11"/>
  <c r="C122" i="11"/>
  <c r="O122" i="11"/>
  <c r="AD122" i="11" s="1"/>
  <c r="Y75" i="11"/>
  <c r="Z75" i="11"/>
  <c r="AA75" i="11"/>
  <c r="AB75" i="11"/>
  <c r="O135" i="11"/>
  <c r="AD135" i="11" s="1"/>
  <c r="C135" i="11"/>
  <c r="T128" i="11"/>
  <c r="G173" i="11" s="1"/>
  <c r="V128" i="11"/>
  <c r="C109" i="11"/>
  <c r="O109" i="11"/>
  <c r="AD109" i="11" s="1"/>
  <c r="Z99" i="11"/>
  <c r="Y99" i="11"/>
  <c r="AA99" i="11"/>
  <c r="AB99" i="11"/>
  <c r="C114" i="11"/>
  <c r="O114" i="11"/>
  <c r="AD114" i="11" s="1"/>
  <c r="C134" i="11"/>
  <c r="O134" i="11"/>
  <c r="AD134" i="11" s="1"/>
  <c r="D120" i="11"/>
  <c r="C106" i="11"/>
  <c r="O106" i="11"/>
  <c r="AD106" i="11" s="1"/>
  <c r="C138" i="11"/>
  <c r="O138" i="11"/>
  <c r="AD138" i="11" s="1"/>
  <c r="Y71" i="11"/>
  <c r="Z71" i="11"/>
  <c r="AA71" i="11"/>
  <c r="AB71" i="11"/>
  <c r="T112" i="11"/>
  <c r="G157" i="11" s="1"/>
  <c r="V112" i="11"/>
  <c r="T108" i="11"/>
  <c r="G153" i="11" s="1"/>
  <c r="V108" i="11"/>
  <c r="T104" i="11"/>
  <c r="G149" i="11" s="1"/>
  <c r="V104" i="11"/>
  <c r="T116" i="11"/>
  <c r="G161" i="11" s="1"/>
  <c r="V116" i="11"/>
  <c r="D139" i="11"/>
  <c r="D128" i="11"/>
  <c r="O127" i="11"/>
  <c r="AD127" i="11" s="1"/>
  <c r="C127" i="11"/>
  <c r="C113" i="11"/>
  <c r="O113" i="11"/>
  <c r="AD113" i="11" s="1"/>
  <c r="D116" i="11"/>
  <c r="Y63" i="11"/>
  <c r="Z63" i="11"/>
  <c r="AA63" i="11"/>
  <c r="AB63" i="11"/>
  <c r="C102" i="11"/>
  <c r="O102" i="11"/>
  <c r="AD102" i="11" s="1"/>
  <c r="V139" i="11"/>
  <c r="T139" i="11"/>
  <c r="G184" i="11" s="1"/>
  <c r="C105" i="11"/>
  <c r="O105" i="11"/>
  <c r="AD105" i="11" s="1"/>
  <c r="O131" i="11"/>
  <c r="AD131" i="11" s="1"/>
  <c r="C131" i="11"/>
  <c r="D136" i="11"/>
  <c r="C121" i="11"/>
  <c r="O121" i="11"/>
  <c r="AD121" i="11" s="1"/>
  <c r="O115" i="11"/>
  <c r="AD115" i="11" s="1"/>
  <c r="C115" i="11"/>
  <c r="T120" i="11"/>
  <c r="G165" i="11" s="1"/>
  <c r="V120" i="11"/>
  <c r="D112" i="11"/>
  <c r="D108" i="11"/>
  <c r="D104" i="11"/>
  <c r="C133" i="11"/>
  <c r="O133" i="11"/>
  <c r="AD133" i="11" s="1"/>
  <c r="D124" i="11"/>
  <c r="C126" i="11"/>
  <c r="O126" i="11"/>
  <c r="AD126" i="11" s="1"/>
  <c r="Y59" i="11"/>
  <c r="Z59" i="11"/>
  <c r="AA59" i="11"/>
  <c r="AB59" i="11"/>
  <c r="C130" i="11"/>
  <c r="O130" i="11"/>
  <c r="AD130" i="11" s="1"/>
  <c r="C141" i="11"/>
  <c r="O141" i="11"/>
  <c r="O123" i="11"/>
  <c r="AD123" i="11" s="1"/>
  <c r="C123" i="11"/>
  <c r="Y87" i="11"/>
  <c r="Z87" i="11"/>
  <c r="AA87" i="11"/>
  <c r="AB87" i="11"/>
  <c r="T144" i="11"/>
  <c r="G189" i="11" s="1"/>
  <c r="V144" i="11"/>
  <c r="T132" i="11"/>
  <c r="G177" i="11" s="1"/>
  <c r="V132" i="11"/>
  <c r="C137" i="11"/>
  <c r="O137" i="11"/>
  <c r="Y67" i="11"/>
  <c r="Z67" i="11"/>
  <c r="AA67" i="11"/>
  <c r="AB67" i="11"/>
  <c r="AC63" i="11"/>
  <c r="AC67" i="11"/>
  <c r="AC75" i="11"/>
  <c r="Y94" i="11"/>
  <c r="Z94" i="11"/>
  <c r="AA94" i="11"/>
  <c r="AB94" i="11"/>
  <c r="C125" i="11"/>
  <c r="O125" i="11"/>
  <c r="AD125" i="11" s="1"/>
  <c r="T136" i="11"/>
  <c r="G181" i="11" s="1"/>
  <c r="V136" i="11"/>
  <c r="Y79" i="11"/>
  <c r="Z79" i="11"/>
  <c r="AA79" i="11"/>
  <c r="AB79" i="11"/>
  <c r="O111" i="11"/>
  <c r="C111" i="11"/>
  <c r="C118" i="11"/>
  <c r="O118" i="11"/>
  <c r="AD118" i="11" s="1"/>
  <c r="Z91" i="11"/>
  <c r="Y91" i="11"/>
  <c r="AA91" i="11"/>
  <c r="AB91" i="11"/>
  <c r="C110" i="11"/>
  <c r="O110" i="11"/>
  <c r="AD110" i="11" s="1"/>
  <c r="C129" i="11"/>
  <c r="O129" i="11"/>
  <c r="AD129" i="11" s="1"/>
  <c r="Z83" i="11"/>
  <c r="Y83" i="11"/>
  <c r="AA83" i="11"/>
  <c r="AB83" i="11"/>
  <c r="D144" i="11"/>
  <c r="O107" i="11"/>
  <c r="AD107" i="11" s="1"/>
  <c r="C107" i="11"/>
  <c r="D132" i="11"/>
  <c r="R182" i="11"/>
  <c r="W182" i="11" s="1"/>
  <c r="C117" i="11"/>
  <c r="O117" i="11"/>
  <c r="AD117" i="11" s="1"/>
  <c r="T124" i="11"/>
  <c r="G169" i="11" s="1"/>
  <c r="V124" i="11"/>
  <c r="O119" i="11"/>
  <c r="AD119" i="11" s="1"/>
  <c r="C119" i="11"/>
  <c r="AD9" i="11"/>
  <c r="AD81" i="11"/>
  <c r="AD80" i="11"/>
  <c r="AD79" i="11"/>
  <c r="AD78" i="11"/>
  <c r="AD77" i="11"/>
  <c r="AD76" i="11"/>
  <c r="AD75" i="11"/>
  <c r="AD74" i="11"/>
  <c r="AD73" i="11"/>
  <c r="AD72" i="11"/>
  <c r="AD71" i="11"/>
  <c r="AD70" i="11"/>
  <c r="AD69" i="11"/>
  <c r="AD68" i="11"/>
  <c r="AD67" i="11"/>
  <c r="AD66" i="11"/>
  <c r="AD65" i="11"/>
  <c r="AD64" i="11"/>
  <c r="AD63" i="11"/>
  <c r="AD62" i="11"/>
  <c r="AD61" i="11"/>
  <c r="AD60" i="11"/>
  <c r="AD59" i="11"/>
  <c r="AD58" i="11"/>
  <c r="AD57" i="11"/>
  <c r="AD54" i="11"/>
  <c r="AD53" i="11"/>
  <c r="AD52" i="11"/>
  <c r="AD51" i="11"/>
  <c r="AD50" i="11"/>
  <c r="AD49" i="11"/>
  <c r="AD48" i="11"/>
  <c r="AD47" i="11"/>
  <c r="AD46" i="11"/>
  <c r="AD45" i="11"/>
  <c r="AD44" i="11"/>
  <c r="AD43" i="11"/>
  <c r="AD42" i="11"/>
  <c r="AD41" i="11"/>
  <c r="AD40" i="11"/>
  <c r="AD39" i="11"/>
  <c r="AD38" i="11"/>
  <c r="AD37" i="11"/>
  <c r="AD36" i="11"/>
  <c r="AD35" i="11"/>
  <c r="AD34" i="11"/>
  <c r="AD33" i="11"/>
  <c r="AD32" i="11"/>
  <c r="AD31" i="11"/>
  <c r="AD30" i="11"/>
  <c r="AD29" i="11"/>
  <c r="AD28" i="11"/>
  <c r="AD27" i="11"/>
  <c r="AD26" i="11"/>
  <c r="AD25" i="11"/>
  <c r="AD24" i="11"/>
  <c r="AD23" i="11"/>
  <c r="AD22" i="11"/>
  <c r="AD21" i="11"/>
  <c r="AD20" i="11"/>
  <c r="AD19" i="11"/>
  <c r="AD18" i="11"/>
  <c r="AD17" i="11"/>
  <c r="AD16" i="11"/>
  <c r="AD15" i="11"/>
  <c r="AD14" i="11"/>
  <c r="AD13" i="11"/>
  <c r="AD12" i="11"/>
  <c r="AE7" i="11"/>
  <c r="AD96" i="11"/>
  <c r="AD92" i="11"/>
  <c r="AD84" i="11"/>
  <c r="AD90" i="11"/>
  <c r="AD82" i="11"/>
  <c r="AD99" i="11"/>
  <c r="AD95" i="11"/>
  <c r="AD91" i="11"/>
  <c r="AD87" i="11"/>
  <c r="AD83" i="11"/>
  <c r="AD98" i="11"/>
  <c r="AD94" i="11"/>
  <c r="AD86" i="11"/>
  <c r="AD88" i="11"/>
  <c r="AD97" i="11"/>
  <c r="AD93" i="11"/>
  <c r="AD89" i="11"/>
  <c r="AD85" i="11"/>
  <c r="L183" i="11" l="1"/>
  <c r="K183" i="11" s="1"/>
  <c r="L169" i="11"/>
  <c r="K169" i="11" s="1"/>
  <c r="I169" i="11"/>
  <c r="L189" i="11"/>
  <c r="K189" i="11" s="1"/>
  <c r="I189" i="11"/>
  <c r="R189" i="11" s="1"/>
  <c r="W189" i="11" s="1"/>
  <c r="L161" i="11"/>
  <c r="I161" i="11"/>
  <c r="L149" i="11"/>
  <c r="K149" i="11" s="1"/>
  <c r="I149" i="11"/>
  <c r="R149" i="11" s="1"/>
  <c r="W149" i="11" s="1"/>
  <c r="L157" i="11"/>
  <c r="K157" i="11" s="1"/>
  <c r="I157" i="11"/>
  <c r="L185" i="11"/>
  <c r="K185" i="11" s="1"/>
  <c r="I185" i="11"/>
  <c r="L173" i="11"/>
  <c r="K173" i="11" s="1"/>
  <c r="I173" i="11"/>
  <c r="L177" i="11"/>
  <c r="K177" i="11" s="1"/>
  <c r="I177" i="11"/>
  <c r="R177" i="11" s="1"/>
  <c r="W177" i="11" s="1"/>
  <c r="L165" i="11"/>
  <c r="K165" i="11" s="1"/>
  <c r="I165" i="11"/>
  <c r="L184" i="11"/>
  <c r="K184" i="11" s="1"/>
  <c r="I184" i="11"/>
  <c r="R184" i="11" s="1"/>
  <c r="W184" i="11" s="1"/>
  <c r="L153" i="11"/>
  <c r="K153" i="11" s="1"/>
  <c r="I153" i="11"/>
  <c r="V142" i="11"/>
  <c r="C142" i="11" s="1"/>
  <c r="O142" i="11"/>
  <c r="AE142" i="11" s="1"/>
  <c r="L181" i="11"/>
  <c r="K181" i="11" s="1"/>
  <c r="I181" i="11"/>
  <c r="I187" i="11"/>
  <c r="R187" i="11" s="1"/>
  <c r="L187" i="11"/>
  <c r="C140" i="11"/>
  <c r="O140" i="11"/>
  <c r="AE140" i="11" s="1"/>
  <c r="R185" i="11"/>
  <c r="W185" i="11" s="1"/>
  <c r="AA143" i="11"/>
  <c r="Z143" i="11"/>
  <c r="Y143" i="11"/>
  <c r="AB143" i="11"/>
  <c r="AC143" i="11"/>
  <c r="V188" i="11"/>
  <c r="T188" i="11"/>
  <c r="G233" i="11" s="1"/>
  <c r="D188" i="11"/>
  <c r="Y119" i="11"/>
  <c r="Z119" i="11"/>
  <c r="AA119" i="11"/>
  <c r="AB119" i="11"/>
  <c r="AC119" i="11"/>
  <c r="Y111" i="11"/>
  <c r="Z111" i="11"/>
  <c r="AA111" i="11"/>
  <c r="AB111" i="11"/>
  <c r="AC111" i="11"/>
  <c r="T150" i="11"/>
  <c r="G195" i="11" s="1"/>
  <c r="V150" i="11"/>
  <c r="Y137" i="11"/>
  <c r="Z137" i="11"/>
  <c r="AA137" i="11"/>
  <c r="AB137" i="11"/>
  <c r="AC137" i="11"/>
  <c r="V164" i="11"/>
  <c r="T164" i="11"/>
  <c r="G209" i="11" s="1"/>
  <c r="Z133" i="11"/>
  <c r="Y133" i="11"/>
  <c r="AA133" i="11"/>
  <c r="AB133" i="11"/>
  <c r="AC133" i="11"/>
  <c r="D183" i="11"/>
  <c r="V174" i="11"/>
  <c r="T174" i="11"/>
  <c r="G219" i="11" s="1"/>
  <c r="D152" i="11"/>
  <c r="D147" i="11"/>
  <c r="D178" i="11"/>
  <c r="R153" i="11"/>
  <c r="W153" i="11" s="1"/>
  <c r="D158" i="11"/>
  <c r="D160" i="11"/>
  <c r="D166" i="11"/>
  <c r="AD111" i="11"/>
  <c r="AD137" i="11"/>
  <c r="V171" i="11"/>
  <c r="T171" i="11"/>
  <c r="G216" i="11" s="1"/>
  <c r="V180" i="11"/>
  <c r="T180" i="11"/>
  <c r="G225" i="11" s="1"/>
  <c r="V182" i="11"/>
  <c r="T182" i="11"/>
  <c r="G227" i="11" s="1"/>
  <c r="Y129" i="11"/>
  <c r="Z129" i="11"/>
  <c r="AA129" i="11"/>
  <c r="AB129" i="11"/>
  <c r="AC129" i="11"/>
  <c r="V168" i="11"/>
  <c r="T168" i="11"/>
  <c r="G213" i="11" s="1"/>
  <c r="V172" i="11"/>
  <c r="T172" i="11"/>
  <c r="G217" i="11" s="1"/>
  <c r="V186" i="11"/>
  <c r="T186" i="11"/>
  <c r="G231" i="11" s="1"/>
  <c r="Z125" i="11"/>
  <c r="Y125" i="11"/>
  <c r="AA125" i="11"/>
  <c r="AB125" i="11"/>
  <c r="AC125" i="11"/>
  <c r="D164" i="11"/>
  <c r="V183" i="11"/>
  <c r="T183" i="11"/>
  <c r="G228" i="11" s="1"/>
  <c r="D174" i="11"/>
  <c r="R165" i="11"/>
  <c r="W165" i="11" s="1"/>
  <c r="Z115" i="11"/>
  <c r="Y115" i="11"/>
  <c r="AA115" i="11"/>
  <c r="AB115" i="11"/>
  <c r="AC115" i="11"/>
  <c r="Z131" i="11"/>
  <c r="Y131" i="11"/>
  <c r="AA131" i="11"/>
  <c r="AB131" i="11"/>
  <c r="AC131" i="11"/>
  <c r="Y113" i="11"/>
  <c r="Z113" i="11"/>
  <c r="AA113" i="11"/>
  <c r="AB113" i="11"/>
  <c r="AC113" i="11"/>
  <c r="C116" i="11"/>
  <c r="O116" i="11"/>
  <c r="AE116" i="11" s="1"/>
  <c r="C104" i="11"/>
  <c r="O104" i="11"/>
  <c r="AE104" i="11" s="1"/>
  <c r="C112" i="11"/>
  <c r="O112" i="11"/>
  <c r="AE112" i="11" s="1"/>
  <c r="Z106" i="11"/>
  <c r="Y106" i="11"/>
  <c r="AA106" i="11"/>
  <c r="AB106" i="11"/>
  <c r="AC106" i="11"/>
  <c r="Y134" i="11"/>
  <c r="Z134" i="11"/>
  <c r="AA134" i="11"/>
  <c r="AB134" i="11"/>
  <c r="AC134" i="11"/>
  <c r="Y114" i="11"/>
  <c r="Z114" i="11"/>
  <c r="AA114" i="11"/>
  <c r="AB114" i="11"/>
  <c r="AC114" i="11"/>
  <c r="D148" i="11"/>
  <c r="Z109" i="11"/>
  <c r="Y109" i="11"/>
  <c r="AA109" i="11"/>
  <c r="AB109" i="11"/>
  <c r="AC109" i="11"/>
  <c r="V175" i="11"/>
  <c r="T175" i="11"/>
  <c r="G220" i="11" s="1"/>
  <c r="V156" i="11"/>
  <c r="T156" i="11"/>
  <c r="G201" i="11" s="1"/>
  <c r="R169" i="11"/>
  <c r="W169" i="11" s="1"/>
  <c r="R181" i="11"/>
  <c r="W181" i="11" s="1"/>
  <c r="O144" i="11"/>
  <c r="AE144" i="11" s="1"/>
  <c r="C144" i="11"/>
  <c r="Z141" i="11"/>
  <c r="Y141" i="11"/>
  <c r="AA141" i="11"/>
  <c r="AB141" i="11"/>
  <c r="AC141" i="11"/>
  <c r="C120" i="11"/>
  <c r="O120" i="11"/>
  <c r="AE120" i="11" s="1"/>
  <c r="Y121" i="11"/>
  <c r="Z121" i="11"/>
  <c r="AA121" i="11"/>
  <c r="AB121" i="11"/>
  <c r="AC121" i="11"/>
  <c r="Y105" i="11"/>
  <c r="Z105" i="11"/>
  <c r="AA105" i="11"/>
  <c r="AB105" i="11"/>
  <c r="AC105" i="11"/>
  <c r="V155" i="11"/>
  <c r="T155" i="11"/>
  <c r="G200" i="11" s="1"/>
  <c r="V167" i="11"/>
  <c r="T167" i="11"/>
  <c r="G212" i="11" s="1"/>
  <c r="D176" i="11"/>
  <c r="R173" i="11"/>
  <c r="W173" i="11" s="1"/>
  <c r="D163" i="11"/>
  <c r="AD141" i="11"/>
  <c r="D171" i="11"/>
  <c r="D180" i="11"/>
  <c r="D182" i="11"/>
  <c r="Z107" i="11"/>
  <c r="Y107" i="11"/>
  <c r="AA107" i="11"/>
  <c r="AB107" i="11"/>
  <c r="AC107" i="11"/>
  <c r="D168" i="11"/>
  <c r="D172" i="11"/>
  <c r="D186" i="11"/>
  <c r="C132" i="11"/>
  <c r="O132" i="11"/>
  <c r="AE132" i="11" s="1"/>
  <c r="Z130" i="11"/>
  <c r="Y130" i="11"/>
  <c r="AA130" i="11"/>
  <c r="AB130" i="11"/>
  <c r="AC130" i="11"/>
  <c r="Z126" i="11"/>
  <c r="Y126" i="11"/>
  <c r="AA126" i="11"/>
  <c r="AB126" i="11"/>
  <c r="AC126" i="11"/>
  <c r="V162" i="11"/>
  <c r="T162" i="11"/>
  <c r="G207" i="11" s="1"/>
  <c r="T151" i="11"/>
  <c r="G196" i="11" s="1"/>
  <c r="V151" i="11"/>
  <c r="V179" i="11"/>
  <c r="T179" i="11"/>
  <c r="G224" i="11" s="1"/>
  <c r="D159" i="11"/>
  <c r="V170" i="11"/>
  <c r="T170" i="11"/>
  <c r="G215" i="11" s="1"/>
  <c r="V154" i="11"/>
  <c r="T154" i="11"/>
  <c r="G199" i="11" s="1"/>
  <c r="O139" i="11"/>
  <c r="AE139" i="11" s="1"/>
  <c r="C139" i="11"/>
  <c r="Y127" i="11"/>
  <c r="Z127" i="11"/>
  <c r="AA127" i="11"/>
  <c r="AB127" i="11"/>
  <c r="AC127" i="11"/>
  <c r="R161" i="11"/>
  <c r="W161" i="11" s="1"/>
  <c r="K161" i="11"/>
  <c r="R157" i="11"/>
  <c r="W157" i="11" s="1"/>
  <c r="T148" i="11"/>
  <c r="G193" i="11" s="1"/>
  <c r="V148" i="11"/>
  <c r="D175" i="11"/>
  <c r="Y135" i="11"/>
  <c r="Z135" i="11"/>
  <c r="AA135" i="11"/>
  <c r="AB135" i="11"/>
  <c r="AC135" i="11"/>
  <c r="D156" i="11"/>
  <c r="Y103" i="11"/>
  <c r="Z103" i="11"/>
  <c r="AA103" i="11"/>
  <c r="AB103" i="11"/>
  <c r="AC103" i="11"/>
  <c r="C124" i="11"/>
  <c r="O124" i="11"/>
  <c r="AE124" i="11" s="1"/>
  <c r="Z117" i="11"/>
  <c r="Y117" i="11"/>
  <c r="AA117" i="11"/>
  <c r="AB117" i="11"/>
  <c r="AC117" i="11"/>
  <c r="Z110" i="11"/>
  <c r="Y110" i="11"/>
  <c r="AA110" i="11"/>
  <c r="AB110" i="11"/>
  <c r="AC110" i="11"/>
  <c r="Z118" i="11"/>
  <c r="Y118" i="11"/>
  <c r="AA118" i="11"/>
  <c r="AB118" i="11"/>
  <c r="AC118" i="11"/>
  <c r="C136" i="11"/>
  <c r="O136" i="11"/>
  <c r="D150" i="11"/>
  <c r="Z123" i="11"/>
  <c r="Y123" i="11"/>
  <c r="AA123" i="11"/>
  <c r="AB123" i="11"/>
  <c r="AC123" i="11"/>
  <c r="D162" i="11"/>
  <c r="D151" i="11"/>
  <c r="D179" i="11"/>
  <c r="V159" i="11"/>
  <c r="T159" i="11"/>
  <c r="G204" i="11" s="1"/>
  <c r="D170" i="11"/>
  <c r="D154" i="11"/>
  <c r="Y102" i="11"/>
  <c r="Z102" i="11"/>
  <c r="AA102" i="11"/>
  <c r="AB102" i="11"/>
  <c r="AC102" i="11"/>
  <c r="T152" i="11"/>
  <c r="G197" i="11" s="1"/>
  <c r="V152" i="11"/>
  <c r="D155" i="11"/>
  <c r="V147" i="11"/>
  <c r="T147" i="11"/>
  <c r="G192" i="11" s="1"/>
  <c r="V178" i="11"/>
  <c r="T178" i="11"/>
  <c r="G223" i="11" s="1"/>
  <c r="C108" i="11"/>
  <c r="O108" i="11"/>
  <c r="AA138" i="11"/>
  <c r="Z138" i="11"/>
  <c r="Y138" i="11"/>
  <c r="AB138" i="11"/>
  <c r="AC138" i="11"/>
  <c r="V158" i="11"/>
  <c r="T158" i="11"/>
  <c r="G203" i="11" s="1"/>
  <c r="V160" i="11"/>
  <c r="T160" i="11"/>
  <c r="G205" i="11" s="1"/>
  <c r="V166" i="11"/>
  <c r="T166" i="11"/>
  <c r="G211" i="11" s="1"/>
  <c r="D167" i="11"/>
  <c r="V176" i="11"/>
  <c r="T176" i="11"/>
  <c r="G221" i="11" s="1"/>
  <c r="C128" i="11"/>
  <c r="O128" i="11"/>
  <c r="AE128" i="11" s="1"/>
  <c r="V163" i="11"/>
  <c r="T163" i="11"/>
  <c r="G208" i="11" s="1"/>
  <c r="Z122" i="11"/>
  <c r="Y122" i="11"/>
  <c r="AA122" i="11"/>
  <c r="AB122" i="11"/>
  <c r="AC122" i="11"/>
  <c r="AF7" i="11"/>
  <c r="AE9" i="11"/>
  <c r="AE13" i="11"/>
  <c r="AE27" i="11"/>
  <c r="AE28" i="11"/>
  <c r="AE29" i="11"/>
  <c r="AE30" i="11"/>
  <c r="AE36" i="11"/>
  <c r="AE39" i="11"/>
  <c r="AE46" i="11"/>
  <c r="AE49" i="11"/>
  <c r="AE50" i="11"/>
  <c r="AE61" i="11"/>
  <c r="AE81" i="11"/>
  <c r="AE12" i="11"/>
  <c r="AE17" i="11"/>
  <c r="AE24" i="11"/>
  <c r="AE25" i="11"/>
  <c r="AE31" i="11"/>
  <c r="AE32" i="11"/>
  <c r="AE33" i="11"/>
  <c r="AE34" i="11"/>
  <c r="AE45" i="11"/>
  <c r="AE47" i="11"/>
  <c r="AE48" i="11"/>
  <c r="AE51" i="11"/>
  <c r="AE52" i="11"/>
  <c r="AE53" i="11"/>
  <c r="AE54" i="11"/>
  <c r="AE16" i="11"/>
  <c r="AE57" i="11"/>
  <c r="AE58" i="11"/>
  <c r="AE64" i="11"/>
  <c r="AE66" i="11"/>
  <c r="AE68" i="11"/>
  <c r="AE70" i="11"/>
  <c r="AE72" i="11"/>
  <c r="AE74" i="11"/>
  <c r="AE76" i="11"/>
  <c r="AE78" i="11"/>
  <c r="AE80" i="11"/>
  <c r="AE23" i="11"/>
  <c r="AE38" i="11"/>
  <c r="AE59" i="11"/>
  <c r="AE21" i="11"/>
  <c r="AE22" i="11"/>
  <c r="AE60" i="11"/>
  <c r="AE62" i="11"/>
  <c r="AE15" i="11"/>
  <c r="AE26" i="11"/>
  <c r="AE37" i="11"/>
  <c r="AE41" i="11"/>
  <c r="AE44" i="11"/>
  <c r="AE67" i="11"/>
  <c r="AE75" i="11"/>
  <c r="AE42" i="11"/>
  <c r="AE14" i="11"/>
  <c r="AE40" i="11"/>
  <c r="AE65" i="11"/>
  <c r="AE73" i="11"/>
  <c r="AE20" i="11"/>
  <c r="AE35" i="11"/>
  <c r="AE69" i="11"/>
  <c r="AE63" i="11"/>
  <c r="AE71" i="11"/>
  <c r="AE79" i="11"/>
  <c r="AE19" i="11"/>
  <c r="AE18" i="11"/>
  <c r="AE43" i="11"/>
  <c r="AE77" i="11"/>
  <c r="AE130" i="11"/>
  <c r="AE96" i="11"/>
  <c r="AE92" i="11"/>
  <c r="AE84" i="11"/>
  <c r="AE134" i="11"/>
  <c r="AE82" i="11"/>
  <c r="AE90" i="11"/>
  <c r="AE133" i="11"/>
  <c r="AE117" i="11"/>
  <c r="AE113" i="11"/>
  <c r="AE109" i="11"/>
  <c r="AE105" i="11"/>
  <c r="AE99" i="11"/>
  <c r="AE95" i="11"/>
  <c r="AE91" i="11"/>
  <c r="AE87" i="11"/>
  <c r="AE83" i="11"/>
  <c r="AE122" i="11"/>
  <c r="AE114" i="11"/>
  <c r="AE110" i="11"/>
  <c r="AE102" i="11"/>
  <c r="AE143" i="11"/>
  <c r="AE129" i="11"/>
  <c r="AE126" i="11"/>
  <c r="AE106" i="11"/>
  <c r="AE98" i="11"/>
  <c r="AE94" i="11"/>
  <c r="AE141" i="11"/>
  <c r="AE125" i="11"/>
  <c r="AE137" i="11"/>
  <c r="AE121" i="11"/>
  <c r="AE131" i="11"/>
  <c r="AE127" i="11"/>
  <c r="AE119" i="11"/>
  <c r="AE97" i="11"/>
  <c r="AE89" i="11"/>
  <c r="AE135" i="11"/>
  <c r="AE115" i="11"/>
  <c r="AE111" i="11"/>
  <c r="AE93" i="11"/>
  <c r="AE138" i="11"/>
  <c r="AE118" i="11"/>
  <c r="AE86" i="11"/>
  <c r="AE88" i="11"/>
  <c r="AE123" i="11"/>
  <c r="AE107" i="11"/>
  <c r="AE103" i="11"/>
  <c r="AE85" i="11"/>
  <c r="L224" i="11" l="1"/>
  <c r="K224" i="11" s="1"/>
  <c r="I224" i="11"/>
  <c r="R224" i="11" s="1"/>
  <c r="W224" i="11" s="1"/>
  <c r="L207" i="11"/>
  <c r="K207" i="11" s="1"/>
  <c r="I207" i="11"/>
  <c r="R207" i="11" s="1"/>
  <c r="W207" i="11" s="1"/>
  <c r="L200" i="11"/>
  <c r="K200" i="11" s="1"/>
  <c r="I200" i="11"/>
  <c r="R200" i="11" s="1"/>
  <c r="W200" i="11" s="1"/>
  <c r="L228" i="11"/>
  <c r="K228" i="11" s="1"/>
  <c r="I228" i="11"/>
  <c r="R228" i="11" s="1"/>
  <c r="W228" i="11" s="1"/>
  <c r="L217" i="11"/>
  <c r="K217" i="11" s="1"/>
  <c r="I217" i="11"/>
  <c r="R217" i="11" s="1"/>
  <c r="W217" i="11" s="1"/>
  <c r="K187" i="11"/>
  <c r="D187" i="11"/>
  <c r="AC142" i="11"/>
  <c r="Y142" i="11"/>
  <c r="Z142" i="11"/>
  <c r="AA142" i="11"/>
  <c r="AB142" i="11"/>
  <c r="AD142" i="11"/>
  <c r="L192" i="11"/>
  <c r="K192" i="11" s="1"/>
  <c r="I192" i="11"/>
  <c r="R192" i="11" s="1"/>
  <c r="W192" i="11" s="1"/>
  <c r="L197" i="11"/>
  <c r="K197" i="11" s="1"/>
  <c r="I197" i="11"/>
  <c r="R197" i="11" s="1"/>
  <c r="W197" i="11" s="1"/>
  <c r="L211" i="11"/>
  <c r="K211" i="11" s="1"/>
  <c r="I211" i="11"/>
  <c r="R211" i="11" s="1"/>
  <c r="W211" i="11" s="1"/>
  <c r="L203" i="11"/>
  <c r="K203" i="11" s="1"/>
  <c r="I203" i="11"/>
  <c r="R203" i="11" s="1"/>
  <c r="W203" i="11" s="1"/>
  <c r="L215" i="11"/>
  <c r="K215" i="11" s="1"/>
  <c r="I215" i="11"/>
  <c r="R215" i="11" s="1"/>
  <c r="W215" i="11" s="1"/>
  <c r="I201" i="11"/>
  <c r="L201" i="11"/>
  <c r="K201" i="11" s="1"/>
  <c r="L227" i="11"/>
  <c r="K227" i="11" s="1"/>
  <c r="I227" i="11"/>
  <c r="R227" i="11" s="1"/>
  <c r="W227" i="11" s="1"/>
  <c r="L216" i="11"/>
  <c r="K216" i="11" s="1"/>
  <c r="I216" i="11"/>
  <c r="R216" i="11" s="1"/>
  <c r="W216" i="11" s="1"/>
  <c r="L219" i="11"/>
  <c r="K219" i="11" s="1"/>
  <c r="I219" i="11"/>
  <c r="R219" i="11" s="1"/>
  <c r="W219" i="11" s="1"/>
  <c r="I209" i="11"/>
  <c r="L209" i="11"/>
  <c r="K209" i="11" s="1"/>
  <c r="L195" i="11"/>
  <c r="K195" i="11" s="1"/>
  <c r="I195" i="11"/>
  <c r="R195" i="11" s="1"/>
  <c r="W195" i="11" s="1"/>
  <c r="L233" i="11"/>
  <c r="K233" i="11" s="1"/>
  <c r="I233" i="11"/>
  <c r="R233" i="11" s="1"/>
  <c r="W233" i="11" s="1"/>
  <c r="W187" i="11"/>
  <c r="T187" i="11"/>
  <c r="G232" i="11" s="1"/>
  <c r="L208" i="11"/>
  <c r="K208" i="11" s="1"/>
  <c r="I208" i="11"/>
  <c r="R208" i="11" s="1"/>
  <c r="W208" i="11" s="1"/>
  <c r="I221" i="11"/>
  <c r="R221" i="11" s="1"/>
  <c r="W221" i="11" s="1"/>
  <c r="L221" i="11"/>
  <c r="K221" i="11" s="1"/>
  <c r="L223" i="11"/>
  <c r="K223" i="11" s="1"/>
  <c r="I223" i="11"/>
  <c r="L204" i="11"/>
  <c r="K204" i="11" s="1"/>
  <c r="I204" i="11"/>
  <c r="R204" i="11" s="1"/>
  <c r="W204" i="11" s="1"/>
  <c r="L212" i="11"/>
  <c r="K212" i="11" s="1"/>
  <c r="I212" i="11"/>
  <c r="R212" i="11" s="1"/>
  <c r="W212" i="11" s="1"/>
  <c r="L231" i="11"/>
  <c r="K231" i="11" s="1"/>
  <c r="I231" i="11"/>
  <c r="R231" i="11" s="1"/>
  <c r="W231" i="11" s="1"/>
  <c r="L213" i="11"/>
  <c r="K213" i="11" s="1"/>
  <c r="I213" i="11"/>
  <c r="R213" i="11" s="1"/>
  <c r="W213" i="11" s="1"/>
  <c r="L205" i="11"/>
  <c r="K205" i="11" s="1"/>
  <c r="I205" i="11"/>
  <c r="R205" i="11" s="1"/>
  <c r="W205" i="11" s="1"/>
  <c r="L193" i="11"/>
  <c r="K193" i="11" s="1"/>
  <c r="I193" i="11"/>
  <c r="R193" i="11" s="1"/>
  <c r="W193" i="11" s="1"/>
  <c r="L199" i="11"/>
  <c r="K199" i="11" s="1"/>
  <c r="I199" i="11"/>
  <c r="R199" i="11" s="1"/>
  <c r="W199" i="11" s="1"/>
  <c r="L196" i="11"/>
  <c r="K196" i="11" s="1"/>
  <c r="I196" i="11"/>
  <c r="R196" i="11" s="1"/>
  <c r="W196" i="11" s="1"/>
  <c r="L220" i="11"/>
  <c r="K220" i="11" s="1"/>
  <c r="I220" i="11"/>
  <c r="R220" i="11" s="1"/>
  <c r="W220" i="11" s="1"/>
  <c r="L225" i="11"/>
  <c r="K225" i="11" s="1"/>
  <c r="I225" i="11"/>
  <c r="R225" i="11" s="1"/>
  <c r="W225" i="11" s="1"/>
  <c r="D185" i="11"/>
  <c r="V185" i="11"/>
  <c r="T185" i="11"/>
  <c r="G230" i="11" s="1"/>
  <c r="AC140" i="11"/>
  <c r="Z140" i="11"/>
  <c r="Y140" i="11"/>
  <c r="AA140" i="11"/>
  <c r="AB140" i="11"/>
  <c r="AD140" i="11"/>
  <c r="C188" i="11"/>
  <c r="O188" i="11"/>
  <c r="C156" i="11"/>
  <c r="O156" i="11"/>
  <c r="AF156" i="11" s="1"/>
  <c r="O150" i="11"/>
  <c r="AF150" i="11" s="1"/>
  <c r="C150" i="11"/>
  <c r="C147" i="11"/>
  <c r="O147" i="11"/>
  <c r="V157" i="11"/>
  <c r="T157" i="11"/>
  <c r="G202" i="11" s="1"/>
  <c r="D161" i="11"/>
  <c r="Z139" i="11"/>
  <c r="Y139" i="11"/>
  <c r="AA139" i="11"/>
  <c r="AB139" i="11"/>
  <c r="AC139" i="11"/>
  <c r="AD139" i="11"/>
  <c r="C154" i="11"/>
  <c r="O154" i="11"/>
  <c r="AF154" i="11" s="1"/>
  <c r="C179" i="11"/>
  <c r="O179" i="11"/>
  <c r="D173" i="11"/>
  <c r="C167" i="11"/>
  <c r="O167" i="11"/>
  <c r="AF167" i="11" s="1"/>
  <c r="V169" i="11"/>
  <c r="T169" i="11"/>
  <c r="G214" i="11" s="1"/>
  <c r="Y112" i="11"/>
  <c r="AA112" i="11"/>
  <c r="Z112" i="11"/>
  <c r="AB112" i="11"/>
  <c r="AC112" i="11"/>
  <c r="AD112" i="11"/>
  <c r="Z116" i="11"/>
  <c r="Y116" i="11"/>
  <c r="AA116" i="11"/>
  <c r="AB116" i="11"/>
  <c r="AC116" i="11"/>
  <c r="AD116" i="11"/>
  <c r="D184" i="11"/>
  <c r="T165" i="11"/>
  <c r="G210" i="11" s="1"/>
  <c r="V165" i="11"/>
  <c r="C183" i="11"/>
  <c r="O183" i="11"/>
  <c r="V189" i="11"/>
  <c r="T189" i="11"/>
  <c r="G234" i="11" s="1"/>
  <c r="C180" i="11"/>
  <c r="O180" i="11"/>
  <c r="AF180" i="11" s="1"/>
  <c r="D153" i="11"/>
  <c r="C174" i="11"/>
  <c r="O174" i="11"/>
  <c r="AF174" i="11" s="1"/>
  <c r="R209" i="11"/>
  <c r="W209" i="11" s="1"/>
  <c r="Z108" i="11"/>
  <c r="AA108" i="11"/>
  <c r="Y108" i="11"/>
  <c r="AB108" i="11"/>
  <c r="AC108" i="11"/>
  <c r="AD108" i="11"/>
  <c r="C152" i="11"/>
  <c r="O152" i="11"/>
  <c r="AF152" i="11" s="1"/>
  <c r="C159" i="11"/>
  <c r="O159" i="11"/>
  <c r="AF159" i="11" s="1"/>
  <c r="D149" i="11"/>
  <c r="D181" i="11"/>
  <c r="V184" i="11"/>
  <c r="T184" i="11"/>
  <c r="G229" i="11" s="1"/>
  <c r="T153" i="11"/>
  <c r="G198" i="11" s="1"/>
  <c r="V153" i="11"/>
  <c r="C176" i="11"/>
  <c r="O176" i="11"/>
  <c r="C158" i="11"/>
  <c r="O158" i="11"/>
  <c r="AF158" i="11" s="1"/>
  <c r="R223" i="11"/>
  <c r="W223" i="11" s="1"/>
  <c r="V177" i="11"/>
  <c r="T177" i="11"/>
  <c r="G222" i="11" s="1"/>
  <c r="Y136" i="11"/>
  <c r="Z136" i="11"/>
  <c r="AA136" i="11"/>
  <c r="AB136" i="11"/>
  <c r="AC136" i="11"/>
  <c r="AD136" i="11"/>
  <c r="D157" i="11"/>
  <c r="T161" i="11"/>
  <c r="G206" i="11" s="1"/>
  <c r="V161" i="11"/>
  <c r="C151" i="11"/>
  <c r="O151" i="11"/>
  <c r="Z132" i="11"/>
  <c r="Y132" i="11"/>
  <c r="AA132" i="11"/>
  <c r="AB132" i="11"/>
  <c r="AC132" i="11"/>
  <c r="AD132" i="11"/>
  <c r="Z120" i="11"/>
  <c r="Y120" i="11"/>
  <c r="AA120" i="11"/>
  <c r="AB120" i="11"/>
  <c r="AC120" i="11"/>
  <c r="AD120" i="11"/>
  <c r="Z144" i="11"/>
  <c r="Y144" i="11"/>
  <c r="AA144" i="11"/>
  <c r="AB144" i="11"/>
  <c r="AC144" i="11"/>
  <c r="AD144" i="11"/>
  <c r="D169" i="11"/>
  <c r="C175" i="11"/>
  <c r="O175" i="11"/>
  <c r="AF175" i="11" s="1"/>
  <c r="C172" i="11"/>
  <c r="O172" i="11"/>
  <c r="C164" i="11"/>
  <c r="O164" i="11"/>
  <c r="AF164" i="11" s="1"/>
  <c r="C160" i="11"/>
  <c r="O160" i="11"/>
  <c r="AF160" i="11" s="1"/>
  <c r="V173" i="11"/>
  <c r="T173" i="11"/>
  <c r="G218" i="11" s="1"/>
  <c r="D165" i="11"/>
  <c r="D189" i="11"/>
  <c r="C186" i="11"/>
  <c r="O186" i="11"/>
  <c r="AF186" i="11" s="1"/>
  <c r="C168" i="11"/>
  <c r="O168" i="11"/>
  <c r="AE108" i="11"/>
  <c r="C163" i="11"/>
  <c r="O163" i="11"/>
  <c r="AF163" i="11" s="1"/>
  <c r="C166" i="11"/>
  <c r="O166" i="11"/>
  <c r="AF166" i="11" s="1"/>
  <c r="AE136" i="11"/>
  <c r="AA128" i="11"/>
  <c r="Y128" i="11"/>
  <c r="Z128" i="11"/>
  <c r="AB128" i="11"/>
  <c r="AC128" i="11"/>
  <c r="AD128" i="11"/>
  <c r="C178" i="11"/>
  <c r="O178" i="11"/>
  <c r="AF178" i="11" s="1"/>
  <c r="D177" i="11"/>
  <c r="Y124" i="11"/>
  <c r="Z124" i="11"/>
  <c r="AA124" i="11"/>
  <c r="AB124" i="11"/>
  <c r="AC124" i="11"/>
  <c r="AD124" i="11"/>
  <c r="O148" i="11"/>
  <c r="C148" i="11"/>
  <c r="V149" i="11"/>
  <c r="T149" i="11"/>
  <c r="G194" i="11" s="1"/>
  <c r="C170" i="11"/>
  <c r="O170" i="11"/>
  <c r="AF170" i="11" s="1"/>
  <c r="C162" i="11"/>
  <c r="O162" i="11"/>
  <c r="AF162" i="11" s="1"/>
  <c r="C155" i="11"/>
  <c r="O155" i="11"/>
  <c r="AF155" i="11" s="1"/>
  <c r="V181" i="11"/>
  <c r="T181" i="11"/>
  <c r="G226" i="11" s="1"/>
  <c r="R201" i="11"/>
  <c r="W201" i="11" s="1"/>
  <c r="Y104" i="11"/>
  <c r="Z104" i="11"/>
  <c r="AA104" i="11"/>
  <c r="AB104" i="11"/>
  <c r="AC104" i="11"/>
  <c r="AD104" i="11"/>
  <c r="C182" i="11"/>
  <c r="O182" i="11"/>
  <c r="AF182" i="11" s="1"/>
  <c r="C171" i="11"/>
  <c r="O171" i="11"/>
  <c r="AF171" i="11" s="1"/>
  <c r="AF6" i="11"/>
  <c r="AG7" i="11"/>
  <c r="AF9" i="11"/>
  <c r="AF13" i="11"/>
  <c r="AF17" i="11"/>
  <c r="AF21" i="11"/>
  <c r="AF25" i="11"/>
  <c r="AF29" i="11"/>
  <c r="AF33" i="11"/>
  <c r="AF37" i="11"/>
  <c r="AF41" i="11"/>
  <c r="AF45" i="11"/>
  <c r="AF49" i="11"/>
  <c r="AF53" i="11"/>
  <c r="AF59" i="11"/>
  <c r="AF63" i="11"/>
  <c r="AF67" i="11"/>
  <c r="AF71" i="11"/>
  <c r="AF75" i="11"/>
  <c r="AF79" i="11"/>
  <c r="AF14" i="11"/>
  <c r="AF18" i="11"/>
  <c r="AF22" i="11"/>
  <c r="AF26" i="11"/>
  <c r="AF30" i="11"/>
  <c r="AF34" i="11"/>
  <c r="AF38" i="11"/>
  <c r="AF42" i="11"/>
  <c r="AF46" i="11"/>
  <c r="AF50" i="11"/>
  <c r="AF54" i="11"/>
  <c r="AF60" i="11"/>
  <c r="AF64" i="11"/>
  <c r="AF68" i="11"/>
  <c r="AF72" i="11"/>
  <c r="AF76" i="11"/>
  <c r="AF80" i="11"/>
  <c r="AF15" i="11"/>
  <c r="AF19" i="11"/>
  <c r="AF23" i="11"/>
  <c r="AF27" i="11"/>
  <c r="AF31" i="11"/>
  <c r="AF35" i="11"/>
  <c r="AF39" i="11"/>
  <c r="AF43" i="11"/>
  <c r="AF47" i="11"/>
  <c r="AF51" i="11"/>
  <c r="AF57" i="11"/>
  <c r="AF61" i="11"/>
  <c r="AF65" i="11"/>
  <c r="AF69" i="11"/>
  <c r="AF73" i="11"/>
  <c r="AF77" i="11"/>
  <c r="AF81" i="11"/>
  <c r="AF20" i="11"/>
  <c r="AF36" i="11"/>
  <c r="AF52" i="11"/>
  <c r="AF70" i="11"/>
  <c r="AF24" i="11"/>
  <c r="AF40" i="11"/>
  <c r="AF58" i="11"/>
  <c r="AF74" i="11"/>
  <c r="AF16" i="11"/>
  <c r="AF32" i="11"/>
  <c r="AF66" i="11"/>
  <c r="AF12" i="11"/>
  <c r="AF28" i="11"/>
  <c r="AF44" i="11"/>
  <c r="AF62" i="11"/>
  <c r="AF78" i="11"/>
  <c r="AF48" i="11"/>
  <c r="AF130" i="11"/>
  <c r="AF124" i="11"/>
  <c r="AF116" i="11"/>
  <c r="AF104" i="11"/>
  <c r="AF96" i="11"/>
  <c r="AF92" i="11"/>
  <c r="AF134" i="11"/>
  <c r="AF82" i="11"/>
  <c r="AF90" i="11"/>
  <c r="AF137" i="11"/>
  <c r="AF133" i="11"/>
  <c r="AF129" i="11"/>
  <c r="AF125" i="11"/>
  <c r="AF121" i="11"/>
  <c r="AF84" i="11"/>
  <c r="AF136" i="11"/>
  <c r="AF122" i="11"/>
  <c r="AF114" i="11"/>
  <c r="AF110" i="11"/>
  <c r="AF102" i="11"/>
  <c r="AF143" i="11"/>
  <c r="AF141" i="11"/>
  <c r="AF117" i="11"/>
  <c r="AF113" i="11"/>
  <c r="AF109" i="11"/>
  <c r="AF105" i="11"/>
  <c r="AF99" i="11"/>
  <c r="AF95" i="11"/>
  <c r="AF91" i="11"/>
  <c r="AF87" i="11"/>
  <c r="AF83" i="11"/>
  <c r="AF140" i="11"/>
  <c r="AF106" i="11"/>
  <c r="AF138" i="11"/>
  <c r="AF120" i="11"/>
  <c r="AF132" i="11"/>
  <c r="AF94" i="11"/>
  <c r="AF144" i="11"/>
  <c r="AF139" i="11"/>
  <c r="AF135" i="11"/>
  <c r="AF131" i="11"/>
  <c r="AF127" i="11"/>
  <c r="AF123" i="11"/>
  <c r="AF119" i="11"/>
  <c r="AF115" i="11"/>
  <c r="AF111" i="11"/>
  <c r="AF107" i="11"/>
  <c r="AF103" i="11"/>
  <c r="AF97" i="11"/>
  <c r="AF93" i="11"/>
  <c r="AF89" i="11"/>
  <c r="AF85" i="11"/>
  <c r="AF128" i="11"/>
  <c r="AF118" i="11"/>
  <c r="AF112" i="11"/>
  <c r="AF108" i="11"/>
  <c r="AF126" i="11"/>
  <c r="AF98" i="11"/>
  <c r="AF142" i="11"/>
  <c r="AF86" i="11"/>
  <c r="AF88" i="11"/>
  <c r="I218" i="11" l="1"/>
  <c r="L218" i="11"/>
  <c r="K218" i="11" s="1"/>
  <c r="L232" i="11"/>
  <c r="I232" i="11"/>
  <c r="R232" i="11" s="1"/>
  <c r="I229" i="11"/>
  <c r="L229" i="11"/>
  <c r="V187" i="11"/>
  <c r="C187" i="11" s="1"/>
  <c r="O187" i="11"/>
  <c r="AG187" i="11" s="1"/>
  <c r="I226" i="11"/>
  <c r="L226" i="11"/>
  <c r="I194" i="11"/>
  <c r="L194" i="11"/>
  <c r="K194" i="11" s="1"/>
  <c r="I198" i="11"/>
  <c r="L198" i="11"/>
  <c r="I234" i="11"/>
  <c r="R234" i="11" s="1"/>
  <c r="W234" i="11" s="1"/>
  <c r="L234" i="11"/>
  <c r="K234" i="11" s="1"/>
  <c r="I206" i="11"/>
  <c r="L206" i="11"/>
  <c r="K206" i="11" s="1"/>
  <c r="I222" i="11"/>
  <c r="R222" i="11" s="1"/>
  <c r="W222" i="11" s="1"/>
  <c r="L222" i="11"/>
  <c r="K222" i="11" s="1"/>
  <c r="I210" i="11"/>
  <c r="L210" i="11"/>
  <c r="I214" i="11"/>
  <c r="R214" i="11" s="1"/>
  <c r="W214" i="11" s="1"/>
  <c r="L214" i="11"/>
  <c r="K214" i="11" s="1"/>
  <c r="I202" i="11"/>
  <c r="L202" i="11"/>
  <c r="K202" i="11" s="1"/>
  <c r="I230" i="11"/>
  <c r="L230" i="11"/>
  <c r="K230" i="11" s="1"/>
  <c r="O185" i="11"/>
  <c r="AG185" i="11" s="1"/>
  <c r="C185" i="11"/>
  <c r="R230" i="11"/>
  <c r="W230" i="11" s="1"/>
  <c r="AA188" i="11"/>
  <c r="AD188" i="11"/>
  <c r="AB188" i="11"/>
  <c r="Y188" i="11"/>
  <c r="Z188" i="11"/>
  <c r="AC188" i="11"/>
  <c r="AE188" i="11"/>
  <c r="AF188" i="11"/>
  <c r="D233" i="11"/>
  <c r="V233" i="11"/>
  <c r="T233" i="11"/>
  <c r="G278" i="11" s="1"/>
  <c r="Y148" i="11"/>
  <c r="Z148" i="11"/>
  <c r="AA148" i="11"/>
  <c r="AB148" i="11"/>
  <c r="AC148" i="11"/>
  <c r="AD148" i="11"/>
  <c r="AE148" i="11"/>
  <c r="Z168" i="11"/>
  <c r="Y168" i="11"/>
  <c r="AA168" i="11"/>
  <c r="AB168" i="11"/>
  <c r="AC168" i="11"/>
  <c r="AD168" i="11"/>
  <c r="AE168" i="11"/>
  <c r="Z160" i="11"/>
  <c r="Y160" i="11"/>
  <c r="AA160" i="11"/>
  <c r="AB160" i="11"/>
  <c r="AC160" i="11"/>
  <c r="AD160" i="11"/>
  <c r="AE160" i="11"/>
  <c r="Y172" i="11"/>
  <c r="Z172" i="11"/>
  <c r="AA172" i="11"/>
  <c r="AB172" i="11"/>
  <c r="AC172" i="11"/>
  <c r="AD172" i="11"/>
  <c r="AE172" i="11"/>
  <c r="Y151" i="11"/>
  <c r="Z151" i="11"/>
  <c r="AA151" i="11"/>
  <c r="AB151" i="11"/>
  <c r="AC151" i="11"/>
  <c r="AD151" i="11"/>
  <c r="AE151" i="11"/>
  <c r="V223" i="11"/>
  <c r="T223" i="11"/>
  <c r="G268" i="11" s="1"/>
  <c r="Y176" i="11"/>
  <c r="Z176" i="11"/>
  <c r="AA176" i="11"/>
  <c r="AB176" i="11"/>
  <c r="AC176" i="11"/>
  <c r="AD176" i="11"/>
  <c r="AE176" i="11"/>
  <c r="C153" i="11"/>
  <c r="O153" i="11"/>
  <c r="AG153" i="11" s="1"/>
  <c r="R229" i="11"/>
  <c r="W229" i="11" s="1"/>
  <c r="K229" i="11"/>
  <c r="Z159" i="11"/>
  <c r="Y159" i="11"/>
  <c r="AA159" i="11"/>
  <c r="AB159" i="11"/>
  <c r="AC159" i="11"/>
  <c r="AD159" i="11"/>
  <c r="AE159" i="11"/>
  <c r="T209" i="11"/>
  <c r="G254" i="11" s="1"/>
  <c r="V209" i="11"/>
  <c r="V217" i="11"/>
  <c r="T217" i="11"/>
  <c r="G262" i="11" s="1"/>
  <c r="Z183" i="11"/>
  <c r="Y183" i="11"/>
  <c r="AA183" i="11"/>
  <c r="AB183" i="11"/>
  <c r="AC183" i="11"/>
  <c r="AD183" i="11"/>
  <c r="AE183" i="11"/>
  <c r="Z179" i="11"/>
  <c r="Y179" i="11"/>
  <c r="AA179" i="11"/>
  <c r="AB179" i="11"/>
  <c r="AC179" i="11"/>
  <c r="AD179" i="11"/>
  <c r="AE179" i="11"/>
  <c r="R202" i="11"/>
  <c r="W202" i="11" s="1"/>
  <c r="Z147" i="11"/>
  <c r="Y147" i="11"/>
  <c r="AA147" i="11"/>
  <c r="AB147" i="11"/>
  <c r="AC147" i="11"/>
  <c r="AD147" i="11"/>
  <c r="AE147" i="11"/>
  <c r="D211" i="11"/>
  <c r="T208" i="11"/>
  <c r="G253" i="11" s="1"/>
  <c r="V208" i="11"/>
  <c r="Y156" i="11"/>
  <c r="Z156" i="11"/>
  <c r="AA156" i="11"/>
  <c r="AB156" i="11"/>
  <c r="AC156" i="11"/>
  <c r="AD156" i="11"/>
  <c r="AE156" i="11"/>
  <c r="AF148" i="11"/>
  <c r="AF172" i="11"/>
  <c r="Z171" i="11"/>
  <c r="Y171" i="11"/>
  <c r="AA171" i="11"/>
  <c r="AB171" i="11"/>
  <c r="AC171" i="11"/>
  <c r="AD171" i="11"/>
  <c r="AE171" i="11"/>
  <c r="V213" i="11"/>
  <c r="T213" i="11"/>
  <c r="G258" i="11" s="1"/>
  <c r="R226" i="11"/>
  <c r="W226" i="11" s="1"/>
  <c r="K226" i="11"/>
  <c r="Z162" i="11"/>
  <c r="Y162" i="11"/>
  <c r="AA162" i="11"/>
  <c r="AB162" i="11"/>
  <c r="AC162" i="11"/>
  <c r="AD162" i="11"/>
  <c r="AE162" i="11"/>
  <c r="Z170" i="11"/>
  <c r="Y170" i="11"/>
  <c r="AA170" i="11"/>
  <c r="AB170" i="11"/>
  <c r="AC170" i="11"/>
  <c r="AD170" i="11"/>
  <c r="AE170" i="11"/>
  <c r="R194" i="11"/>
  <c r="W194" i="11" s="1"/>
  <c r="V204" i="11"/>
  <c r="T204" i="11"/>
  <c r="G249" i="11" s="1"/>
  <c r="T205" i="11"/>
  <c r="G250" i="11" s="1"/>
  <c r="V205" i="11"/>
  <c r="Z163" i="11"/>
  <c r="Y163" i="11"/>
  <c r="AA163" i="11"/>
  <c r="AB163" i="11"/>
  <c r="AC163" i="11"/>
  <c r="AD163" i="11"/>
  <c r="AE163" i="11"/>
  <c r="T224" i="11"/>
  <c r="G269" i="11" s="1"/>
  <c r="V224" i="11"/>
  <c r="T216" i="11"/>
  <c r="G261" i="11" s="1"/>
  <c r="V216" i="11"/>
  <c r="C177" i="11"/>
  <c r="O177" i="11"/>
  <c r="AG177" i="11" s="1"/>
  <c r="D223" i="11"/>
  <c r="K198" i="11"/>
  <c r="R198" i="11"/>
  <c r="W198" i="11" s="1"/>
  <c r="C184" i="11"/>
  <c r="O184" i="11"/>
  <c r="AG184" i="11" s="1"/>
  <c r="T212" i="11"/>
  <c r="G257" i="11" s="1"/>
  <c r="V212" i="11"/>
  <c r="D209" i="11"/>
  <c r="D217" i="11"/>
  <c r="C169" i="11"/>
  <c r="O169" i="11"/>
  <c r="AG169" i="11" s="1"/>
  <c r="C157" i="11"/>
  <c r="O157" i="11"/>
  <c r="AG157" i="11" s="1"/>
  <c r="V211" i="11"/>
  <c r="T211" i="11"/>
  <c r="G256" i="11" s="1"/>
  <c r="D208" i="11"/>
  <c r="D201" i="11"/>
  <c r="D212" i="11"/>
  <c r="AF183" i="11"/>
  <c r="AF176" i="11"/>
  <c r="D213" i="11"/>
  <c r="C181" i="11"/>
  <c r="O181" i="11"/>
  <c r="AG181" i="11" s="1"/>
  <c r="C149" i="11"/>
  <c r="O149" i="11"/>
  <c r="AG149" i="11" s="1"/>
  <c r="D204" i="11"/>
  <c r="D205" i="11"/>
  <c r="Y186" i="11"/>
  <c r="Z186" i="11"/>
  <c r="AA186" i="11"/>
  <c r="AB186" i="11"/>
  <c r="AC186" i="11"/>
  <c r="AD186" i="11"/>
  <c r="AE186" i="11"/>
  <c r="D228" i="11"/>
  <c r="R218" i="11"/>
  <c r="W218" i="11" s="1"/>
  <c r="T199" i="11"/>
  <c r="G244" i="11" s="1"/>
  <c r="V199" i="11"/>
  <c r="Y164" i="11"/>
  <c r="Z164" i="11"/>
  <c r="AA164" i="11"/>
  <c r="AB164" i="11"/>
  <c r="AC164" i="11"/>
  <c r="AD164" i="11"/>
  <c r="AE164" i="11"/>
  <c r="T227" i="11"/>
  <c r="G272" i="11" s="1"/>
  <c r="V227" i="11"/>
  <c r="Z175" i="11"/>
  <c r="Y175" i="11"/>
  <c r="AA175" i="11"/>
  <c r="AB175" i="11"/>
  <c r="AC175" i="11"/>
  <c r="AD175" i="11"/>
  <c r="AE175" i="11"/>
  <c r="T200" i="11"/>
  <c r="G245" i="11" s="1"/>
  <c r="V200" i="11"/>
  <c r="T207" i="11"/>
  <c r="G252" i="11" s="1"/>
  <c r="V207" i="11"/>
  <c r="V215" i="11"/>
  <c r="T215" i="11"/>
  <c r="G260" i="11" s="1"/>
  <c r="C161" i="11"/>
  <c r="O161" i="11"/>
  <c r="AG161" i="11" s="1"/>
  <c r="Y158" i="11"/>
  <c r="Z158" i="11"/>
  <c r="AA158" i="11"/>
  <c r="AB158" i="11"/>
  <c r="AC158" i="11"/>
  <c r="AD158" i="11"/>
  <c r="AE158" i="11"/>
  <c r="V219" i="11"/>
  <c r="T219" i="11"/>
  <c r="G264" i="11" s="1"/>
  <c r="V225" i="11"/>
  <c r="T225" i="11"/>
  <c r="G270" i="11" s="1"/>
  <c r="T193" i="11"/>
  <c r="G238" i="11" s="1"/>
  <c r="V193" i="11"/>
  <c r="Y152" i="11"/>
  <c r="Z152" i="11"/>
  <c r="AA152" i="11"/>
  <c r="AB152" i="11"/>
  <c r="AC152" i="11"/>
  <c r="AD152" i="11"/>
  <c r="AE152" i="11"/>
  <c r="T195" i="11"/>
  <c r="G240" i="11" s="1"/>
  <c r="V195" i="11"/>
  <c r="Z174" i="11"/>
  <c r="Y174" i="11"/>
  <c r="AA174" i="11"/>
  <c r="AB174" i="11"/>
  <c r="AC174" i="11"/>
  <c r="AD174" i="11"/>
  <c r="AE174" i="11"/>
  <c r="Z180" i="11"/>
  <c r="Y180" i="11"/>
  <c r="AA180" i="11"/>
  <c r="AB180" i="11"/>
  <c r="AC180" i="11"/>
  <c r="AD180" i="11"/>
  <c r="AE180" i="11"/>
  <c r="C165" i="11"/>
  <c r="O165" i="11"/>
  <c r="D220" i="11"/>
  <c r="Z167" i="11"/>
  <c r="Y167" i="11"/>
  <c r="AA167" i="11"/>
  <c r="AB167" i="11"/>
  <c r="AC167" i="11"/>
  <c r="AD167" i="11"/>
  <c r="AE167" i="11"/>
  <c r="Y154" i="11"/>
  <c r="Z154" i="11"/>
  <c r="AA154" i="11"/>
  <c r="AB154" i="11"/>
  <c r="AC154" i="11"/>
  <c r="AD154" i="11"/>
  <c r="AE154" i="11"/>
  <c r="T197" i="11"/>
  <c r="G242" i="11" s="1"/>
  <c r="V197" i="11"/>
  <c r="T203" i="11"/>
  <c r="G248" i="11" s="1"/>
  <c r="V203" i="11"/>
  <c r="V221" i="11"/>
  <c r="T221" i="11"/>
  <c r="G266" i="11" s="1"/>
  <c r="T192" i="11"/>
  <c r="G237" i="11" s="1"/>
  <c r="V192" i="11"/>
  <c r="T231" i="11"/>
  <c r="G276" i="11" s="1"/>
  <c r="V231" i="11"/>
  <c r="D196" i="11"/>
  <c r="D224" i="11"/>
  <c r="D216" i="11"/>
  <c r="AF168" i="11"/>
  <c r="AF179" i="11"/>
  <c r="AF147" i="11"/>
  <c r="AF151" i="11"/>
  <c r="Y182" i="11"/>
  <c r="Z182" i="11"/>
  <c r="AA182" i="11"/>
  <c r="AB182" i="11"/>
  <c r="AC182" i="11"/>
  <c r="AD182" i="11"/>
  <c r="AE182" i="11"/>
  <c r="D231" i="11"/>
  <c r="T201" i="11"/>
  <c r="G246" i="11" s="1"/>
  <c r="V201" i="11"/>
  <c r="Y155" i="11"/>
  <c r="Z155" i="11"/>
  <c r="AA155" i="11"/>
  <c r="AB155" i="11"/>
  <c r="AC155" i="11"/>
  <c r="AD155" i="11"/>
  <c r="AE155" i="11"/>
  <c r="T196" i="11"/>
  <c r="G241" i="11" s="1"/>
  <c r="V196" i="11"/>
  <c r="Y178" i="11"/>
  <c r="Z178" i="11"/>
  <c r="AA178" i="11"/>
  <c r="AB178" i="11"/>
  <c r="AC178" i="11"/>
  <c r="AD178" i="11"/>
  <c r="AE178" i="11"/>
  <c r="Y166" i="11"/>
  <c r="Z166" i="11"/>
  <c r="AA166" i="11"/>
  <c r="AB166" i="11"/>
  <c r="AC166" i="11"/>
  <c r="AD166" i="11"/>
  <c r="AE166" i="11"/>
  <c r="T228" i="11"/>
  <c r="G273" i="11" s="1"/>
  <c r="V228" i="11"/>
  <c r="C173" i="11"/>
  <c r="O173" i="11"/>
  <c r="D199" i="11"/>
  <c r="D227" i="11"/>
  <c r="D200" i="11"/>
  <c r="D207" i="11"/>
  <c r="D215" i="11"/>
  <c r="R206" i="11"/>
  <c r="W206" i="11" s="1"/>
  <c r="D219" i="11"/>
  <c r="D225" i="11"/>
  <c r="D193" i="11"/>
  <c r="D195" i="11"/>
  <c r="C189" i="11"/>
  <c r="O189" i="11"/>
  <c r="AG189" i="11" s="1"/>
  <c r="R210" i="11"/>
  <c r="W210" i="11" s="1"/>
  <c r="K210" i="11"/>
  <c r="T220" i="11"/>
  <c r="G265" i="11" s="1"/>
  <c r="V220" i="11"/>
  <c r="D197" i="11"/>
  <c r="D203" i="11"/>
  <c r="D221" i="11"/>
  <c r="Z150" i="11"/>
  <c r="Y150" i="11"/>
  <c r="AA150" i="11"/>
  <c r="AB150" i="11"/>
  <c r="AC150" i="11"/>
  <c r="AD150" i="11"/>
  <c r="AE150" i="11"/>
  <c r="D192" i="11"/>
  <c r="AG152" i="11"/>
  <c r="AG154" i="11"/>
  <c r="AH7" i="11"/>
  <c r="AG9" i="11"/>
  <c r="AG81" i="11"/>
  <c r="AG80" i="11"/>
  <c r="AG66" i="11"/>
  <c r="AG65" i="11"/>
  <c r="AG60" i="11"/>
  <c r="AG58" i="11"/>
  <c r="AG54" i="11"/>
  <c r="AG53" i="11"/>
  <c r="AG52" i="11"/>
  <c r="AG45" i="11"/>
  <c r="AG44" i="11"/>
  <c r="AG42" i="11"/>
  <c r="AG34" i="11"/>
  <c r="AG33" i="11"/>
  <c r="AG31" i="11"/>
  <c r="AG30" i="11"/>
  <c r="AG28" i="11"/>
  <c r="AG27" i="11"/>
  <c r="AG26" i="11"/>
  <c r="AG12" i="11"/>
  <c r="AG78" i="11"/>
  <c r="AG77" i="11"/>
  <c r="AG76" i="11"/>
  <c r="AG75" i="11"/>
  <c r="AG74" i="11"/>
  <c r="AG72" i="11"/>
  <c r="AG69" i="11"/>
  <c r="AG62" i="11"/>
  <c r="AG61" i="11"/>
  <c r="AG51" i="11"/>
  <c r="AG50" i="11"/>
  <c r="AG49" i="11"/>
  <c r="AG48" i="11"/>
  <c r="AG47" i="11"/>
  <c r="AG43" i="11"/>
  <c r="AG39" i="11"/>
  <c r="AG38" i="11"/>
  <c r="AG37" i="11"/>
  <c r="AG36" i="11"/>
  <c r="AG29" i="11"/>
  <c r="AG25" i="11"/>
  <c r="AG22" i="11"/>
  <c r="AG19" i="11"/>
  <c r="AG18" i="11"/>
  <c r="AG17" i="11"/>
  <c r="AG16" i="11"/>
  <c r="AG15" i="11"/>
  <c r="AG14" i="11"/>
  <c r="AG79" i="11"/>
  <c r="AG73" i="11"/>
  <c r="AG71" i="11"/>
  <c r="AG70" i="11"/>
  <c r="AG68" i="11"/>
  <c r="AG67" i="11"/>
  <c r="AG64" i="11"/>
  <c r="AG63" i="11"/>
  <c r="AG59" i="11"/>
  <c r="AG57" i="11"/>
  <c r="AG46" i="11"/>
  <c r="AG41" i="11"/>
  <c r="AG40" i="11"/>
  <c r="AG35" i="11"/>
  <c r="AG32" i="11"/>
  <c r="AG24" i="11"/>
  <c r="AG23" i="11"/>
  <c r="AG21" i="11"/>
  <c r="AG20" i="11"/>
  <c r="AG13" i="11"/>
  <c r="AG151" i="11"/>
  <c r="AG176" i="11"/>
  <c r="AG180" i="11"/>
  <c r="AG172" i="11"/>
  <c r="AG130" i="11"/>
  <c r="AG163" i="11"/>
  <c r="AG167" i="11"/>
  <c r="AG124" i="11"/>
  <c r="AG116" i="11"/>
  <c r="AG104" i="11"/>
  <c r="AG96" i="11"/>
  <c r="AG92" i="11"/>
  <c r="AG84" i="11"/>
  <c r="AG159" i="11"/>
  <c r="AG155" i="11"/>
  <c r="AG186" i="11"/>
  <c r="AG121" i="11"/>
  <c r="AG182" i="11"/>
  <c r="AG125" i="11"/>
  <c r="AG178" i="11"/>
  <c r="AG174" i="11"/>
  <c r="AG183" i="11"/>
  <c r="AG170" i="11"/>
  <c r="AG141" i="11"/>
  <c r="AG87" i="11"/>
  <c r="AG83" i="11"/>
  <c r="AG134" i="11"/>
  <c r="AG166" i="11"/>
  <c r="AG147" i="11"/>
  <c r="AG137" i="11"/>
  <c r="AG113" i="11"/>
  <c r="AG109" i="11"/>
  <c r="AG99" i="11"/>
  <c r="AG179" i="11"/>
  <c r="AG175" i="11"/>
  <c r="AG171" i="11"/>
  <c r="AG140" i="11"/>
  <c r="AG132" i="11"/>
  <c r="AG126" i="11"/>
  <c r="AG120" i="11"/>
  <c r="AG106" i="11"/>
  <c r="AG98" i="11"/>
  <c r="AG82" i="11"/>
  <c r="AG162" i="11"/>
  <c r="AG143" i="11"/>
  <c r="AG133" i="11"/>
  <c r="AG105" i="11"/>
  <c r="AG90" i="11"/>
  <c r="AG158" i="11"/>
  <c r="AG129" i="11"/>
  <c r="AG117" i="11"/>
  <c r="AG95" i="11"/>
  <c r="AG91" i="11"/>
  <c r="AG136" i="11"/>
  <c r="AG122" i="11"/>
  <c r="AG114" i="11"/>
  <c r="AG110" i="11"/>
  <c r="AG102" i="11"/>
  <c r="AG188" i="11"/>
  <c r="AG88" i="11"/>
  <c r="AG89" i="11"/>
  <c r="AG135" i="11"/>
  <c r="AG127" i="11"/>
  <c r="AG123" i="11"/>
  <c r="AG115" i="11"/>
  <c r="AG111" i="11"/>
  <c r="AG107" i="11"/>
  <c r="AG93" i="11"/>
  <c r="AG85" i="11"/>
  <c r="AG168" i="11"/>
  <c r="AG164" i="11"/>
  <c r="AG160" i="11"/>
  <c r="AG156" i="11"/>
  <c r="AG150" i="11"/>
  <c r="AG148" i="11"/>
  <c r="AG144" i="11"/>
  <c r="AG142" i="11"/>
  <c r="AG139" i="11"/>
  <c r="AG131" i="11"/>
  <c r="AG119" i="11"/>
  <c r="AG103" i="11"/>
  <c r="AG97" i="11"/>
  <c r="AG138" i="11"/>
  <c r="AG128" i="11"/>
  <c r="AG118" i="11"/>
  <c r="AG112" i="11"/>
  <c r="AG108" i="11"/>
  <c r="AG94" i="11"/>
  <c r="AG86" i="11"/>
  <c r="I246" i="11" l="1"/>
  <c r="L246" i="11"/>
  <c r="I270" i="11"/>
  <c r="L270" i="11"/>
  <c r="K270" i="11" s="1"/>
  <c r="I252" i="11"/>
  <c r="L252" i="11"/>
  <c r="K252" i="11" s="1"/>
  <c r="I244" i="11"/>
  <c r="L244" i="11"/>
  <c r="K244" i="11" s="1"/>
  <c r="I254" i="11"/>
  <c r="L254" i="11"/>
  <c r="K254" i="11" s="1"/>
  <c r="I278" i="11"/>
  <c r="L278" i="11"/>
  <c r="K278" i="11" s="1"/>
  <c r="AB187" i="11"/>
  <c r="Z187" i="11"/>
  <c r="AC187" i="11"/>
  <c r="AE187" i="11"/>
  <c r="AF187" i="11"/>
  <c r="Y187" i="11"/>
  <c r="AD187" i="11"/>
  <c r="AA187" i="11"/>
  <c r="W232" i="11"/>
  <c r="T232" i="11"/>
  <c r="G277" i="11" s="1"/>
  <c r="I273" i="11"/>
  <c r="L273" i="11"/>
  <c r="K273" i="11" s="1"/>
  <c r="I237" i="11"/>
  <c r="L237" i="11"/>
  <c r="K237" i="11" s="1"/>
  <c r="I248" i="11"/>
  <c r="L248" i="11"/>
  <c r="K248" i="11" s="1"/>
  <c r="I260" i="11"/>
  <c r="L260" i="11"/>
  <c r="K260" i="11" s="1"/>
  <c r="I256" i="11"/>
  <c r="L256" i="11"/>
  <c r="K256" i="11" s="1"/>
  <c r="I269" i="11"/>
  <c r="L269" i="11"/>
  <c r="K269" i="11" s="1"/>
  <c r="I262" i="11"/>
  <c r="L262" i="11"/>
  <c r="K262" i="11" s="1"/>
  <c r="K232" i="11"/>
  <c r="D232" i="11"/>
  <c r="I265" i="11"/>
  <c r="L265" i="11"/>
  <c r="K265" i="11" s="1"/>
  <c r="I266" i="11"/>
  <c r="L266" i="11"/>
  <c r="K266" i="11" s="1"/>
  <c r="I240" i="11"/>
  <c r="L240" i="11"/>
  <c r="K240" i="11" s="1"/>
  <c r="I264" i="11"/>
  <c r="L264" i="11"/>
  <c r="K264" i="11" s="1"/>
  <c r="I245" i="11"/>
  <c r="L245" i="11"/>
  <c r="K245" i="11" s="1"/>
  <c r="I257" i="11"/>
  <c r="L257" i="11"/>
  <c r="K257" i="11" s="1"/>
  <c r="I250" i="11"/>
  <c r="L250" i="11"/>
  <c r="K250" i="11" s="1"/>
  <c r="I253" i="11"/>
  <c r="L253" i="11"/>
  <c r="K253" i="11" s="1"/>
  <c r="I241" i="11"/>
  <c r="L241" i="11"/>
  <c r="K241" i="11" s="1"/>
  <c r="I276" i="11"/>
  <c r="L276" i="11"/>
  <c r="K276" i="11" s="1"/>
  <c r="I242" i="11"/>
  <c r="L242" i="11"/>
  <c r="K242" i="11" s="1"/>
  <c r="I238" i="11"/>
  <c r="L238" i="11"/>
  <c r="K238" i="11" s="1"/>
  <c r="I272" i="11"/>
  <c r="L272" i="11"/>
  <c r="K272" i="11" s="1"/>
  <c r="I261" i="11"/>
  <c r="L261" i="11"/>
  <c r="K261" i="11" s="1"/>
  <c r="I249" i="11"/>
  <c r="L249" i="11"/>
  <c r="K249" i="11" s="1"/>
  <c r="I258" i="11"/>
  <c r="L258" i="11"/>
  <c r="K258" i="11" s="1"/>
  <c r="I268" i="11"/>
  <c r="L268" i="11"/>
  <c r="K268" i="11" s="1"/>
  <c r="D230" i="11"/>
  <c r="T230" i="11"/>
  <c r="G275" i="11" s="1"/>
  <c r="V230" i="11"/>
  <c r="AE185" i="11"/>
  <c r="Y185" i="11"/>
  <c r="AC185" i="11"/>
  <c r="Z185" i="11"/>
  <c r="AD185" i="11"/>
  <c r="AB185" i="11"/>
  <c r="AF185" i="11"/>
  <c r="AA185" i="11"/>
  <c r="R278" i="11"/>
  <c r="W278" i="11" s="1"/>
  <c r="O233" i="11"/>
  <c r="AH233" i="11" s="1"/>
  <c r="C233" i="11"/>
  <c r="Z173" i="11"/>
  <c r="Y173" i="11"/>
  <c r="AA173" i="11"/>
  <c r="AB173" i="11"/>
  <c r="AC173" i="11"/>
  <c r="AD173" i="11"/>
  <c r="AE173" i="11"/>
  <c r="AF173" i="11"/>
  <c r="C197" i="11"/>
  <c r="O197" i="11"/>
  <c r="AH197" i="11" s="1"/>
  <c r="R238" i="11"/>
  <c r="W238" i="11" s="1"/>
  <c r="C199" i="11"/>
  <c r="O199" i="11"/>
  <c r="AH199" i="11" s="1"/>
  <c r="R257" i="11"/>
  <c r="W257" i="11" s="1"/>
  <c r="R269" i="11"/>
  <c r="W269" i="11" s="1"/>
  <c r="C205" i="11"/>
  <c r="O205" i="11"/>
  <c r="AH205" i="11" s="1"/>
  <c r="T194" i="11"/>
  <c r="G239" i="11" s="1"/>
  <c r="V194" i="11"/>
  <c r="D226" i="11"/>
  <c r="C223" i="11"/>
  <c r="O223" i="11"/>
  <c r="AH223" i="11" s="1"/>
  <c r="R265" i="11"/>
  <c r="W265" i="11" s="1"/>
  <c r="D206" i="11"/>
  <c r="R241" i="11"/>
  <c r="W241" i="11" s="1"/>
  <c r="O201" i="11"/>
  <c r="AH201" i="11" s="1"/>
  <c r="C201" i="11"/>
  <c r="R276" i="11"/>
  <c r="W276" i="11" s="1"/>
  <c r="C221" i="11"/>
  <c r="O221" i="11"/>
  <c r="AH221" i="11" s="1"/>
  <c r="R242" i="11"/>
  <c r="W242" i="11" s="1"/>
  <c r="R270" i="11"/>
  <c r="W270" i="11" s="1"/>
  <c r="R252" i="11"/>
  <c r="W252" i="11" s="1"/>
  <c r="R244" i="11"/>
  <c r="W244" i="11" s="1"/>
  <c r="Y149" i="11"/>
  <c r="Z149" i="11"/>
  <c r="AA149" i="11"/>
  <c r="AB149" i="11"/>
  <c r="AC149" i="11"/>
  <c r="AD149" i="11"/>
  <c r="AE149" i="11"/>
  <c r="AF149" i="11"/>
  <c r="R256" i="11"/>
  <c r="W256" i="11" s="1"/>
  <c r="Y169" i="11"/>
  <c r="Z169" i="11"/>
  <c r="AA169" i="11"/>
  <c r="AB169" i="11"/>
  <c r="AC169" i="11"/>
  <c r="AD169" i="11"/>
  <c r="AE169" i="11"/>
  <c r="AF169" i="11"/>
  <c r="Y184" i="11"/>
  <c r="Z184" i="11"/>
  <c r="AA184" i="11"/>
  <c r="AB184" i="11"/>
  <c r="AC184" i="11"/>
  <c r="AD184" i="11"/>
  <c r="AE184" i="11"/>
  <c r="AF184" i="11"/>
  <c r="C216" i="11"/>
  <c r="O216" i="11"/>
  <c r="R250" i="11"/>
  <c r="W250" i="11" s="1"/>
  <c r="D194" i="11"/>
  <c r="T226" i="11"/>
  <c r="G271" i="11" s="1"/>
  <c r="V226" i="11"/>
  <c r="R253" i="11"/>
  <c r="W253" i="11" s="1"/>
  <c r="T214" i="11"/>
  <c r="G259" i="11" s="1"/>
  <c r="V214" i="11"/>
  <c r="R262" i="11"/>
  <c r="W262" i="11" s="1"/>
  <c r="T229" i="11"/>
  <c r="G274" i="11" s="1"/>
  <c r="V229" i="11"/>
  <c r="C220" i="11"/>
  <c r="O220" i="11"/>
  <c r="V206" i="11"/>
  <c r="T206" i="11"/>
  <c r="G251" i="11" s="1"/>
  <c r="R266" i="11"/>
  <c r="W266" i="11" s="1"/>
  <c r="Y165" i="11"/>
  <c r="Z165" i="11"/>
  <c r="AA165" i="11"/>
  <c r="AB165" i="11"/>
  <c r="AC165" i="11"/>
  <c r="AD165" i="11"/>
  <c r="AE165" i="11"/>
  <c r="AF165" i="11"/>
  <c r="C219" i="11"/>
  <c r="O219" i="11"/>
  <c r="Y161" i="11"/>
  <c r="Z161" i="11"/>
  <c r="AA161" i="11"/>
  <c r="AB161" i="11"/>
  <c r="AC161" i="11"/>
  <c r="AD161" i="11"/>
  <c r="AE161" i="11"/>
  <c r="AF161" i="11"/>
  <c r="C207" i="11"/>
  <c r="O207" i="11"/>
  <c r="AH207" i="11" s="1"/>
  <c r="R272" i="11"/>
  <c r="W272" i="11" s="1"/>
  <c r="T222" i="11"/>
  <c r="G267" i="11" s="1"/>
  <c r="V222" i="11"/>
  <c r="D198" i="11"/>
  <c r="C208" i="11"/>
  <c r="O208" i="11"/>
  <c r="AH208" i="11" s="1"/>
  <c r="D202" i="11"/>
  <c r="D214" i="11"/>
  <c r="R254" i="11"/>
  <c r="W254" i="11" s="1"/>
  <c r="D229" i="11"/>
  <c r="AG165" i="11"/>
  <c r="D210" i="11"/>
  <c r="O228" i="11"/>
  <c r="AH228" i="11" s="1"/>
  <c r="C228" i="11"/>
  <c r="K246" i="11"/>
  <c r="R246" i="11"/>
  <c r="W246" i="11" s="1"/>
  <c r="C192" i="11"/>
  <c r="O192" i="11"/>
  <c r="AH192" i="11" s="1"/>
  <c r="C203" i="11"/>
  <c r="O203" i="11"/>
  <c r="AH203" i="11" s="1"/>
  <c r="D234" i="11"/>
  <c r="C195" i="11"/>
  <c r="O195" i="11"/>
  <c r="AH195" i="11" s="1"/>
  <c r="C225" i="11"/>
  <c r="O225" i="11"/>
  <c r="AH225" i="11" s="1"/>
  <c r="R260" i="11"/>
  <c r="W260" i="11" s="1"/>
  <c r="C200" i="11"/>
  <c r="O200" i="11"/>
  <c r="AH200" i="11" s="1"/>
  <c r="D218" i="11"/>
  <c r="C211" i="11"/>
  <c r="O211" i="11"/>
  <c r="AH211" i="11" s="1"/>
  <c r="R261" i="11"/>
  <c r="W261" i="11" s="1"/>
  <c r="R249" i="11"/>
  <c r="W249" i="11" s="1"/>
  <c r="R258" i="11"/>
  <c r="W258" i="11" s="1"/>
  <c r="C217" i="11"/>
  <c r="O217" i="11"/>
  <c r="AH217" i="11" s="1"/>
  <c r="Y153" i="11"/>
  <c r="Z153" i="11"/>
  <c r="AA153" i="11"/>
  <c r="AB153" i="11"/>
  <c r="AC153" i="11"/>
  <c r="AD153" i="11"/>
  <c r="AE153" i="11"/>
  <c r="AF153" i="11"/>
  <c r="Z189" i="11"/>
  <c r="Y189" i="11"/>
  <c r="AA189" i="11"/>
  <c r="AB189" i="11"/>
  <c r="AC189" i="11"/>
  <c r="AD189" i="11"/>
  <c r="AE189" i="11"/>
  <c r="AF189" i="11"/>
  <c r="C196" i="11"/>
  <c r="O196" i="11"/>
  <c r="AH196" i="11" s="1"/>
  <c r="C231" i="11"/>
  <c r="O231" i="11"/>
  <c r="AH231" i="11" s="1"/>
  <c r="AG173" i="11"/>
  <c r="V210" i="11"/>
  <c r="T210" i="11"/>
  <c r="G255" i="11" s="1"/>
  <c r="R273" i="11"/>
  <c r="W273" i="11" s="1"/>
  <c r="R237" i="11"/>
  <c r="W237" i="11" s="1"/>
  <c r="R248" i="11"/>
  <c r="W248" i="11" s="1"/>
  <c r="T234" i="11"/>
  <c r="G279" i="11" s="1"/>
  <c r="V234" i="11"/>
  <c r="R240" i="11"/>
  <c r="W240" i="11" s="1"/>
  <c r="O193" i="11"/>
  <c r="AH193" i="11" s="1"/>
  <c r="C193" i="11"/>
  <c r="R264" i="11"/>
  <c r="W264" i="11" s="1"/>
  <c r="C215" i="11"/>
  <c r="O215" i="11"/>
  <c r="AH215" i="11" s="1"/>
  <c r="R245" i="11"/>
  <c r="W245" i="11" s="1"/>
  <c r="C227" i="11"/>
  <c r="O227" i="11"/>
  <c r="AH227" i="11" s="1"/>
  <c r="T218" i="11"/>
  <c r="G263" i="11" s="1"/>
  <c r="V218" i="11"/>
  <c r="Z181" i="11"/>
  <c r="Y181" i="11"/>
  <c r="AA181" i="11"/>
  <c r="AB181" i="11"/>
  <c r="AC181" i="11"/>
  <c r="AD181" i="11"/>
  <c r="AE181" i="11"/>
  <c r="AF181" i="11"/>
  <c r="D222" i="11"/>
  <c r="Y157" i="11"/>
  <c r="Z157" i="11"/>
  <c r="AA157" i="11"/>
  <c r="AB157" i="11"/>
  <c r="AC157" i="11"/>
  <c r="AD157" i="11"/>
  <c r="AE157" i="11"/>
  <c r="AF157" i="11"/>
  <c r="C212" i="11"/>
  <c r="O212" i="11"/>
  <c r="T198" i="11"/>
  <c r="G243" i="11" s="1"/>
  <c r="V198" i="11"/>
  <c r="Z177" i="11"/>
  <c r="Y177" i="11"/>
  <c r="AA177" i="11"/>
  <c r="AB177" i="11"/>
  <c r="AC177" i="11"/>
  <c r="AD177" i="11"/>
  <c r="AE177" i="11"/>
  <c r="AF177" i="11"/>
  <c r="C224" i="11"/>
  <c r="O224" i="11"/>
  <c r="AH224" i="11" s="1"/>
  <c r="C204" i="11"/>
  <c r="O204" i="11"/>
  <c r="AH204" i="11" s="1"/>
  <c r="C213" i="11"/>
  <c r="O213" i="11"/>
  <c r="AH213" i="11" s="1"/>
  <c r="V202" i="11"/>
  <c r="T202" i="11"/>
  <c r="G247" i="11" s="1"/>
  <c r="C209" i="11"/>
  <c r="O209" i="11"/>
  <c r="R268" i="11"/>
  <c r="W268" i="11" s="1"/>
  <c r="AH153" i="11"/>
  <c r="AH152" i="11"/>
  <c r="AH154" i="11"/>
  <c r="AH151" i="11"/>
  <c r="AH9" i="11"/>
  <c r="AI7" i="11"/>
  <c r="AH81" i="11"/>
  <c r="AH80" i="11"/>
  <c r="AH79" i="11"/>
  <c r="AH78" i="11"/>
  <c r="AH77" i="11"/>
  <c r="AH76" i="11"/>
  <c r="AH75" i="11"/>
  <c r="AH74" i="11"/>
  <c r="AH73" i="11"/>
  <c r="AH72" i="11"/>
  <c r="AH71" i="11"/>
  <c r="AH70" i="11"/>
  <c r="AH69" i="11"/>
  <c r="AH68" i="11"/>
  <c r="AH67" i="11"/>
  <c r="AH66" i="11"/>
  <c r="AH65" i="11"/>
  <c r="AH64" i="11"/>
  <c r="AH57" i="11"/>
  <c r="AH53" i="11"/>
  <c r="AH52" i="11"/>
  <c r="AH51" i="11"/>
  <c r="AH50" i="11"/>
  <c r="AH49" i="11"/>
  <c r="AH48" i="11"/>
  <c r="AH47" i="11"/>
  <c r="AH46" i="11"/>
  <c r="AH45" i="11"/>
  <c r="AH42" i="11"/>
  <c r="AH38" i="11"/>
  <c r="AH37" i="11"/>
  <c r="AH34" i="11"/>
  <c r="AH30" i="11"/>
  <c r="AH28" i="11"/>
  <c r="AH26" i="11"/>
  <c r="AH25" i="11"/>
  <c r="AH24" i="11"/>
  <c r="AH23" i="11"/>
  <c r="AH21" i="11"/>
  <c r="AH19" i="11"/>
  <c r="AH17" i="11"/>
  <c r="AH16" i="11"/>
  <c r="AH13" i="11"/>
  <c r="AH12" i="11"/>
  <c r="AH63" i="11"/>
  <c r="AH62" i="11"/>
  <c r="AH61" i="11"/>
  <c r="AH60" i="11"/>
  <c r="AH59" i="11"/>
  <c r="AH58" i="11"/>
  <c r="AH54" i="11"/>
  <c r="AH44" i="11"/>
  <c r="AH43" i="11"/>
  <c r="AH41" i="11"/>
  <c r="AH40" i="11"/>
  <c r="AH39" i="11"/>
  <c r="AH36" i="11"/>
  <c r="AH35" i="11"/>
  <c r="AH33" i="11"/>
  <c r="AH32" i="11"/>
  <c r="AH31" i="11"/>
  <c r="AH29" i="11"/>
  <c r="AH27" i="11"/>
  <c r="AH22" i="11"/>
  <c r="AH20" i="11"/>
  <c r="AH15" i="11"/>
  <c r="AH14" i="11"/>
  <c r="AH18" i="11"/>
  <c r="AH163" i="11"/>
  <c r="AH176" i="11"/>
  <c r="AH180" i="11"/>
  <c r="AH130" i="11"/>
  <c r="AH167" i="11"/>
  <c r="AH172" i="11"/>
  <c r="AH124" i="11"/>
  <c r="AH116" i="11"/>
  <c r="AH104" i="11"/>
  <c r="AH96" i="11"/>
  <c r="AH155" i="11"/>
  <c r="AH134" i="11"/>
  <c r="AH183" i="11"/>
  <c r="AH90" i="11"/>
  <c r="AH186" i="11"/>
  <c r="AH149" i="11"/>
  <c r="AH147" i="11"/>
  <c r="AH143" i="11"/>
  <c r="AH141" i="11"/>
  <c r="AH137" i="11"/>
  <c r="AH133" i="11"/>
  <c r="AH129" i="11"/>
  <c r="AH125" i="11"/>
  <c r="AH121" i="11"/>
  <c r="AH117" i="11"/>
  <c r="AH92" i="11"/>
  <c r="AH84" i="11"/>
  <c r="AH178" i="11"/>
  <c r="AH159" i="11"/>
  <c r="AH174" i="11"/>
  <c r="AH182" i="11"/>
  <c r="AH82" i="11"/>
  <c r="AH170" i="11"/>
  <c r="AH166" i="11"/>
  <c r="AH113" i="11"/>
  <c r="AH109" i="11"/>
  <c r="AH105" i="11"/>
  <c r="AH99" i="11"/>
  <c r="AH95" i="11"/>
  <c r="AH91" i="11"/>
  <c r="AH87" i="11"/>
  <c r="AH83" i="11"/>
  <c r="AH136" i="11"/>
  <c r="AH122" i="11"/>
  <c r="AH114" i="11"/>
  <c r="AH110" i="11"/>
  <c r="AH102" i="11"/>
  <c r="AH185" i="11"/>
  <c r="AH162" i="11"/>
  <c r="AH169" i="11"/>
  <c r="AH161" i="11"/>
  <c r="AH157" i="11"/>
  <c r="AH140" i="11"/>
  <c r="AH132" i="11"/>
  <c r="AH126" i="11"/>
  <c r="AH120" i="11"/>
  <c r="AH158" i="11"/>
  <c r="AH181" i="11"/>
  <c r="AH179" i="11"/>
  <c r="AH177" i="11"/>
  <c r="AH175" i="11"/>
  <c r="AH173" i="11"/>
  <c r="AH171" i="11"/>
  <c r="AH165" i="11"/>
  <c r="AH98" i="11"/>
  <c r="AH94" i="11"/>
  <c r="AH187" i="11"/>
  <c r="AH86" i="11"/>
  <c r="AH88" i="11"/>
  <c r="AH188" i="11"/>
  <c r="AH184" i="11"/>
  <c r="AH150" i="11"/>
  <c r="AH148" i="11"/>
  <c r="AH144" i="11"/>
  <c r="AH142" i="11"/>
  <c r="AH139" i="11"/>
  <c r="AH135" i="11"/>
  <c r="AH131" i="11"/>
  <c r="AH127" i="11"/>
  <c r="AH123" i="11"/>
  <c r="AH119" i="11"/>
  <c r="AH115" i="11"/>
  <c r="AH111" i="11"/>
  <c r="AH107" i="11"/>
  <c r="AH103" i="11"/>
  <c r="AH97" i="11"/>
  <c r="AH93" i="11"/>
  <c r="AH89" i="11"/>
  <c r="AH85" i="11"/>
  <c r="AH138" i="11"/>
  <c r="AH128" i="11"/>
  <c r="AH118" i="11"/>
  <c r="AH112" i="11"/>
  <c r="AH108" i="11"/>
  <c r="AH189" i="11"/>
  <c r="AH160" i="11"/>
  <c r="AH164" i="11"/>
  <c r="AH106" i="11"/>
  <c r="AH168" i="11"/>
  <c r="AH156" i="11"/>
  <c r="I243" i="11" l="1"/>
  <c r="L243" i="11"/>
  <c r="K243" i="11" s="1"/>
  <c r="I267" i="11"/>
  <c r="L267" i="11"/>
  <c r="K267" i="11" s="1"/>
  <c r="I274" i="11"/>
  <c r="L274" i="11"/>
  <c r="K274" i="11" s="1"/>
  <c r="I259" i="11"/>
  <c r="L259" i="11"/>
  <c r="K259" i="11" s="1"/>
  <c r="I271" i="11"/>
  <c r="L271" i="11"/>
  <c r="K271" i="11" s="1"/>
  <c r="I239" i="11"/>
  <c r="L239" i="11"/>
  <c r="K239" i="11" s="1"/>
  <c r="I263" i="11"/>
  <c r="L263" i="11"/>
  <c r="K263" i="11" s="1"/>
  <c r="I255" i="11"/>
  <c r="L255" i="11"/>
  <c r="K255" i="11" s="1"/>
  <c r="I275" i="11"/>
  <c r="L275" i="11"/>
  <c r="K275" i="11" s="1"/>
  <c r="I277" i="11"/>
  <c r="R277" i="11" s="1"/>
  <c r="L277" i="11"/>
  <c r="I247" i="11"/>
  <c r="L247" i="11"/>
  <c r="K247" i="11" s="1"/>
  <c r="I279" i="11"/>
  <c r="L279" i="11"/>
  <c r="K279" i="11" s="1"/>
  <c r="I251" i="11"/>
  <c r="L251" i="11"/>
  <c r="K251" i="11" s="1"/>
  <c r="V232" i="11"/>
  <c r="C232" i="11" s="1"/>
  <c r="O232" i="11"/>
  <c r="AI232" i="11" s="1"/>
  <c r="C230" i="11"/>
  <c r="O230" i="11"/>
  <c r="AI230" i="11" s="1"/>
  <c r="R275" i="11"/>
  <c r="W275" i="11" s="1"/>
  <c r="AE233" i="11"/>
  <c r="Z233" i="11"/>
  <c r="AC233" i="11"/>
  <c r="AF233" i="11"/>
  <c r="Y233" i="11"/>
  <c r="AD233" i="11"/>
  <c r="AA233" i="11"/>
  <c r="AB233" i="11"/>
  <c r="AG233" i="11"/>
  <c r="D278" i="11"/>
  <c r="V278" i="11"/>
  <c r="T278" i="11"/>
  <c r="Z209" i="11"/>
  <c r="Y209" i="11"/>
  <c r="AA209" i="11"/>
  <c r="AB209" i="11"/>
  <c r="AC209" i="11"/>
  <c r="AD209" i="11"/>
  <c r="AE209" i="11"/>
  <c r="AF209" i="11"/>
  <c r="AG209" i="11"/>
  <c r="V245" i="11"/>
  <c r="T245" i="11"/>
  <c r="D240" i="11"/>
  <c r="D273" i="11"/>
  <c r="T254" i="11"/>
  <c r="V254" i="11"/>
  <c r="D272" i="11"/>
  <c r="V262" i="11"/>
  <c r="T262" i="11"/>
  <c r="Y216" i="11"/>
  <c r="Z216" i="11"/>
  <c r="AA216" i="11"/>
  <c r="AB216" i="11"/>
  <c r="AC216" i="11"/>
  <c r="AD216" i="11"/>
  <c r="AE216" i="11"/>
  <c r="AF216" i="11"/>
  <c r="AG216" i="11"/>
  <c r="V244" i="11"/>
  <c r="T244" i="11"/>
  <c r="Z221" i="11"/>
  <c r="Y221" i="11"/>
  <c r="AA221" i="11"/>
  <c r="AB221" i="11"/>
  <c r="AC221" i="11"/>
  <c r="AD221" i="11"/>
  <c r="AE221" i="11"/>
  <c r="AF221" i="11"/>
  <c r="AG221" i="11"/>
  <c r="D241" i="11"/>
  <c r="Z205" i="11"/>
  <c r="Y205" i="11"/>
  <c r="AA205" i="11"/>
  <c r="AB205" i="11"/>
  <c r="AC205" i="11"/>
  <c r="AD205" i="11"/>
  <c r="AE205" i="11"/>
  <c r="AF205" i="11"/>
  <c r="AG205" i="11"/>
  <c r="V257" i="11"/>
  <c r="T257" i="11"/>
  <c r="AH209" i="11"/>
  <c r="R263" i="11"/>
  <c r="W263" i="11" s="1"/>
  <c r="D245" i="11"/>
  <c r="T264" i="11"/>
  <c r="V264" i="11"/>
  <c r="T240" i="11"/>
  <c r="V240" i="11"/>
  <c r="D248" i="11"/>
  <c r="V273" i="11"/>
  <c r="T273" i="11"/>
  <c r="Y196" i="11"/>
  <c r="Z196" i="11"/>
  <c r="AA196" i="11"/>
  <c r="AB196" i="11"/>
  <c r="AC196" i="11"/>
  <c r="AD196" i="11"/>
  <c r="AE196" i="11"/>
  <c r="AF196" i="11"/>
  <c r="AG196" i="11"/>
  <c r="T258" i="11"/>
  <c r="V258" i="11"/>
  <c r="V261" i="11"/>
  <c r="T261" i="11"/>
  <c r="T260" i="11"/>
  <c r="V260" i="11"/>
  <c r="Z195" i="11"/>
  <c r="Y195" i="11"/>
  <c r="AA195" i="11"/>
  <c r="AB195" i="11"/>
  <c r="AC195" i="11"/>
  <c r="AD195" i="11"/>
  <c r="AE195" i="11"/>
  <c r="AF195" i="11"/>
  <c r="AG195" i="11"/>
  <c r="Y203" i="11"/>
  <c r="Z203" i="11"/>
  <c r="AA203" i="11"/>
  <c r="AB203" i="11"/>
  <c r="AC203" i="11"/>
  <c r="AD203" i="11"/>
  <c r="AE203" i="11"/>
  <c r="AF203" i="11"/>
  <c r="AG203" i="11"/>
  <c r="V246" i="11"/>
  <c r="T246" i="11"/>
  <c r="D254" i="11"/>
  <c r="V272" i="11"/>
  <c r="T272" i="11"/>
  <c r="D262" i="11"/>
  <c r="D253" i="11"/>
  <c r="D244" i="11"/>
  <c r="D270" i="11"/>
  <c r="V241" i="11"/>
  <c r="T241" i="11"/>
  <c r="T265" i="11"/>
  <c r="V265" i="11"/>
  <c r="D257" i="11"/>
  <c r="T238" i="11"/>
  <c r="V238" i="11"/>
  <c r="Z213" i="11"/>
  <c r="Y213" i="11"/>
  <c r="AA213" i="11"/>
  <c r="AB213" i="11"/>
  <c r="AC213" i="11"/>
  <c r="AD213" i="11"/>
  <c r="AE213" i="11"/>
  <c r="AF213" i="11"/>
  <c r="AG213" i="11"/>
  <c r="Y212" i="11"/>
  <c r="Z212" i="11"/>
  <c r="AA212" i="11"/>
  <c r="AB212" i="11"/>
  <c r="AC212" i="11"/>
  <c r="AD212" i="11"/>
  <c r="AE212" i="11"/>
  <c r="AF212" i="11"/>
  <c r="AG212" i="11"/>
  <c r="C218" i="11"/>
  <c r="O218" i="11"/>
  <c r="AI218" i="11" s="1"/>
  <c r="D264" i="11"/>
  <c r="D249" i="11"/>
  <c r="Y228" i="11"/>
  <c r="Z228" i="11"/>
  <c r="AA228" i="11"/>
  <c r="AB228" i="11"/>
  <c r="AC228" i="11"/>
  <c r="AD228" i="11"/>
  <c r="AE228" i="11"/>
  <c r="AF228" i="11"/>
  <c r="AG228" i="11"/>
  <c r="Z219" i="11"/>
  <c r="Y219" i="11"/>
  <c r="AA219" i="11"/>
  <c r="AB219" i="11"/>
  <c r="AC219" i="11"/>
  <c r="AD219" i="11"/>
  <c r="AE219" i="11"/>
  <c r="AF219" i="11"/>
  <c r="AG219" i="11"/>
  <c r="Z220" i="11"/>
  <c r="Y220" i="11"/>
  <c r="AA220" i="11"/>
  <c r="AB220" i="11"/>
  <c r="AC220" i="11"/>
  <c r="AD220" i="11"/>
  <c r="AE220" i="11"/>
  <c r="AF220" i="11"/>
  <c r="AG220" i="11"/>
  <c r="V253" i="11"/>
  <c r="T253" i="11"/>
  <c r="T270" i="11"/>
  <c r="V270" i="11"/>
  <c r="D265" i="11"/>
  <c r="D238" i="11"/>
  <c r="AH212" i="11"/>
  <c r="T268" i="11"/>
  <c r="V268" i="11"/>
  <c r="R247" i="11"/>
  <c r="W247" i="11" s="1"/>
  <c r="Y204" i="11"/>
  <c r="Z204" i="11"/>
  <c r="AA204" i="11"/>
  <c r="AB204" i="11"/>
  <c r="AC204" i="11"/>
  <c r="AD204" i="11"/>
  <c r="AE204" i="11"/>
  <c r="AF204" i="11"/>
  <c r="AG204" i="11"/>
  <c r="C198" i="11"/>
  <c r="O198" i="11"/>
  <c r="AI198" i="11" s="1"/>
  <c r="Y227" i="11"/>
  <c r="Z227" i="11"/>
  <c r="AA227" i="11"/>
  <c r="AB227" i="11"/>
  <c r="AC227" i="11"/>
  <c r="AD227" i="11"/>
  <c r="AE227" i="11"/>
  <c r="AF227" i="11"/>
  <c r="AG227" i="11"/>
  <c r="Z215" i="11"/>
  <c r="Y215" i="11"/>
  <c r="AA215" i="11"/>
  <c r="AB215" i="11"/>
  <c r="AC215" i="11"/>
  <c r="AD215" i="11"/>
  <c r="AE215" i="11"/>
  <c r="AF215" i="11"/>
  <c r="AG215" i="11"/>
  <c r="C234" i="11"/>
  <c r="O234" i="11"/>
  <c r="AI234" i="11" s="1"/>
  <c r="D237" i="11"/>
  <c r="R255" i="11"/>
  <c r="W255" i="11" s="1"/>
  <c r="D258" i="11"/>
  <c r="D261" i="11"/>
  <c r="D260" i="11"/>
  <c r="D246" i="11"/>
  <c r="Y208" i="11"/>
  <c r="Z208" i="11"/>
  <c r="AA208" i="11"/>
  <c r="AB208" i="11"/>
  <c r="AC208" i="11"/>
  <c r="AD208" i="11"/>
  <c r="AE208" i="11"/>
  <c r="AF208" i="11"/>
  <c r="AG208" i="11"/>
  <c r="C222" i="11"/>
  <c r="O222" i="11"/>
  <c r="AI222" i="11" s="1"/>
  <c r="Z207" i="11"/>
  <c r="Y207" i="11"/>
  <c r="AA207" i="11"/>
  <c r="AB207" i="11"/>
  <c r="AC207" i="11"/>
  <c r="AD207" i="11"/>
  <c r="AE207" i="11"/>
  <c r="AF207" i="11"/>
  <c r="AG207" i="11"/>
  <c r="D266" i="11"/>
  <c r="R251" i="11"/>
  <c r="W251" i="11" s="1"/>
  <c r="C229" i="11"/>
  <c r="O229" i="11"/>
  <c r="AI229" i="11" s="1"/>
  <c r="C214" i="11"/>
  <c r="O214" i="11"/>
  <c r="AI214" i="11" s="1"/>
  <c r="C226" i="11"/>
  <c r="O226" i="11"/>
  <c r="AI226" i="11" s="1"/>
  <c r="V250" i="11"/>
  <c r="T250" i="11"/>
  <c r="T256" i="11"/>
  <c r="V256" i="11"/>
  <c r="V252" i="11"/>
  <c r="T252" i="11"/>
  <c r="V242" i="11"/>
  <c r="T242" i="11"/>
  <c r="D276" i="11"/>
  <c r="Z223" i="11"/>
  <c r="Y223" i="11"/>
  <c r="AA223" i="11"/>
  <c r="AB223" i="11"/>
  <c r="AC223" i="11"/>
  <c r="AD223" i="11"/>
  <c r="AE223" i="11"/>
  <c r="AF223" i="11"/>
  <c r="AG223" i="11"/>
  <c r="C194" i="11"/>
  <c r="O194" i="11"/>
  <c r="AI194" i="11" s="1"/>
  <c r="T269" i="11"/>
  <c r="V269" i="11"/>
  <c r="AA199" i="11"/>
  <c r="Z199" i="11"/>
  <c r="Y199" i="11"/>
  <c r="AB199" i="11"/>
  <c r="AC199" i="11"/>
  <c r="AD199" i="11"/>
  <c r="AE199" i="11"/>
  <c r="AF199" i="11"/>
  <c r="AG199" i="11"/>
  <c r="Y197" i="11"/>
  <c r="AA197" i="11"/>
  <c r="Z197" i="11"/>
  <c r="AB197" i="11"/>
  <c r="AC197" i="11"/>
  <c r="AD197" i="11"/>
  <c r="AE197" i="11"/>
  <c r="AF197" i="11"/>
  <c r="AG197" i="11"/>
  <c r="Y224" i="11"/>
  <c r="Z224" i="11"/>
  <c r="AA224" i="11"/>
  <c r="AB224" i="11"/>
  <c r="AC224" i="11"/>
  <c r="AD224" i="11"/>
  <c r="AE224" i="11"/>
  <c r="AF224" i="11"/>
  <c r="AG224" i="11"/>
  <c r="V248" i="11"/>
  <c r="T248" i="11"/>
  <c r="AH219" i="11"/>
  <c r="AH220" i="11"/>
  <c r="AH216" i="11"/>
  <c r="D268" i="11"/>
  <c r="C202" i="11"/>
  <c r="O202" i="11"/>
  <c r="R243" i="11"/>
  <c r="W243" i="11" s="1"/>
  <c r="Y193" i="11"/>
  <c r="Z193" i="11"/>
  <c r="AA193" i="11"/>
  <c r="AB193" i="11"/>
  <c r="AC193" i="11"/>
  <c r="AD193" i="11"/>
  <c r="AE193" i="11"/>
  <c r="AF193" i="11"/>
  <c r="AG193" i="11"/>
  <c r="R279" i="11"/>
  <c r="W279" i="11" s="1"/>
  <c r="T237" i="11"/>
  <c r="V237" i="11"/>
  <c r="C210" i="11"/>
  <c r="O210" i="11"/>
  <c r="AI210" i="11" s="1"/>
  <c r="Y231" i="11"/>
  <c r="Z231" i="11"/>
  <c r="AA231" i="11"/>
  <c r="AB231" i="11"/>
  <c r="AC231" i="11"/>
  <c r="AD231" i="11"/>
  <c r="AE231" i="11"/>
  <c r="AF231" i="11"/>
  <c r="AG231" i="11"/>
  <c r="Z217" i="11"/>
  <c r="Y217" i="11"/>
  <c r="AA217" i="11"/>
  <c r="AB217" i="11"/>
  <c r="AC217" i="11"/>
  <c r="AD217" i="11"/>
  <c r="AE217" i="11"/>
  <c r="AF217" i="11"/>
  <c r="AG217" i="11"/>
  <c r="V249" i="11"/>
  <c r="T249" i="11"/>
  <c r="Y211" i="11"/>
  <c r="Z211" i="11"/>
  <c r="AA211" i="11"/>
  <c r="AB211" i="11"/>
  <c r="AC211" i="11"/>
  <c r="AD211" i="11"/>
  <c r="AE211" i="11"/>
  <c r="AF211" i="11"/>
  <c r="AG211" i="11"/>
  <c r="Z200" i="11"/>
  <c r="Y200" i="11"/>
  <c r="AA200" i="11"/>
  <c r="AB200" i="11"/>
  <c r="AC200" i="11"/>
  <c r="AD200" i="11"/>
  <c r="AE200" i="11"/>
  <c r="AF200" i="11"/>
  <c r="AG200" i="11"/>
  <c r="Z225" i="11"/>
  <c r="Y225" i="11"/>
  <c r="AA225" i="11"/>
  <c r="AB225" i="11"/>
  <c r="AC225" i="11"/>
  <c r="AD225" i="11"/>
  <c r="AE225" i="11"/>
  <c r="AF225" i="11"/>
  <c r="AG225" i="11"/>
  <c r="Z192" i="11"/>
  <c r="Y192" i="11"/>
  <c r="AA192" i="11"/>
  <c r="AB192" i="11"/>
  <c r="AC192" i="11"/>
  <c r="AD192" i="11"/>
  <c r="AE192" i="11"/>
  <c r="AF192" i="11"/>
  <c r="AG192" i="11"/>
  <c r="R267" i="11"/>
  <c r="W267" i="11" s="1"/>
  <c r="T266" i="11"/>
  <c r="V266" i="11"/>
  <c r="C206" i="11"/>
  <c r="O206" i="11"/>
  <c r="AI206" i="11" s="1"/>
  <c r="R274" i="11"/>
  <c r="W274" i="11" s="1"/>
  <c r="R259" i="11"/>
  <c r="W259" i="11" s="1"/>
  <c r="R271" i="11"/>
  <c r="W271" i="11" s="1"/>
  <c r="D250" i="11"/>
  <c r="D256" i="11"/>
  <c r="D252" i="11"/>
  <c r="D242" i="11"/>
  <c r="V276" i="11"/>
  <c r="T276" i="11"/>
  <c r="Z201" i="11"/>
  <c r="Y201" i="11"/>
  <c r="AA201" i="11"/>
  <c r="AB201" i="11"/>
  <c r="AC201" i="11"/>
  <c r="AD201" i="11"/>
  <c r="AE201" i="11"/>
  <c r="AF201" i="11"/>
  <c r="AG201" i="11"/>
  <c r="R239" i="11"/>
  <c r="W239" i="11" s="1"/>
  <c r="D269" i="11"/>
  <c r="AI208" i="11"/>
  <c r="AI204" i="11"/>
  <c r="AI151" i="11"/>
  <c r="AJ7" i="11"/>
  <c r="AI9" i="11"/>
  <c r="AI17" i="11"/>
  <c r="AI25" i="11"/>
  <c r="AI26" i="11"/>
  <c r="AI31" i="11"/>
  <c r="AI45" i="11"/>
  <c r="AI47" i="11"/>
  <c r="AI51" i="11"/>
  <c r="AI63" i="11"/>
  <c r="AI65" i="11"/>
  <c r="AI67" i="11"/>
  <c r="AI69" i="11"/>
  <c r="AI71" i="11"/>
  <c r="AI73" i="11"/>
  <c r="AI75" i="11"/>
  <c r="AI77" i="11"/>
  <c r="AI79" i="11"/>
  <c r="AI13" i="11"/>
  <c r="AI22" i="11"/>
  <c r="AI29" i="11"/>
  <c r="AI39" i="11"/>
  <c r="AI43" i="11"/>
  <c r="AI49" i="11"/>
  <c r="AI207" i="11"/>
  <c r="AI205" i="11"/>
  <c r="AI211" i="11"/>
  <c r="AI19" i="11"/>
  <c r="AI27" i="11"/>
  <c r="AI28" i="11"/>
  <c r="AI30" i="11"/>
  <c r="AI35" i="11"/>
  <c r="AI38" i="11"/>
  <c r="AI46" i="11"/>
  <c r="AI50" i="11"/>
  <c r="AI61" i="11"/>
  <c r="AI81" i="11"/>
  <c r="AI12" i="11"/>
  <c r="AI16" i="11"/>
  <c r="AI32" i="11"/>
  <c r="AI33" i="11"/>
  <c r="AI41" i="11"/>
  <c r="AI48" i="11"/>
  <c r="AI52" i="11"/>
  <c r="AI53" i="11"/>
  <c r="AI153" i="11"/>
  <c r="AI209" i="11"/>
  <c r="AI227" i="11"/>
  <c r="AI15" i="11"/>
  <c r="AI24" i="11"/>
  <c r="AI34" i="11"/>
  <c r="AI37" i="11"/>
  <c r="AI54" i="11"/>
  <c r="AI58" i="11"/>
  <c r="AI64" i="11"/>
  <c r="AI66" i="11"/>
  <c r="AI68" i="11"/>
  <c r="AI70" i="11"/>
  <c r="AI72" i="11"/>
  <c r="AI74" i="11"/>
  <c r="AI76" i="11"/>
  <c r="AI78" i="11"/>
  <c r="AI80" i="11"/>
  <c r="AI21" i="11"/>
  <c r="AI36" i="11"/>
  <c r="AI18" i="11"/>
  <c r="AI23" i="11"/>
  <c r="AI60" i="11"/>
  <c r="AI14" i="11"/>
  <c r="AI57" i="11"/>
  <c r="AI154" i="11"/>
  <c r="AI20" i="11"/>
  <c r="AI59" i="11"/>
  <c r="AI152" i="11"/>
  <c r="AI203" i="11"/>
  <c r="AI44" i="11"/>
  <c r="AI42" i="11"/>
  <c r="AI62" i="11"/>
  <c r="AI40" i="11"/>
  <c r="AI163" i="11"/>
  <c r="AI176" i="11"/>
  <c r="AI180" i="11"/>
  <c r="AI124" i="11"/>
  <c r="AI116" i="11"/>
  <c r="AI104" i="11"/>
  <c r="AI96" i="11"/>
  <c r="AI233" i="11"/>
  <c r="AI172" i="11"/>
  <c r="AI167" i="11"/>
  <c r="AI130" i="11"/>
  <c r="AI159" i="11"/>
  <c r="AI155" i="11"/>
  <c r="AI170" i="11"/>
  <c r="AI166" i="11"/>
  <c r="AI162" i="11"/>
  <c r="AI158" i="11"/>
  <c r="AI92" i="11"/>
  <c r="AI84" i="11"/>
  <c r="AI216" i="11"/>
  <c r="AI178" i="11"/>
  <c r="AI224" i="11"/>
  <c r="AI220" i="11"/>
  <c r="AI212" i="11"/>
  <c r="AI182" i="11"/>
  <c r="AI174" i="11"/>
  <c r="AI183" i="11"/>
  <c r="AI231" i="11"/>
  <c r="AI186" i="11"/>
  <c r="AI143" i="11"/>
  <c r="AI129" i="11"/>
  <c r="AI225" i="11"/>
  <c r="AI223" i="11"/>
  <c r="AI221" i="11"/>
  <c r="AI219" i="11"/>
  <c r="AI217" i="11"/>
  <c r="AI215" i="11"/>
  <c r="AI213" i="11"/>
  <c r="AI181" i="11"/>
  <c r="AI179" i="11"/>
  <c r="AI177" i="11"/>
  <c r="AI175" i="11"/>
  <c r="AI173" i="11"/>
  <c r="AI171" i="11"/>
  <c r="AI140" i="11"/>
  <c r="AI134" i="11"/>
  <c r="AI200" i="11"/>
  <c r="AI228" i="11"/>
  <c r="AI141" i="11"/>
  <c r="AI125" i="11"/>
  <c r="AI196" i="11"/>
  <c r="AI149" i="11"/>
  <c r="AI137" i="11"/>
  <c r="AI121" i="11"/>
  <c r="AI169" i="11"/>
  <c r="AI165" i="11"/>
  <c r="AI161" i="11"/>
  <c r="AI157" i="11"/>
  <c r="AI82" i="11"/>
  <c r="AI90" i="11"/>
  <c r="AI192" i="11"/>
  <c r="AI147" i="11"/>
  <c r="AI133" i="11"/>
  <c r="AI117" i="11"/>
  <c r="AI113" i="11"/>
  <c r="AI109" i="11"/>
  <c r="AI105" i="11"/>
  <c r="AI99" i="11"/>
  <c r="AI95" i="11"/>
  <c r="AI91" i="11"/>
  <c r="AI87" i="11"/>
  <c r="AI83" i="11"/>
  <c r="AI136" i="11"/>
  <c r="AI122" i="11"/>
  <c r="AI114" i="11"/>
  <c r="AI110" i="11"/>
  <c r="AI102" i="11"/>
  <c r="AI195" i="11"/>
  <c r="AI185" i="11"/>
  <c r="AI106" i="11"/>
  <c r="AI94" i="11"/>
  <c r="AI168" i="11"/>
  <c r="AI164" i="11"/>
  <c r="AI160" i="11"/>
  <c r="AI156" i="11"/>
  <c r="AI126" i="11"/>
  <c r="AI199" i="11"/>
  <c r="AI189" i="11"/>
  <c r="AI132" i="11"/>
  <c r="AI120" i="11"/>
  <c r="AI98" i="11"/>
  <c r="AI193" i="11"/>
  <c r="AI187" i="11"/>
  <c r="AI86" i="11"/>
  <c r="AI88" i="11"/>
  <c r="AI188" i="11"/>
  <c r="AI184" i="11"/>
  <c r="AI150" i="11"/>
  <c r="AI148" i="11"/>
  <c r="AI144" i="11"/>
  <c r="AI142" i="11"/>
  <c r="AI139" i="11"/>
  <c r="AI135" i="11"/>
  <c r="AI131" i="11"/>
  <c r="AI127" i="11"/>
  <c r="AI123" i="11"/>
  <c r="AI119" i="11"/>
  <c r="AI115" i="11"/>
  <c r="AI111" i="11"/>
  <c r="AI107" i="11"/>
  <c r="AI103" i="11"/>
  <c r="AI97" i="11"/>
  <c r="AI93" i="11"/>
  <c r="AI89" i="11"/>
  <c r="AI85" i="11"/>
  <c r="AI138" i="11"/>
  <c r="AI128" i="11"/>
  <c r="AI118" i="11"/>
  <c r="AI112" i="11"/>
  <c r="AI108" i="11"/>
  <c r="AI197" i="11"/>
  <c r="AI201" i="11"/>
  <c r="K277" i="11" l="1"/>
  <c r="D277" i="11"/>
  <c r="W277" i="11"/>
  <c r="T277" i="11"/>
  <c r="AG232" i="11"/>
  <c r="AB232" i="11"/>
  <c r="AF232" i="11"/>
  <c r="Z232" i="11"/>
  <c r="AC232" i="11"/>
  <c r="AH232" i="11"/>
  <c r="Y232" i="11"/>
  <c r="AD232" i="11"/>
  <c r="AA232" i="11"/>
  <c r="AE232" i="11"/>
  <c r="D275" i="11"/>
  <c r="V275" i="11"/>
  <c r="T275" i="11"/>
  <c r="AG230" i="11"/>
  <c r="AA230" i="11"/>
  <c r="AE230" i="11"/>
  <c r="AH230" i="11"/>
  <c r="AB230" i="11"/>
  <c r="AF230" i="11"/>
  <c r="Z230" i="11"/>
  <c r="AD230" i="11"/>
  <c r="Y230" i="11"/>
  <c r="AC230" i="11"/>
  <c r="C278" i="11"/>
  <c r="O278" i="11"/>
  <c r="AJ278" i="11" s="1"/>
  <c r="D239" i="11"/>
  <c r="C276" i="11"/>
  <c r="O276" i="11"/>
  <c r="AJ276" i="11" s="1"/>
  <c r="D267" i="11"/>
  <c r="C249" i="11"/>
  <c r="O249" i="11"/>
  <c r="C248" i="11"/>
  <c r="O248" i="11"/>
  <c r="AJ248" i="11" s="1"/>
  <c r="C242" i="11"/>
  <c r="O242" i="11"/>
  <c r="AJ242" i="11" s="1"/>
  <c r="T239" i="11"/>
  <c r="V239" i="11"/>
  <c r="T271" i="11"/>
  <c r="V271" i="11"/>
  <c r="D274" i="11"/>
  <c r="C266" i="11"/>
  <c r="O266" i="11"/>
  <c r="C237" i="11"/>
  <c r="O237" i="11"/>
  <c r="Y214" i="11"/>
  <c r="Z214" i="11"/>
  <c r="AA214" i="11"/>
  <c r="AB214" i="11"/>
  <c r="AC214" i="11"/>
  <c r="AD214" i="11"/>
  <c r="AE214" i="11"/>
  <c r="AF214" i="11"/>
  <c r="AG214" i="11"/>
  <c r="AH214" i="11"/>
  <c r="V251" i="11"/>
  <c r="T251" i="11"/>
  <c r="V255" i="11"/>
  <c r="T255" i="11"/>
  <c r="Y234" i="11"/>
  <c r="Z234" i="11"/>
  <c r="AA234" i="11"/>
  <c r="AB234" i="11"/>
  <c r="AC234" i="11"/>
  <c r="AD234" i="11"/>
  <c r="AE234" i="11"/>
  <c r="AF234" i="11"/>
  <c r="AG234" i="11"/>
  <c r="AH234" i="11"/>
  <c r="Z198" i="11"/>
  <c r="Y198" i="11"/>
  <c r="AA198" i="11"/>
  <c r="AB198" i="11"/>
  <c r="AC198" i="11"/>
  <c r="AD198" i="11"/>
  <c r="AE198" i="11"/>
  <c r="AF198" i="11"/>
  <c r="AG198" i="11"/>
  <c r="AH198" i="11"/>
  <c r="D247" i="11"/>
  <c r="C270" i="11"/>
  <c r="O270" i="11"/>
  <c r="AJ270" i="11" s="1"/>
  <c r="C272" i="11"/>
  <c r="O272" i="11"/>
  <c r="AJ272" i="11" s="1"/>
  <c r="C246" i="11"/>
  <c r="O246" i="11"/>
  <c r="AJ246" i="11" s="1"/>
  <c r="O264" i="11"/>
  <c r="AJ264" i="11" s="1"/>
  <c r="C264" i="11"/>
  <c r="V263" i="11"/>
  <c r="T263" i="11"/>
  <c r="C257" i="11"/>
  <c r="O257" i="11"/>
  <c r="D259" i="11"/>
  <c r="C269" i="11"/>
  <c r="O269" i="11"/>
  <c r="C265" i="11"/>
  <c r="O265" i="11"/>
  <c r="AJ265" i="11" s="1"/>
  <c r="D271" i="11"/>
  <c r="V274" i="11"/>
  <c r="T274" i="11"/>
  <c r="V243" i="11"/>
  <c r="T243" i="11"/>
  <c r="Y194" i="11"/>
  <c r="Z194" i="11"/>
  <c r="AA194" i="11"/>
  <c r="AB194" i="11"/>
  <c r="AC194" i="11"/>
  <c r="AD194" i="11"/>
  <c r="AE194" i="11"/>
  <c r="AF194" i="11"/>
  <c r="AG194" i="11"/>
  <c r="AH194" i="11"/>
  <c r="C252" i="11"/>
  <c r="O252" i="11"/>
  <c r="AJ252" i="11" s="1"/>
  <c r="C250" i="11"/>
  <c r="O250" i="11"/>
  <c r="AJ250" i="11" s="1"/>
  <c r="D251" i="11"/>
  <c r="Z222" i="11"/>
  <c r="Y222" i="11"/>
  <c r="AA222" i="11"/>
  <c r="AB222" i="11"/>
  <c r="AC222" i="11"/>
  <c r="AD222" i="11"/>
  <c r="AE222" i="11"/>
  <c r="AF222" i="11"/>
  <c r="AG222" i="11"/>
  <c r="AH222" i="11"/>
  <c r="D255" i="11"/>
  <c r="C268" i="11"/>
  <c r="O268" i="11"/>
  <c r="AJ268" i="11" s="1"/>
  <c r="D263" i="11"/>
  <c r="O262" i="11"/>
  <c r="AJ262" i="11" s="1"/>
  <c r="C262" i="11"/>
  <c r="O245" i="11"/>
  <c r="AJ245" i="11" s="1"/>
  <c r="C245" i="11"/>
  <c r="D279" i="11"/>
  <c r="Y202" i="11"/>
  <c r="Z202" i="11"/>
  <c r="AA202" i="11"/>
  <c r="AB202" i="11"/>
  <c r="AC202" i="11"/>
  <c r="AD202" i="11"/>
  <c r="AE202" i="11"/>
  <c r="AF202" i="11"/>
  <c r="AG202" i="11"/>
  <c r="AH202" i="11"/>
  <c r="V247" i="11"/>
  <c r="T247" i="11"/>
  <c r="C253" i="11"/>
  <c r="O253" i="11"/>
  <c r="AJ253" i="11" s="1"/>
  <c r="Y218" i="11"/>
  <c r="Z218" i="11"/>
  <c r="AA218" i="11"/>
  <c r="AB218" i="11"/>
  <c r="AC218" i="11"/>
  <c r="AD218" i="11"/>
  <c r="AE218" i="11"/>
  <c r="AF218" i="11"/>
  <c r="AG218" i="11"/>
  <c r="AH218" i="11"/>
  <c r="C238" i="11"/>
  <c r="O238" i="11"/>
  <c r="AJ238" i="11" s="1"/>
  <c r="C260" i="11"/>
  <c r="O260" i="11"/>
  <c r="AJ260" i="11" s="1"/>
  <c r="C258" i="11"/>
  <c r="O258" i="11"/>
  <c r="AJ258" i="11" s="1"/>
  <c r="C273" i="11"/>
  <c r="O273" i="11"/>
  <c r="AJ273" i="11" s="1"/>
  <c r="AI202" i="11"/>
  <c r="V259" i="11"/>
  <c r="T259" i="11"/>
  <c r="Y206" i="11"/>
  <c r="Z206" i="11"/>
  <c r="AA206" i="11"/>
  <c r="AB206" i="11"/>
  <c r="AC206" i="11"/>
  <c r="AD206" i="11"/>
  <c r="AE206" i="11"/>
  <c r="AF206" i="11"/>
  <c r="AG206" i="11"/>
  <c r="AH206" i="11"/>
  <c r="T267" i="11"/>
  <c r="V267" i="11"/>
  <c r="Y210" i="11"/>
  <c r="Z210" i="11"/>
  <c r="AA210" i="11"/>
  <c r="AB210" i="11"/>
  <c r="AC210" i="11"/>
  <c r="AD210" i="11"/>
  <c r="AE210" i="11"/>
  <c r="AF210" i="11"/>
  <c r="AG210" i="11"/>
  <c r="AH210" i="11"/>
  <c r="T279" i="11"/>
  <c r="V279" i="11"/>
  <c r="D243" i="11"/>
  <c r="C256" i="11"/>
  <c r="O256" i="11"/>
  <c r="AJ256" i="11" s="1"/>
  <c r="Z226" i="11"/>
  <c r="Y226" i="11"/>
  <c r="AA226" i="11"/>
  <c r="AB226" i="11"/>
  <c r="AC226" i="11"/>
  <c r="AD226" i="11"/>
  <c r="AE226" i="11"/>
  <c r="AF226" i="11"/>
  <c r="AG226" i="11"/>
  <c r="AH226" i="11"/>
  <c r="Y229" i="11"/>
  <c r="Z229" i="11"/>
  <c r="AA229" i="11"/>
  <c r="AB229" i="11"/>
  <c r="AC229" i="11"/>
  <c r="AD229" i="11"/>
  <c r="AE229" i="11"/>
  <c r="AF229" i="11"/>
  <c r="AG229" i="11"/>
  <c r="AH229" i="11"/>
  <c r="C241" i="11"/>
  <c r="O241" i="11"/>
  <c r="AJ241" i="11" s="1"/>
  <c r="C261" i="11"/>
  <c r="O261" i="11"/>
  <c r="AJ261" i="11" s="1"/>
  <c r="C240" i="11"/>
  <c r="O240" i="11"/>
  <c r="AJ240" i="11" s="1"/>
  <c r="C244" i="11"/>
  <c r="O244" i="11"/>
  <c r="AJ244" i="11" s="1"/>
  <c r="C254" i="11"/>
  <c r="O254" i="11"/>
  <c r="AJ254" i="11" s="1"/>
  <c r="AJ227" i="11"/>
  <c r="AK7" i="11"/>
  <c r="AJ9" i="11"/>
  <c r="AJ12" i="11"/>
  <c r="AJ16" i="11"/>
  <c r="AJ20" i="11"/>
  <c r="AJ24" i="11"/>
  <c r="AJ28" i="11"/>
  <c r="AJ32" i="11"/>
  <c r="AJ36" i="11"/>
  <c r="AJ40" i="11"/>
  <c r="AJ44" i="11"/>
  <c r="AJ48" i="11"/>
  <c r="AJ52" i="11"/>
  <c r="AJ58" i="11"/>
  <c r="AJ62" i="11"/>
  <c r="AJ66" i="11"/>
  <c r="AJ70" i="11"/>
  <c r="AJ74" i="11"/>
  <c r="AJ78" i="11"/>
  <c r="AJ153" i="11"/>
  <c r="AJ211" i="11"/>
  <c r="AJ203" i="11"/>
  <c r="AJ13" i="11"/>
  <c r="AJ17" i="11"/>
  <c r="AJ21" i="11"/>
  <c r="AJ25" i="11"/>
  <c r="AJ29" i="11"/>
  <c r="AJ33" i="11"/>
  <c r="AJ37" i="11"/>
  <c r="AJ41" i="11"/>
  <c r="AJ45" i="11"/>
  <c r="AJ49" i="11"/>
  <c r="AJ53" i="11"/>
  <c r="AJ59" i="11"/>
  <c r="AJ63" i="11"/>
  <c r="AJ67" i="11"/>
  <c r="AJ71" i="11"/>
  <c r="AJ75" i="11"/>
  <c r="AJ79" i="11"/>
  <c r="AJ154" i="11"/>
  <c r="AJ202" i="11"/>
  <c r="AJ204" i="11"/>
  <c r="AJ206" i="11"/>
  <c r="AJ208" i="11"/>
  <c r="AJ210" i="11"/>
  <c r="AJ14" i="11"/>
  <c r="AJ18" i="11"/>
  <c r="AJ22" i="11"/>
  <c r="AJ26" i="11"/>
  <c r="AJ30" i="11"/>
  <c r="AJ34" i="11"/>
  <c r="AJ38" i="11"/>
  <c r="AJ42" i="11"/>
  <c r="AJ46" i="11"/>
  <c r="AJ50" i="11"/>
  <c r="AJ54" i="11"/>
  <c r="AJ60" i="11"/>
  <c r="AJ64" i="11"/>
  <c r="AJ68" i="11"/>
  <c r="AJ72" i="11"/>
  <c r="AJ76" i="11"/>
  <c r="AJ80" i="11"/>
  <c r="AJ207" i="11"/>
  <c r="AJ205" i="11"/>
  <c r="AJ15" i="11"/>
  <c r="AJ31" i="11"/>
  <c r="AJ47" i="11"/>
  <c r="AJ65" i="11"/>
  <c r="AJ81" i="11"/>
  <c r="AJ19" i="11"/>
  <c r="AJ35" i="11"/>
  <c r="AJ51" i="11"/>
  <c r="AJ69" i="11"/>
  <c r="AJ209" i="11"/>
  <c r="AJ43" i="11"/>
  <c r="AJ77" i="11"/>
  <c r="AJ23" i="11"/>
  <c r="AJ39" i="11"/>
  <c r="AJ57" i="11"/>
  <c r="AJ73" i="11"/>
  <c r="AJ152" i="11"/>
  <c r="AJ27" i="11"/>
  <c r="AJ61" i="11"/>
  <c r="AJ151" i="11"/>
  <c r="AJ230" i="11"/>
  <c r="AJ218" i="11"/>
  <c r="AJ222" i="11"/>
  <c r="AJ214" i="11"/>
  <c r="AJ176" i="11"/>
  <c r="AJ163" i="11"/>
  <c r="AJ180" i="11"/>
  <c r="AJ167" i="11"/>
  <c r="AJ233" i="11"/>
  <c r="AJ172" i="11"/>
  <c r="AJ130" i="11"/>
  <c r="AJ124" i="11"/>
  <c r="AJ116" i="11"/>
  <c r="AJ104" i="11"/>
  <c r="AJ96" i="11"/>
  <c r="AJ134" i="11"/>
  <c r="AJ90" i="11"/>
  <c r="AJ149" i="11"/>
  <c r="AJ147" i="11"/>
  <c r="AJ143" i="11"/>
  <c r="AJ92" i="11"/>
  <c r="AJ84" i="11"/>
  <c r="AJ226" i="11"/>
  <c r="AJ178" i="11"/>
  <c r="AJ212" i="11"/>
  <c r="AJ174" i="11"/>
  <c r="AJ159" i="11"/>
  <c r="AJ182" i="11"/>
  <c r="AJ216" i="11"/>
  <c r="AJ224" i="11"/>
  <c r="AJ220" i="11"/>
  <c r="AJ183" i="11"/>
  <c r="AJ196" i="11"/>
  <c r="AJ158" i="11"/>
  <c r="AJ125" i="11"/>
  <c r="AJ121" i="11"/>
  <c r="AJ117" i="11"/>
  <c r="AJ109" i="11"/>
  <c r="AJ105" i="11"/>
  <c r="AJ95" i="11"/>
  <c r="AJ195" i="11"/>
  <c r="AJ185" i="11"/>
  <c r="AJ229" i="11"/>
  <c r="AJ169" i="11"/>
  <c r="AJ165" i="11"/>
  <c r="AJ161" i="11"/>
  <c r="AJ157" i="11"/>
  <c r="AJ231" i="11"/>
  <c r="AJ192" i="11"/>
  <c r="AJ136" i="11"/>
  <c r="AJ122" i="11"/>
  <c r="AJ114" i="11"/>
  <c r="AJ110" i="11"/>
  <c r="AJ102" i="11"/>
  <c r="AJ225" i="11"/>
  <c r="AJ223" i="11"/>
  <c r="AJ221" i="11"/>
  <c r="AJ219" i="11"/>
  <c r="AJ217" i="11"/>
  <c r="AJ215" i="11"/>
  <c r="AJ213" i="11"/>
  <c r="AJ155" i="11"/>
  <c r="AJ82" i="11"/>
  <c r="AJ234" i="11"/>
  <c r="AJ186" i="11"/>
  <c r="AJ170" i="11"/>
  <c r="AJ166" i="11"/>
  <c r="AJ228" i="11"/>
  <c r="AJ137" i="11"/>
  <c r="AJ133" i="11"/>
  <c r="AJ181" i="11"/>
  <c r="AJ179" i="11"/>
  <c r="AJ177" i="11"/>
  <c r="AJ175" i="11"/>
  <c r="AJ173" i="11"/>
  <c r="AJ171" i="11"/>
  <c r="AJ140" i="11"/>
  <c r="AJ132" i="11"/>
  <c r="AJ126" i="11"/>
  <c r="AJ120" i="11"/>
  <c r="AJ200" i="11"/>
  <c r="AJ162" i="11"/>
  <c r="AJ141" i="11"/>
  <c r="AJ129" i="11"/>
  <c r="AJ113" i="11"/>
  <c r="AJ99" i="11"/>
  <c r="AJ91" i="11"/>
  <c r="AJ87" i="11"/>
  <c r="AJ83" i="11"/>
  <c r="AJ106" i="11"/>
  <c r="AJ94" i="11"/>
  <c r="AJ201" i="11"/>
  <c r="AJ86" i="11"/>
  <c r="AJ88" i="11"/>
  <c r="AJ150" i="11"/>
  <c r="AJ148" i="11"/>
  <c r="AJ144" i="11"/>
  <c r="AJ142" i="11"/>
  <c r="AJ138" i="11"/>
  <c r="AJ128" i="11"/>
  <c r="AJ118" i="11"/>
  <c r="AJ112" i="11"/>
  <c r="AJ108" i="11"/>
  <c r="AJ187" i="11"/>
  <c r="AJ127" i="11"/>
  <c r="AJ103" i="11"/>
  <c r="AJ97" i="11"/>
  <c r="AJ85" i="11"/>
  <c r="AJ193" i="11"/>
  <c r="AJ198" i="11"/>
  <c r="AJ194" i="11"/>
  <c r="AJ188" i="11"/>
  <c r="AJ184" i="11"/>
  <c r="AJ119" i="11"/>
  <c r="AJ115" i="11"/>
  <c r="AJ111" i="11"/>
  <c r="AJ199" i="11"/>
  <c r="AJ189" i="11"/>
  <c r="AJ197" i="11"/>
  <c r="AJ98" i="11"/>
  <c r="AJ232" i="11"/>
  <c r="AJ168" i="11"/>
  <c r="AJ164" i="11"/>
  <c r="AJ160" i="11"/>
  <c r="AJ156" i="11"/>
  <c r="AJ135" i="11"/>
  <c r="AJ123" i="11"/>
  <c r="AJ107" i="11"/>
  <c r="AJ89" i="11"/>
  <c r="AJ139" i="11"/>
  <c r="AJ131" i="11"/>
  <c r="AJ93" i="11"/>
  <c r="V277" i="11" l="1"/>
  <c r="C277" i="11" s="1"/>
  <c r="O277" i="11"/>
  <c r="O275" i="11"/>
  <c r="C275" i="11"/>
  <c r="AG278" i="11"/>
  <c r="Z278" i="11"/>
  <c r="AD278" i="11"/>
  <c r="AC278" i="11"/>
  <c r="AA278" i="11"/>
  <c r="AE278" i="11"/>
  <c r="AB278" i="11"/>
  <c r="AF278" i="11"/>
  <c r="Y278" i="11"/>
  <c r="AH278" i="11"/>
  <c r="AI278" i="11"/>
  <c r="Y238" i="11"/>
  <c r="Z238" i="11"/>
  <c r="AA238" i="11"/>
  <c r="AB238" i="11"/>
  <c r="AC238" i="11"/>
  <c r="AD238" i="11"/>
  <c r="AE238" i="11"/>
  <c r="AF238" i="11"/>
  <c r="AG238" i="11"/>
  <c r="AH238" i="11"/>
  <c r="AI238" i="11"/>
  <c r="Y253" i="11"/>
  <c r="Z253" i="11"/>
  <c r="AA253" i="11"/>
  <c r="AB253" i="11"/>
  <c r="AC253" i="11"/>
  <c r="AD253" i="11"/>
  <c r="AE253" i="11"/>
  <c r="AF253" i="11"/>
  <c r="AG253" i="11"/>
  <c r="AH253" i="11"/>
  <c r="AI253" i="11"/>
  <c r="Z252" i="11"/>
  <c r="Y252" i="11"/>
  <c r="AA252" i="11"/>
  <c r="AB252" i="11"/>
  <c r="AC252" i="11"/>
  <c r="AD252" i="11"/>
  <c r="AE252" i="11"/>
  <c r="AF252" i="11"/>
  <c r="AG252" i="11"/>
  <c r="AH252" i="11"/>
  <c r="AI252" i="11"/>
  <c r="Y257" i="11"/>
  <c r="Z257" i="11"/>
  <c r="AA257" i="11"/>
  <c r="AB257" i="11"/>
  <c r="AC257" i="11"/>
  <c r="AD257" i="11"/>
  <c r="AE257" i="11"/>
  <c r="AF257" i="11"/>
  <c r="AG257" i="11"/>
  <c r="AH257" i="11"/>
  <c r="AI257" i="11"/>
  <c r="Z266" i="11"/>
  <c r="Y266" i="11"/>
  <c r="AA266" i="11"/>
  <c r="AB266" i="11"/>
  <c r="AC266" i="11"/>
  <c r="AD266" i="11"/>
  <c r="AE266" i="11"/>
  <c r="AF266" i="11"/>
  <c r="AG266" i="11"/>
  <c r="AH266" i="11"/>
  <c r="AI266" i="11"/>
  <c r="C271" i="11"/>
  <c r="O271" i="11"/>
  <c r="AK271" i="11" s="1"/>
  <c r="Z242" i="11"/>
  <c r="Y242" i="11"/>
  <c r="AA242" i="11"/>
  <c r="AB242" i="11"/>
  <c r="AC242" i="11"/>
  <c r="AD242" i="11"/>
  <c r="AE242" i="11"/>
  <c r="AF242" i="11"/>
  <c r="AG242" i="11"/>
  <c r="AH242" i="11"/>
  <c r="AI242" i="11"/>
  <c r="Z249" i="11"/>
  <c r="Y249" i="11"/>
  <c r="AA249" i="11"/>
  <c r="AB249" i="11"/>
  <c r="AC249" i="11"/>
  <c r="AD249" i="11"/>
  <c r="AE249" i="11"/>
  <c r="AF249" i="11"/>
  <c r="AG249" i="11"/>
  <c r="AH249" i="11"/>
  <c r="AI249" i="11"/>
  <c r="Y276" i="11"/>
  <c r="Z276" i="11"/>
  <c r="AA276" i="11"/>
  <c r="AB276" i="11"/>
  <c r="AC276" i="11"/>
  <c r="AD276" i="11"/>
  <c r="AE276" i="11"/>
  <c r="AF276" i="11"/>
  <c r="AG276" i="11"/>
  <c r="AH276" i="11"/>
  <c r="AI276" i="11"/>
  <c r="AJ266" i="11"/>
  <c r="AJ249" i="11"/>
  <c r="AJ257" i="11"/>
  <c r="Z240" i="11"/>
  <c r="Y240" i="11"/>
  <c r="AA240" i="11"/>
  <c r="AB240" i="11"/>
  <c r="AC240" i="11"/>
  <c r="AD240" i="11"/>
  <c r="AE240" i="11"/>
  <c r="AF240" i="11"/>
  <c r="AG240" i="11"/>
  <c r="AH240" i="11"/>
  <c r="AI240" i="11"/>
  <c r="Y241" i="11"/>
  <c r="Z241" i="11"/>
  <c r="AA241" i="11"/>
  <c r="AB241" i="11"/>
  <c r="AC241" i="11"/>
  <c r="AD241" i="11"/>
  <c r="AE241" i="11"/>
  <c r="AF241" i="11"/>
  <c r="AG241" i="11"/>
  <c r="AH241" i="11"/>
  <c r="AI241" i="11"/>
  <c r="Y245" i="11"/>
  <c r="Z245" i="11"/>
  <c r="AA245" i="11"/>
  <c r="AB245" i="11"/>
  <c r="AC245" i="11"/>
  <c r="AD245" i="11"/>
  <c r="AE245" i="11"/>
  <c r="AF245" i="11"/>
  <c r="AG245" i="11"/>
  <c r="AH245" i="11"/>
  <c r="AI245" i="11"/>
  <c r="C243" i="11"/>
  <c r="O243" i="11"/>
  <c r="AK243" i="11" s="1"/>
  <c r="Z264" i="11"/>
  <c r="Y264" i="11"/>
  <c r="AA264" i="11"/>
  <c r="AB264" i="11"/>
  <c r="AC264" i="11"/>
  <c r="AD264" i="11"/>
  <c r="AE264" i="11"/>
  <c r="AF264" i="11"/>
  <c r="AG264" i="11"/>
  <c r="AH264" i="11"/>
  <c r="AI264" i="11"/>
  <c r="C251" i="11"/>
  <c r="O251" i="11"/>
  <c r="AK251" i="11" s="1"/>
  <c r="C259" i="11"/>
  <c r="O259" i="11"/>
  <c r="AK259" i="11" s="1"/>
  <c r="Y258" i="11"/>
  <c r="Z258" i="11"/>
  <c r="AA258" i="11"/>
  <c r="AB258" i="11"/>
  <c r="AC258" i="11"/>
  <c r="AD258" i="11"/>
  <c r="AE258" i="11"/>
  <c r="AF258" i="11"/>
  <c r="AG258" i="11"/>
  <c r="AH258" i="11"/>
  <c r="AI258" i="11"/>
  <c r="Y269" i="11"/>
  <c r="Z269" i="11"/>
  <c r="AA269" i="11"/>
  <c r="AB269" i="11"/>
  <c r="AC269" i="11"/>
  <c r="AD269" i="11"/>
  <c r="AE269" i="11"/>
  <c r="AF269" i="11"/>
  <c r="AG269" i="11"/>
  <c r="AH269" i="11"/>
  <c r="AI269" i="11"/>
  <c r="Y272" i="11"/>
  <c r="Z272" i="11"/>
  <c r="AA272" i="11"/>
  <c r="AB272" i="11"/>
  <c r="AC272" i="11"/>
  <c r="AD272" i="11"/>
  <c r="AE272" i="11"/>
  <c r="AF272" i="11"/>
  <c r="AG272" i="11"/>
  <c r="AH272" i="11"/>
  <c r="AI272" i="11"/>
  <c r="Y237" i="11"/>
  <c r="Z237" i="11"/>
  <c r="AA237" i="11"/>
  <c r="AB237" i="11"/>
  <c r="AC237" i="11"/>
  <c r="AD237" i="11"/>
  <c r="AE237" i="11"/>
  <c r="AF237" i="11"/>
  <c r="AG237" i="11"/>
  <c r="AH237" i="11"/>
  <c r="AI237" i="11"/>
  <c r="AJ237" i="11"/>
  <c r="AJ269" i="11"/>
  <c r="Y273" i="11"/>
  <c r="Z273" i="11"/>
  <c r="AA273" i="11"/>
  <c r="AB273" i="11"/>
  <c r="AC273" i="11"/>
  <c r="AD273" i="11"/>
  <c r="AE273" i="11"/>
  <c r="AF273" i="11"/>
  <c r="AG273" i="11"/>
  <c r="AH273" i="11"/>
  <c r="AI273" i="11"/>
  <c r="Y260" i="11"/>
  <c r="Z260" i="11"/>
  <c r="AA260" i="11"/>
  <c r="AB260" i="11"/>
  <c r="AC260" i="11"/>
  <c r="AD260" i="11"/>
  <c r="AE260" i="11"/>
  <c r="AF260" i="11"/>
  <c r="AG260" i="11"/>
  <c r="AH260" i="11"/>
  <c r="AI260" i="11"/>
  <c r="Y268" i="11"/>
  <c r="Z268" i="11"/>
  <c r="AA268" i="11"/>
  <c r="AB268" i="11"/>
  <c r="AC268" i="11"/>
  <c r="AD268" i="11"/>
  <c r="AE268" i="11"/>
  <c r="AF268" i="11"/>
  <c r="AG268" i="11"/>
  <c r="AH268" i="11"/>
  <c r="AI268" i="11"/>
  <c r="Y250" i="11"/>
  <c r="Z250" i="11"/>
  <c r="AA250" i="11"/>
  <c r="AB250" i="11"/>
  <c r="AC250" i="11"/>
  <c r="AD250" i="11"/>
  <c r="AE250" i="11"/>
  <c r="AF250" i="11"/>
  <c r="AG250" i="11"/>
  <c r="AH250" i="11"/>
  <c r="AI250" i="11"/>
  <c r="Z265" i="11"/>
  <c r="Y265" i="11"/>
  <c r="AA265" i="11"/>
  <c r="AB265" i="11"/>
  <c r="AC265" i="11"/>
  <c r="AD265" i="11"/>
  <c r="AE265" i="11"/>
  <c r="AF265" i="11"/>
  <c r="AG265" i="11"/>
  <c r="AH265" i="11"/>
  <c r="AI265" i="11"/>
  <c r="Y246" i="11"/>
  <c r="Z246" i="11"/>
  <c r="AA246" i="11"/>
  <c r="AB246" i="11"/>
  <c r="AC246" i="11"/>
  <c r="AD246" i="11"/>
  <c r="AE246" i="11"/>
  <c r="AF246" i="11"/>
  <c r="AG246" i="11"/>
  <c r="AH246" i="11"/>
  <c r="AI246" i="11"/>
  <c r="Y270" i="11"/>
  <c r="Z270" i="11"/>
  <c r="AA270" i="11"/>
  <c r="AB270" i="11"/>
  <c r="AC270" i="11"/>
  <c r="AD270" i="11"/>
  <c r="AE270" i="11"/>
  <c r="AF270" i="11"/>
  <c r="AG270" i="11"/>
  <c r="AH270" i="11"/>
  <c r="AI270" i="11"/>
  <c r="C239" i="11"/>
  <c r="O239" i="11"/>
  <c r="AK239" i="11" s="1"/>
  <c r="Y248" i="11"/>
  <c r="Z248" i="11"/>
  <c r="AA248" i="11"/>
  <c r="AB248" i="11"/>
  <c r="AC248" i="11"/>
  <c r="AD248" i="11"/>
  <c r="AE248" i="11"/>
  <c r="AF248" i="11"/>
  <c r="AG248" i="11"/>
  <c r="AH248" i="11"/>
  <c r="AI248" i="11"/>
  <c r="Y254" i="11"/>
  <c r="Z254" i="11"/>
  <c r="AA254" i="11"/>
  <c r="AB254" i="11"/>
  <c r="AC254" i="11"/>
  <c r="AD254" i="11"/>
  <c r="AE254" i="11"/>
  <c r="AF254" i="11"/>
  <c r="AG254" i="11"/>
  <c r="AH254" i="11"/>
  <c r="AI254" i="11"/>
  <c r="Y244" i="11"/>
  <c r="Z244" i="11"/>
  <c r="AA244" i="11"/>
  <c r="AB244" i="11"/>
  <c r="AC244" i="11"/>
  <c r="AD244" i="11"/>
  <c r="AE244" i="11"/>
  <c r="AF244" i="11"/>
  <c r="AG244" i="11"/>
  <c r="AH244" i="11"/>
  <c r="AI244" i="11"/>
  <c r="Y261" i="11"/>
  <c r="Z261" i="11"/>
  <c r="AA261" i="11"/>
  <c r="AB261" i="11"/>
  <c r="AC261" i="11"/>
  <c r="AD261" i="11"/>
  <c r="AE261" i="11"/>
  <c r="AF261" i="11"/>
  <c r="AG261" i="11"/>
  <c r="AH261" i="11"/>
  <c r="AI261" i="11"/>
  <c r="Z256" i="11"/>
  <c r="Y256" i="11"/>
  <c r="AA256" i="11"/>
  <c r="AB256" i="11"/>
  <c r="AC256" i="11"/>
  <c r="AD256" i="11"/>
  <c r="AE256" i="11"/>
  <c r="AF256" i="11"/>
  <c r="AG256" i="11"/>
  <c r="AH256" i="11"/>
  <c r="AI256" i="11"/>
  <c r="C279" i="11"/>
  <c r="O279" i="11"/>
  <c r="AK279" i="11" s="1"/>
  <c r="W323" i="11"/>
  <c r="C267" i="11"/>
  <c r="O267" i="11"/>
  <c r="C247" i="11"/>
  <c r="O247" i="11"/>
  <c r="AK247" i="11" s="1"/>
  <c r="Z262" i="11"/>
  <c r="Y262" i="11"/>
  <c r="AA262" i="11"/>
  <c r="AB262" i="11"/>
  <c r="AC262" i="11"/>
  <c r="AD262" i="11"/>
  <c r="AE262" i="11"/>
  <c r="AF262" i="11"/>
  <c r="AG262" i="11"/>
  <c r="AH262" i="11"/>
  <c r="AI262" i="11"/>
  <c r="C274" i="11"/>
  <c r="O274" i="11"/>
  <c r="AK274" i="11" s="1"/>
  <c r="C263" i="11"/>
  <c r="O263" i="11"/>
  <c r="AK263" i="11" s="1"/>
  <c r="C255" i="11"/>
  <c r="O255" i="11"/>
  <c r="AK255" i="11" s="1"/>
  <c r="AK261" i="11"/>
  <c r="AK260" i="11"/>
  <c r="AK268" i="11"/>
  <c r="AK208" i="11"/>
  <c r="AK204" i="11"/>
  <c r="AK206" i="11"/>
  <c r="AK154" i="11"/>
  <c r="AK151" i="11"/>
  <c r="AK210" i="11"/>
  <c r="AK202" i="11"/>
  <c r="AK152" i="11"/>
  <c r="AL7" i="11"/>
  <c r="AK9" i="11"/>
  <c r="AK153" i="11"/>
  <c r="AK81" i="11"/>
  <c r="AK80" i="11"/>
  <c r="AK79" i="11"/>
  <c r="AK78" i="11"/>
  <c r="AK77" i="11"/>
  <c r="AK76" i="11"/>
  <c r="AK75" i="11"/>
  <c r="AK74" i="11"/>
  <c r="AK73" i="11"/>
  <c r="AK72" i="11"/>
  <c r="AK71" i="11"/>
  <c r="AK70" i="11"/>
  <c r="AK69" i="11"/>
  <c r="AK68" i="11"/>
  <c r="AK67" i="11"/>
  <c r="AK66" i="11"/>
  <c r="AK65" i="11"/>
  <c r="AK64" i="11"/>
  <c r="AK63" i="11"/>
  <c r="AK62" i="11"/>
  <c r="AK61" i="11"/>
  <c r="AK60" i="11"/>
  <c r="AK59" i="11"/>
  <c r="AK58" i="11"/>
  <c r="AK57" i="11"/>
  <c r="AK54"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203" i="11"/>
  <c r="AK207" i="11"/>
  <c r="AK205" i="11"/>
  <c r="AK254" i="11"/>
  <c r="AK256" i="11"/>
  <c r="AK209" i="11"/>
  <c r="AK227" i="11"/>
  <c r="AK211" i="11"/>
  <c r="AK257" i="11"/>
  <c r="AK273" i="11"/>
  <c r="AK275" i="11"/>
  <c r="AK276" i="11"/>
  <c r="AK277" i="11"/>
  <c r="AK278" i="11"/>
  <c r="AK269" i="11"/>
  <c r="AK258" i="11"/>
  <c r="AK272" i="11"/>
  <c r="AK270" i="11"/>
  <c r="AK230" i="11"/>
  <c r="AK176" i="11"/>
  <c r="AK218" i="11"/>
  <c r="AK241" i="11"/>
  <c r="AK222" i="11"/>
  <c r="AK214" i="11"/>
  <c r="AK233" i="11"/>
  <c r="AK163" i="11"/>
  <c r="AK130" i="11"/>
  <c r="AK180" i="11"/>
  <c r="AK84" i="11"/>
  <c r="AK172" i="11"/>
  <c r="AK167" i="11"/>
  <c r="AK124" i="11"/>
  <c r="AK116" i="11"/>
  <c r="AK104" i="11"/>
  <c r="AK264" i="11"/>
  <c r="AK249" i="11"/>
  <c r="AK178" i="11"/>
  <c r="AK266" i="11"/>
  <c r="AK183" i="11"/>
  <c r="AK90" i="11"/>
  <c r="AK170" i="11"/>
  <c r="AK166" i="11"/>
  <c r="AK162" i="11"/>
  <c r="AK158" i="11"/>
  <c r="AK137" i="11"/>
  <c r="AK253" i="11"/>
  <c r="AK226" i="11"/>
  <c r="AK216" i="11"/>
  <c r="AK265" i="11"/>
  <c r="AK252" i="11"/>
  <c r="AK248" i="11"/>
  <c r="AK224" i="11"/>
  <c r="AK220" i="11"/>
  <c r="AK244" i="11"/>
  <c r="AK240" i="11"/>
  <c r="AK234" i="11"/>
  <c r="AK237" i="11"/>
  <c r="AK149" i="11"/>
  <c r="AK147" i="11"/>
  <c r="AK143" i="11"/>
  <c r="AK129" i="11"/>
  <c r="AK125" i="11"/>
  <c r="AK96" i="11"/>
  <c r="AK92" i="11"/>
  <c r="AK159" i="11"/>
  <c r="AK182" i="11"/>
  <c r="AK212" i="11"/>
  <c r="AK82" i="11"/>
  <c r="AK262" i="11"/>
  <c r="AK155" i="11"/>
  <c r="AK134" i="11"/>
  <c r="AK200" i="11"/>
  <c r="AK228" i="11"/>
  <c r="AK87" i="11"/>
  <c r="AK83" i="11"/>
  <c r="AK181" i="11"/>
  <c r="AK179" i="11"/>
  <c r="AK177" i="11"/>
  <c r="AK175" i="11"/>
  <c r="AK173" i="11"/>
  <c r="AK171" i="11"/>
  <c r="AK169" i="11"/>
  <c r="AK165" i="11"/>
  <c r="AK161" i="11"/>
  <c r="AK157" i="11"/>
  <c r="AK174" i="11"/>
  <c r="AK196" i="11"/>
  <c r="AK141" i="11"/>
  <c r="AK133" i="11"/>
  <c r="AK121" i="11"/>
  <c r="AK117" i="11"/>
  <c r="AK113" i="11"/>
  <c r="AK109" i="11"/>
  <c r="AK99" i="11"/>
  <c r="AK195" i="11"/>
  <c r="AK185" i="11"/>
  <c r="AK229" i="11"/>
  <c r="AK192" i="11"/>
  <c r="AK95" i="11"/>
  <c r="AK91" i="11"/>
  <c r="AK136" i="11"/>
  <c r="AK231" i="11"/>
  <c r="AK186" i="11"/>
  <c r="AK105" i="11"/>
  <c r="AK122" i="11"/>
  <c r="AK114" i="11"/>
  <c r="AK110" i="11"/>
  <c r="AK102" i="11"/>
  <c r="AK250" i="11"/>
  <c r="AK225" i="11"/>
  <c r="AK223" i="11"/>
  <c r="AK221" i="11"/>
  <c r="AK219" i="11"/>
  <c r="AK217" i="11"/>
  <c r="AK215" i="11"/>
  <c r="AK213" i="11"/>
  <c r="AK140" i="11"/>
  <c r="AK132" i="11"/>
  <c r="AK193" i="11"/>
  <c r="AK187" i="11"/>
  <c r="AK168" i="11"/>
  <c r="AK164" i="11"/>
  <c r="AK160" i="11"/>
  <c r="AK156" i="11"/>
  <c r="AK127" i="11"/>
  <c r="AK123" i="11"/>
  <c r="AK111" i="11"/>
  <c r="AK107" i="11"/>
  <c r="AK103" i="11"/>
  <c r="AK199" i="11"/>
  <c r="AK189" i="11"/>
  <c r="AK197" i="11"/>
  <c r="AK135" i="11"/>
  <c r="AK94" i="11"/>
  <c r="AK201" i="11"/>
  <c r="AK246" i="11"/>
  <c r="AK242" i="11"/>
  <c r="AK238" i="11"/>
  <c r="AK232" i="11"/>
  <c r="AK245" i="11"/>
  <c r="AK198" i="11"/>
  <c r="AK194" i="11"/>
  <c r="AK188" i="11"/>
  <c r="AK184" i="11"/>
  <c r="AK150" i="11"/>
  <c r="AK148" i="11"/>
  <c r="AK144" i="11"/>
  <c r="AK142" i="11"/>
  <c r="AK115" i="11"/>
  <c r="AK97" i="11"/>
  <c r="AK93" i="11"/>
  <c r="AK128" i="11"/>
  <c r="AK112" i="11"/>
  <c r="AK108" i="11"/>
  <c r="AK85" i="11"/>
  <c r="AK126" i="11"/>
  <c r="AK120" i="11"/>
  <c r="AK106" i="11"/>
  <c r="AK139" i="11"/>
  <c r="AK131" i="11"/>
  <c r="AK119" i="11"/>
  <c r="AK138" i="11"/>
  <c r="AK118" i="11"/>
  <c r="AK98" i="11"/>
  <c r="AK86" i="11"/>
  <c r="AK88" i="11"/>
  <c r="AK89" i="11"/>
  <c r="AI277" i="11" l="1"/>
  <c r="AB277" i="11"/>
  <c r="AF277" i="11"/>
  <c r="Y277" i="11"/>
  <c r="AC277" i="11"/>
  <c r="AG277" i="11"/>
  <c r="Z277" i="11"/>
  <c r="AD277" i="11"/>
  <c r="AH277" i="11"/>
  <c r="AJ277" i="11"/>
  <c r="AA277" i="11"/>
  <c r="AE277" i="11"/>
  <c r="AI275" i="11"/>
  <c r="Y275" i="11"/>
  <c r="AC275" i="11"/>
  <c r="AG275" i="11"/>
  <c r="Z275" i="11"/>
  <c r="AD275" i="11"/>
  <c r="AH275" i="11"/>
  <c r="AA275" i="11"/>
  <c r="AE275" i="11"/>
  <c r="AJ275" i="11"/>
  <c r="AB275" i="11"/>
  <c r="AF275" i="11"/>
  <c r="Y267" i="11"/>
  <c r="Z267" i="11"/>
  <c r="AA267" i="11"/>
  <c r="AB267" i="11"/>
  <c r="AC267" i="11"/>
  <c r="AD267" i="11"/>
  <c r="AE267" i="11"/>
  <c r="AF267" i="11"/>
  <c r="AG267" i="11"/>
  <c r="AH267" i="11"/>
  <c r="AI267" i="11"/>
  <c r="AJ267" i="11"/>
  <c r="Z239" i="11"/>
  <c r="Y239" i="11"/>
  <c r="AA239" i="11"/>
  <c r="AB239" i="11"/>
  <c r="AC239" i="11"/>
  <c r="AD239" i="11"/>
  <c r="AE239" i="11"/>
  <c r="AF239" i="11"/>
  <c r="AG239" i="11"/>
  <c r="AH239" i="11"/>
  <c r="AI239" i="11"/>
  <c r="AJ239" i="11"/>
  <c r="Z243" i="11"/>
  <c r="Y243" i="11"/>
  <c r="AA243" i="11"/>
  <c r="AB243" i="11"/>
  <c r="AC243" i="11"/>
  <c r="AD243" i="11"/>
  <c r="AE243" i="11"/>
  <c r="AF243" i="11"/>
  <c r="AG243" i="11"/>
  <c r="AH243" i="11"/>
  <c r="AI243" i="11"/>
  <c r="AJ243" i="11"/>
  <c r="Y255" i="11"/>
  <c r="Z255" i="11"/>
  <c r="AA255" i="11"/>
  <c r="AB255" i="11"/>
  <c r="AC255" i="11"/>
  <c r="AD255" i="11"/>
  <c r="AE255" i="11"/>
  <c r="AF255" i="11"/>
  <c r="AG255" i="11"/>
  <c r="AH255" i="11"/>
  <c r="AI255" i="11"/>
  <c r="AJ255" i="11"/>
  <c r="Y274" i="11"/>
  <c r="Z274" i="11"/>
  <c r="AA274" i="11"/>
  <c r="AB274" i="11"/>
  <c r="AC274" i="11"/>
  <c r="AD274" i="11"/>
  <c r="AE274" i="11"/>
  <c r="AF274" i="11"/>
  <c r="AG274" i="11"/>
  <c r="AH274" i="11"/>
  <c r="AI274" i="11"/>
  <c r="AJ274" i="11"/>
  <c r="Y259" i="11"/>
  <c r="Z259" i="11"/>
  <c r="AA259" i="11"/>
  <c r="AB259" i="11"/>
  <c r="AC259" i="11"/>
  <c r="AD259" i="11"/>
  <c r="AE259" i="11"/>
  <c r="AF259" i="11"/>
  <c r="AG259" i="11"/>
  <c r="AH259" i="11"/>
  <c r="AI259" i="11"/>
  <c r="AJ259" i="11"/>
  <c r="AK267" i="11"/>
  <c r="Z247" i="11"/>
  <c r="Y247" i="11"/>
  <c r="AA247" i="11"/>
  <c r="AB247" i="11"/>
  <c r="AC247" i="11"/>
  <c r="AD247" i="11"/>
  <c r="AE247" i="11"/>
  <c r="AF247" i="11"/>
  <c r="AG247" i="11"/>
  <c r="AH247" i="11"/>
  <c r="AI247" i="11"/>
  <c r="AJ247" i="11"/>
  <c r="Y263" i="11"/>
  <c r="Z263" i="11"/>
  <c r="AA263" i="11"/>
  <c r="AB263" i="11"/>
  <c r="AC263" i="11"/>
  <c r="AD263" i="11"/>
  <c r="AE263" i="11"/>
  <c r="AF263" i="11"/>
  <c r="AG263" i="11"/>
  <c r="AH263" i="11"/>
  <c r="AI263" i="11"/>
  <c r="AJ263" i="11"/>
  <c r="Y279" i="11"/>
  <c r="Z279" i="11"/>
  <c r="AA279" i="11"/>
  <c r="AB279" i="11"/>
  <c r="AC279" i="11"/>
  <c r="AD279" i="11"/>
  <c r="AE279" i="11"/>
  <c r="AF279" i="11"/>
  <c r="AG279" i="11"/>
  <c r="AH279" i="11"/>
  <c r="AI279" i="11"/>
  <c r="AJ279" i="11"/>
  <c r="Z251" i="11"/>
  <c r="Y251" i="11"/>
  <c r="AA251" i="11"/>
  <c r="AB251" i="11"/>
  <c r="AC251" i="11"/>
  <c r="AD251" i="11"/>
  <c r="AE251" i="11"/>
  <c r="AF251" i="11"/>
  <c r="AG251" i="11"/>
  <c r="AH251" i="11"/>
  <c r="AI251" i="11"/>
  <c r="AJ251" i="11"/>
  <c r="Z271" i="11"/>
  <c r="Y271" i="11"/>
  <c r="AA271" i="11"/>
  <c r="AB271" i="11"/>
  <c r="AC271" i="11"/>
  <c r="AD271" i="11"/>
  <c r="AE271" i="11"/>
  <c r="AF271" i="11"/>
  <c r="AG271" i="11"/>
  <c r="AH271" i="11"/>
  <c r="AI271" i="11"/>
  <c r="AJ271" i="11"/>
  <c r="AL268" i="11"/>
  <c r="AL270" i="11"/>
  <c r="AL269" i="11"/>
  <c r="AL272" i="11"/>
  <c r="AL259" i="11"/>
  <c r="AL258" i="11"/>
  <c r="AL261" i="11"/>
  <c r="AL257" i="11"/>
  <c r="AL260" i="11"/>
  <c r="AL209" i="11"/>
  <c r="AL153" i="11"/>
  <c r="AL152" i="11"/>
  <c r="AL9" i="11"/>
  <c r="AL81" i="11"/>
  <c r="AL80" i="11"/>
  <c r="AL79" i="11"/>
  <c r="AL78" i="11"/>
  <c r="AL77" i="11"/>
  <c r="AL76" i="11"/>
  <c r="AL75" i="11"/>
  <c r="AL74" i="11"/>
  <c r="AL73" i="11"/>
  <c r="AL72" i="11"/>
  <c r="AL71" i="11"/>
  <c r="AL70" i="11"/>
  <c r="AL69" i="11"/>
  <c r="AL68" i="11"/>
  <c r="AL67" i="11"/>
  <c r="AL66" i="11"/>
  <c r="AL65" i="11"/>
  <c r="AL64" i="11"/>
  <c r="AL63" i="11"/>
  <c r="AL62" i="11"/>
  <c r="AL61" i="11"/>
  <c r="AL60" i="11"/>
  <c r="AL59" i="11"/>
  <c r="AL58" i="11"/>
  <c r="AL57" i="11"/>
  <c r="AL54" i="11"/>
  <c r="AL53" i="11"/>
  <c r="AL52" i="11"/>
  <c r="AL51" i="11"/>
  <c r="AL50" i="11"/>
  <c r="AL49" i="11"/>
  <c r="AL48" i="11"/>
  <c r="AL47" i="11"/>
  <c r="AL46" i="11"/>
  <c r="AL45" i="11"/>
  <c r="AL44" i="11"/>
  <c r="AL43" i="11"/>
  <c r="AL42" i="11"/>
  <c r="AL41" i="11"/>
  <c r="AL40" i="11"/>
  <c r="AL39" i="11"/>
  <c r="AL38" i="11"/>
  <c r="AL37" i="11"/>
  <c r="AL36" i="11"/>
  <c r="AL35" i="11"/>
  <c r="AL34" i="11"/>
  <c r="AL33" i="11"/>
  <c r="AL32" i="11"/>
  <c r="AL31" i="11"/>
  <c r="AL30" i="11"/>
  <c r="AL29" i="11"/>
  <c r="AL28" i="11"/>
  <c r="AL27" i="11"/>
  <c r="AL26" i="11"/>
  <c r="AL25" i="11"/>
  <c r="AL24" i="11"/>
  <c r="AL23" i="11"/>
  <c r="AL22" i="11"/>
  <c r="AL21" i="11"/>
  <c r="AL20" i="11"/>
  <c r="AL19" i="11"/>
  <c r="AL18" i="11"/>
  <c r="AL17" i="11"/>
  <c r="AL16" i="11"/>
  <c r="AL15" i="11"/>
  <c r="AL14" i="11"/>
  <c r="AL13" i="11"/>
  <c r="AL12" i="11"/>
  <c r="AL205" i="11"/>
  <c r="AL154" i="11"/>
  <c r="AM7" i="11"/>
  <c r="AL151" i="11"/>
  <c r="AL255" i="11"/>
  <c r="AL254" i="11"/>
  <c r="AL256" i="11"/>
  <c r="AL203" i="11"/>
  <c r="AL202" i="11"/>
  <c r="AL204" i="11"/>
  <c r="AL206" i="11"/>
  <c r="AL208" i="11"/>
  <c r="AL210" i="11"/>
  <c r="AL247" i="11"/>
  <c r="AL211" i="11"/>
  <c r="AL275" i="11"/>
  <c r="AL276" i="11"/>
  <c r="AL277" i="11"/>
  <c r="AL274" i="11"/>
  <c r="AL271" i="11"/>
  <c r="AL279" i="11"/>
  <c r="AL227" i="11"/>
  <c r="AL267" i="11"/>
  <c r="AL278" i="11"/>
  <c r="AL207" i="11"/>
  <c r="AL273" i="11"/>
  <c r="AL243" i="11"/>
  <c r="AL241" i="11"/>
  <c r="AL163" i="11"/>
  <c r="AL233" i="11"/>
  <c r="AL167" i="11"/>
  <c r="AL130" i="11"/>
  <c r="AL230" i="11"/>
  <c r="AL218" i="11"/>
  <c r="AL176" i="11"/>
  <c r="AL222" i="11"/>
  <c r="AL214" i="11"/>
  <c r="AL172" i="11"/>
  <c r="AL124" i="11"/>
  <c r="AL116" i="11"/>
  <c r="AL104" i="11"/>
  <c r="AL96" i="11"/>
  <c r="AL92" i="11"/>
  <c r="AL84" i="11"/>
  <c r="AL180" i="11"/>
  <c r="AL264" i="11"/>
  <c r="AL253" i="11"/>
  <c r="AL226" i="11"/>
  <c r="AL182" i="11"/>
  <c r="AL266" i="11"/>
  <c r="AL263" i="11"/>
  <c r="AL262" i="11"/>
  <c r="AL228" i="11"/>
  <c r="AL249" i="11"/>
  <c r="AL82" i="11"/>
  <c r="AL216" i="11"/>
  <c r="AL178" i="11"/>
  <c r="AL224" i="11"/>
  <c r="AL220" i="11"/>
  <c r="AL212" i="11"/>
  <c r="AL174" i="11"/>
  <c r="AL159" i="11"/>
  <c r="AL265" i="11"/>
  <c r="AL252" i="11"/>
  <c r="AL248" i="11"/>
  <c r="AL155" i="11"/>
  <c r="AL134" i="11"/>
  <c r="AL183" i="11"/>
  <c r="AL90" i="11"/>
  <c r="AL244" i="11"/>
  <c r="AL200" i="11"/>
  <c r="AL170" i="11"/>
  <c r="AL141" i="11"/>
  <c r="AL125" i="11"/>
  <c r="AL113" i="11"/>
  <c r="AL109" i="11"/>
  <c r="AL105" i="11"/>
  <c r="AL99" i="11"/>
  <c r="AL95" i="11"/>
  <c r="AL91" i="11"/>
  <c r="AL87" i="11"/>
  <c r="AL83" i="11"/>
  <c r="AL136" i="11"/>
  <c r="AL122" i="11"/>
  <c r="AL114" i="11"/>
  <c r="AL110" i="11"/>
  <c r="AL102" i="11"/>
  <c r="AL195" i="11"/>
  <c r="AL185" i="11"/>
  <c r="AL225" i="11"/>
  <c r="AL223" i="11"/>
  <c r="AL221" i="11"/>
  <c r="AL219" i="11"/>
  <c r="AL217" i="11"/>
  <c r="AL215" i="11"/>
  <c r="AL213" i="11"/>
  <c r="AL181" i="11"/>
  <c r="AL179" i="11"/>
  <c r="AL177" i="11"/>
  <c r="AL175" i="11"/>
  <c r="AL173" i="11"/>
  <c r="AL171" i="11"/>
  <c r="AL240" i="11"/>
  <c r="AL196" i="11"/>
  <c r="AL166" i="11"/>
  <c r="AL149" i="11"/>
  <c r="AL137" i="11"/>
  <c r="AL121" i="11"/>
  <c r="AL117" i="11"/>
  <c r="AL250" i="11"/>
  <c r="AL239" i="11"/>
  <c r="AL169" i="11"/>
  <c r="AL165" i="11"/>
  <c r="AL161" i="11"/>
  <c r="AL157" i="11"/>
  <c r="AL140" i="11"/>
  <c r="AL132" i="11"/>
  <c r="AL126" i="11"/>
  <c r="AL120" i="11"/>
  <c r="AL106" i="11"/>
  <c r="AL98" i="11"/>
  <c r="AL234" i="11"/>
  <c r="AL192" i="11"/>
  <c r="AL162" i="11"/>
  <c r="AL147" i="11"/>
  <c r="AL133" i="11"/>
  <c r="AL229" i="11"/>
  <c r="AL251" i="11"/>
  <c r="AL231" i="11"/>
  <c r="AL237" i="11"/>
  <c r="AL186" i="11"/>
  <c r="AL158" i="11"/>
  <c r="AL143" i="11"/>
  <c r="AL129" i="11"/>
  <c r="AL201" i="11"/>
  <c r="AL94" i="11"/>
  <c r="AL187" i="11"/>
  <c r="AL88" i="11"/>
  <c r="AL242" i="11"/>
  <c r="AL245" i="11"/>
  <c r="AL198" i="11"/>
  <c r="AL194" i="11"/>
  <c r="AL184" i="11"/>
  <c r="AL139" i="11"/>
  <c r="AL135" i="11"/>
  <c r="AL131" i="11"/>
  <c r="AL127" i="11"/>
  <c r="AL103" i="11"/>
  <c r="AL97" i="11"/>
  <c r="AL89" i="11"/>
  <c r="AL193" i="11"/>
  <c r="AL232" i="11"/>
  <c r="AL150" i="11"/>
  <c r="AL123" i="11"/>
  <c r="AL119" i="11"/>
  <c r="AL115" i="11"/>
  <c r="AL111" i="11"/>
  <c r="AL107" i="11"/>
  <c r="AL85" i="11"/>
  <c r="AL138" i="11"/>
  <c r="AL118" i="11"/>
  <c r="AL112" i="11"/>
  <c r="AL108" i="11"/>
  <c r="AL199" i="11"/>
  <c r="AL189" i="11"/>
  <c r="AL168" i="11"/>
  <c r="AL164" i="11"/>
  <c r="AL160" i="11"/>
  <c r="AL156" i="11"/>
  <c r="AL86" i="11"/>
  <c r="AL246" i="11"/>
  <c r="AL238" i="11"/>
  <c r="AL188" i="11"/>
  <c r="AL148" i="11"/>
  <c r="AL144" i="11"/>
  <c r="AL142" i="11"/>
  <c r="AL93" i="11"/>
  <c r="AL128" i="11"/>
  <c r="AL197" i="11"/>
  <c r="AM273" i="11" l="1"/>
  <c r="AM271" i="11"/>
  <c r="AM269" i="11"/>
  <c r="AM255" i="11"/>
  <c r="AM256" i="11"/>
  <c r="AM254" i="11"/>
  <c r="AM209" i="11"/>
  <c r="AM205" i="11"/>
  <c r="AM9" i="11"/>
  <c r="AN7" i="11"/>
  <c r="AM6" i="11"/>
  <c r="AM151" i="11"/>
  <c r="AM211" i="11"/>
  <c r="AM33" i="11"/>
  <c r="AM40" i="11"/>
  <c r="AM41" i="11"/>
  <c r="AM44" i="11"/>
  <c r="AM53" i="11"/>
  <c r="AM60" i="11"/>
  <c r="AM62" i="11"/>
  <c r="AM14" i="11"/>
  <c r="AM18" i="11"/>
  <c r="AM19" i="11"/>
  <c r="AM20" i="11"/>
  <c r="AM27" i="11"/>
  <c r="AM35" i="11"/>
  <c r="AM42" i="11"/>
  <c r="AM152" i="11"/>
  <c r="AM154" i="11"/>
  <c r="AM227" i="11"/>
  <c r="AM203" i="11"/>
  <c r="AM13" i="11"/>
  <c r="AM17" i="11"/>
  <c r="AM26" i="11"/>
  <c r="AM29" i="11"/>
  <c r="AM43" i="11"/>
  <c r="AM45" i="11"/>
  <c r="AM49" i="11"/>
  <c r="AM63" i="11"/>
  <c r="AM65" i="11"/>
  <c r="AM67" i="11"/>
  <c r="AM69" i="11"/>
  <c r="AM71" i="11"/>
  <c r="AM73" i="11"/>
  <c r="AM75" i="11"/>
  <c r="AM77" i="11"/>
  <c r="AM79" i="11"/>
  <c r="AM24" i="11"/>
  <c r="AM25" i="11"/>
  <c r="AM31" i="11"/>
  <c r="AM34" i="11"/>
  <c r="AM39" i="11"/>
  <c r="AM47" i="11"/>
  <c r="AM51" i="11"/>
  <c r="AM54" i="11"/>
  <c r="AM204" i="11"/>
  <c r="AM208" i="11"/>
  <c r="AM12" i="11"/>
  <c r="AM32" i="11"/>
  <c r="AM38" i="11"/>
  <c r="AM48" i="11"/>
  <c r="AM52" i="11"/>
  <c r="AM57" i="11"/>
  <c r="AM61" i="11"/>
  <c r="AM81" i="11"/>
  <c r="AM16" i="11"/>
  <c r="AM23" i="11"/>
  <c r="AM28" i="11"/>
  <c r="AM30" i="11"/>
  <c r="AM46" i="11"/>
  <c r="AM50" i="11"/>
  <c r="AM59" i="11"/>
  <c r="AM207" i="11"/>
  <c r="AM153" i="11"/>
  <c r="AM68" i="11"/>
  <c r="AM76" i="11"/>
  <c r="AM272" i="11"/>
  <c r="AM275" i="11"/>
  <c r="AM276" i="11"/>
  <c r="AM277" i="11"/>
  <c r="AM274" i="11"/>
  <c r="AM22" i="11"/>
  <c r="AM66" i="11"/>
  <c r="AM74" i="11"/>
  <c r="AM37" i="11"/>
  <c r="AM202" i="11"/>
  <c r="AM258" i="11"/>
  <c r="AM260" i="11"/>
  <c r="AM278" i="11"/>
  <c r="AM78" i="11"/>
  <c r="AM261" i="11"/>
  <c r="AM279" i="11"/>
  <c r="AM15" i="11"/>
  <c r="AM21" i="11"/>
  <c r="AM58" i="11"/>
  <c r="AM64" i="11"/>
  <c r="AM72" i="11"/>
  <c r="AM80" i="11"/>
  <c r="AM36" i="11"/>
  <c r="AM206" i="11"/>
  <c r="AM257" i="11"/>
  <c r="AM267" i="11"/>
  <c r="AM268" i="11"/>
  <c r="AM247" i="11"/>
  <c r="AM259" i="11"/>
  <c r="AM270" i="11"/>
  <c r="AM70" i="11"/>
  <c r="AM210" i="11"/>
  <c r="AM163" i="11"/>
  <c r="AM167" i="11"/>
  <c r="AM230" i="11"/>
  <c r="AM218" i="11"/>
  <c r="AM243" i="11"/>
  <c r="AM241" i="11"/>
  <c r="AM176" i="11"/>
  <c r="AM222" i="11"/>
  <c r="AM214" i="11"/>
  <c r="AM233" i="11"/>
  <c r="AM172" i="11"/>
  <c r="AM130" i="11"/>
  <c r="AM180" i="11"/>
  <c r="AM124" i="11"/>
  <c r="AM116" i="11"/>
  <c r="AM104" i="11"/>
  <c r="AM96" i="11"/>
  <c r="AM92" i="11"/>
  <c r="AM84" i="11"/>
  <c r="AM264" i="11"/>
  <c r="AM249" i="11"/>
  <c r="AM226" i="11"/>
  <c r="AM216" i="11"/>
  <c r="AM178" i="11"/>
  <c r="AM265" i="11"/>
  <c r="AM252" i="11"/>
  <c r="AM248" i="11"/>
  <c r="AM224" i="11"/>
  <c r="AM220" i="11"/>
  <c r="AM212" i="11"/>
  <c r="AM182" i="11"/>
  <c r="AM174" i="11"/>
  <c r="AM134" i="11"/>
  <c r="AM266" i="11"/>
  <c r="AM263" i="11"/>
  <c r="AM183" i="11"/>
  <c r="AM82" i="11"/>
  <c r="AM90" i="11"/>
  <c r="AM251" i="11"/>
  <c r="AM262" i="11"/>
  <c r="AM244" i="11"/>
  <c r="AM240" i="11"/>
  <c r="AM234" i="11"/>
  <c r="AM231" i="11"/>
  <c r="AM237" i="11"/>
  <c r="AM200" i="11"/>
  <c r="AM196" i="11"/>
  <c r="AM192" i="11"/>
  <c r="AM186" i="11"/>
  <c r="AM228" i="11"/>
  <c r="AM149" i="11"/>
  <c r="AM147" i="11"/>
  <c r="AM143" i="11"/>
  <c r="AM141" i="11"/>
  <c r="AM137" i="11"/>
  <c r="AM133" i="11"/>
  <c r="AM129" i="11"/>
  <c r="AM125" i="11"/>
  <c r="AM121" i="11"/>
  <c r="AM253" i="11"/>
  <c r="AM159" i="11"/>
  <c r="AM155" i="11"/>
  <c r="AM170" i="11"/>
  <c r="AM166" i="11"/>
  <c r="AM169" i="11"/>
  <c r="AM165" i="11"/>
  <c r="AM161" i="11"/>
  <c r="AM157" i="11"/>
  <c r="AM162" i="11"/>
  <c r="AM117" i="11"/>
  <c r="AM113" i="11"/>
  <c r="AM109" i="11"/>
  <c r="AM105" i="11"/>
  <c r="AM99" i="11"/>
  <c r="AM95" i="11"/>
  <c r="AM91" i="11"/>
  <c r="AM87" i="11"/>
  <c r="AM83" i="11"/>
  <c r="AM136" i="11"/>
  <c r="AM122" i="11"/>
  <c r="AM114" i="11"/>
  <c r="AM110" i="11"/>
  <c r="AM102" i="11"/>
  <c r="AM195" i="11"/>
  <c r="AM185" i="11"/>
  <c r="AM158" i="11"/>
  <c r="AM250" i="11"/>
  <c r="AM225" i="11"/>
  <c r="AM223" i="11"/>
  <c r="AM221" i="11"/>
  <c r="AM219" i="11"/>
  <c r="AM217" i="11"/>
  <c r="AM215" i="11"/>
  <c r="AM213" i="11"/>
  <c r="AM239" i="11"/>
  <c r="AM229" i="11"/>
  <c r="AM181" i="11"/>
  <c r="AM179" i="11"/>
  <c r="AM177" i="11"/>
  <c r="AM175" i="11"/>
  <c r="AM173" i="11"/>
  <c r="AM171" i="11"/>
  <c r="AM140" i="11"/>
  <c r="AM132" i="11"/>
  <c r="AM126" i="11"/>
  <c r="AM199" i="11"/>
  <c r="AM189" i="11"/>
  <c r="AM197" i="11"/>
  <c r="AM168" i="11"/>
  <c r="AM120" i="11"/>
  <c r="AM98" i="11"/>
  <c r="AM193" i="11"/>
  <c r="AM187" i="11"/>
  <c r="AM86" i="11"/>
  <c r="AM88" i="11"/>
  <c r="AM246" i="11"/>
  <c r="AM242" i="11"/>
  <c r="AM238" i="11"/>
  <c r="AM232" i="11"/>
  <c r="AM245" i="11"/>
  <c r="AM198" i="11"/>
  <c r="AM194" i="11"/>
  <c r="AM188" i="11"/>
  <c r="AM184" i="11"/>
  <c r="AM150" i="11"/>
  <c r="AM148" i="11"/>
  <c r="AM144" i="11"/>
  <c r="AM142" i="11"/>
  <c r="AM139" i="11"/>
  <c r="AM135" i="11"/>
  <c r="AM131" i="11"/>
  <c r="AM127" i="11"/>
  <c r="AM123" i="11"/>
  <c r="AM119" i="11"/>
  <c r="AM115" i="11"/>
  <c r="AM111" i="11"/>
  <c r="AM107" i="11"/>
  <c r="AM103" i="11"/>
  <c r="AM97" i="11"/>
  <c r="AM93" i="11"/>
  <c r="AM89" i="11"/>
  <c r="AM85" i="11"/>
  <c r="AM138" i="11"/>
  <c r="AM128" i="11"/>
  <c r="AM118" i="11"/>
  <c r="AM112" i="11"/>
  <c r="AM108" i="11"/>
  <c r="AM164" i="11"/>
  <c r="AM201" i="11"/>
  <c r="AM106" i="11"/>
  <c r="AM94" i="11"/>
  <c r="AM160" i="11"/>
  <c r="AM156" i="11"/>
  <c r="AO7" i="11" l="1"/>
  <c r="AN9" i="11"/>
  <c r="AN203" i="11"/>
  <c r="AN15" i="11"/>
  <c r="AN19" i="11"/>
  <c r="AN23" i="11"/>
  <c r="AN27" i="11"/>
  <c r="AN31" i="11"/>
  <c r="AN35" i="11"/>
  <c r="AN39" i="11"/>
  <c r="AN43" i="11"/>
  <c r="AN47" i="11"/>
  <c r="AN51" i="11"/>
  <c r="AN57" i="11"/>
  <c r="AN61" i="11"/>
  <c r="AN65" i="11"/>
  <c r="AN69" i="11"/>
  <c r="AN73" i="11"/>
  <c r="AN77" i="11"/>
  <c r="AN81" i="11"/>
  <c r="AN152" i="11"/>
  <c r="AN202" i="11"/>
  <c r="AN204" i="11"/>
  <c r="AN206" i="11"/>
  <c r="AN208" i="11"/>
  <c r="AN210" i="11"/>
  <c r="AN12" i="11"/>
  <c r="AN16" i="11"/>
  <c r="AN20" i="11"/>
  <c r="AN24" i="11"/>
  <c r="AN28" i="11"/>
  <c r="AN32" i="11"/>
  <c r="AN36" i="11"/>
  <c r="AN40" i="11"/>
  <c r="AN44" i="11"/>
  <c r="AN48" i="11"/>
  <c r="AN52" i="11"/>
  <c r="AN58" i="11"/>
  <c r="AN62" i="11"/>
  <c r="AN66" i="11"/>
  <c r="AN70" i="11"/>
  <c r="AN74" i="11"/>
  <c r="AN78" i="11"/>
  <c r="AN207" i="11"/>
  <c r="AN205" i="11"/>
  <c r="AN153" i="11"/>
  <c r="AN227" i="11"/>
  <c r="AN13" i="11"/>
  <c r="AN17" i="11"/>
  <c r="AN21" i="11"/>
  <c r="AN25" i="11"/>
  <c r="AN29" i="11"/>
  <c r="AN33" i="11"/>
  <c r="AN37" i="11"/>
  <c r="AN41" i="11"/>
  <c r="AN45" i="11"/>
  <c r="AN49" i="11"/>
  <c r="AN53" i="11"/>
  <c r="AN59" i="11"/>
  <c r="AN63" i="11"/>
  <c r="AN67" i="11"/>
  <c r="AN71" i="11"/>
  <c r="AN75" i="11"/>
  <c r="AN79" i="11"/>
  <c r="AN151" i="11"/>
  <c r="AN209" i="11"/>
  <c r="AN154" i="11"/>
  <c r="AN211" i="11"/>
  <c r="AN26" i="11"/>
  <c r="AN42" i="11"/>
  <c r="AN60" i="11"/>
  <c r="AN76" i="11"/>
  <c r="AN267" i="11"/>
  <c r="AN270" i="11"/>
  <c r="AN274" i="11"/>
  <c r="AN38" i="11"/>
  <c r="AN257" i="11"/>
  <c r="AN259" i="11"/>
  <c r="AN14" i="11"/>
  <c r="AN30" i="11"/>
  <c r="AN46" i="11"/>
  <c r="AN64" i="11"/>
  <c r="AN80" i="11"/>
  <c r="AN254" i="11"/>
  <c r="AN258" i="11"/>
  <c r="AN260" i="11"/>
  <c r="AN271" i="11"/>
  <c r="AN273" i="11"/>
  <c r="AN275" i="11"/>
  <c r="AN276" i="11"/>
  <c r="AN277" i="11"/>
  <c r="AN22" i="11"/>
  <c r="AN54" i="11"/>
  <c r="AN72" i="11"/>
  <c r="AN256" i="11"/>
  <c r="AN269" i="11"/>
  <c r="AN18" i="11"/>
  <c r="AN34" i="11"/>
  <c r="AN50" i="11"/>
  <c r="AN68" i="11"/>
  <c r="AN247" i="11"/>
  <c r="AN261" i="11"/>
  <c r="AN272" i="11"/>
  <c r="AN278" i="11"/>
  <c r="AN279" i="11"/>
  <c r="AN255" i="11"/>
  <c r="AN268" i="11"/>
  <c r="AN241" i="11"/>
  <c r="AN130" i="11"/>
  <c r="AN218" i="11"/>
  <c r="AN176" i="11"/>
  <c r="AN222" i="11"/>
  <c r="AN230" i="11"/>
  <c r="AN243" i="11"/>
  <c r="AN163" i="11"/>
  <c r="AN233" i="11"/>
  <c r="AN172" i="11"/>
  <c r="AN124" i="11"/>
  <c r="AN116" i="11"/>
  <c r="AN104" i="11"/>
  <c r="AN96" i="11"/>
  <c r="AN92" i="11"/>
  <c r="AN214" i="11"/>
  <c r="AN180" i="11"/>
  <c r="AN167" i="11"/>
  <c r="AN253" i="11"/>
  <c r="AN264" i="11"/>
  <c r="AN216" i="11"/>
  <c r="AN178" i="11"/>
  <c r="AN224" i="11"/>
  <c r="AN220" i="11"/>
  <c r="AN212" i="11"/>
  <c r="AN174" i="11"/>
  <c r="AN90" i="11"/>
  <c r="AN231" i="11"/>
  <c r="AN137" i="11"/>
  <c r="AN133" i="11"/>
  <c r="AN129" i="11"/>
  <c r="AN125" i="11"/>
  <c r="AN121" i="11"/>
  <c r="AN84" i="11"/>
  <c r="AN226" i="11"/>
  <c r="AN159" i="11"/>
  <c r="AN155" i="11"/>
  <c r="AN266" i="11"/>
  <c r="AN183" i="11"/>
  <c r="AN82" i="11"/>
  <c r="AN166" i="11"/>
  <c r="AN162" i="11"/>
  <c r="AN158" i="11"/>
  <c r="AN228" i="11"/>
  <c r="AN141" i="11"/>
  <c r="AN182" i="11"/>
  <c r="AN249" i="11"/>
  <c r="AN265" i="11"/>
  <c r="AN252" i="11"/>
  <c r="AN248" i="11"/>
  <c r="AN134" i="11"/>
  <c r="AN263" i="11"/>
  <c r="AN251" i="11"/>
  <c r="AN240" i="11"/>
  <c r="AN186" i="11"/>
  <c r="AN149" i="11"/>
  <c r="AN262" i="11"/>
  <c r="AN234" i="11"/>
  <c r="AN200" i="11"/>
  <c r="AN170" i="11"/>
  <c r="AN147" i="11"/>
  <c r="AN117" i="11"/>
  <c r="AN113" i="11"/>
  <c r="AN109" i="11"/>
  <c r="AN105" i="11"/>
  <c r="AN99" i="11"/>
  <c r="AN95" i="11"/>
  <c r="AN91" i="11"/>
  <c r="AN87" i="11"/>
  <c r="AN83" i="11"/>
  <c r="AN136" i="11"/>
  <c r="AN122" i="11"/>
  <c r="AN114" i="11"/>
  <c r="AN110" i="11"/>
  <c r="AN102" i="11"/>
  <c r="AN195" i="11"/>
  <c r="AN185" i="11"/>
  <c r="AN250" i="11"/>
  <c r="AN140" i="11"/>
  <c r="AN132" i="11"/>
  <c r="AN120" i="11"/>
  <c r="AN106" i="11"/>
  <c r="AN98" i="11"/>
  <c r="AN237" i="11"/>
  <c r="AN196" i="11"/>
  <c r="AN143" i="11"/>
  <c r="AN225" i="11"/>
  <c r="AN223" i="11"/>
  <c r="AN221" i="11"/>
  <c r="AN219" i="11"/>
  <c r="AN217" i="11"/>
  <c r="AN215" i="11"/>
  <c r="AN213" i="11"/>
  <c r="AN229" i="11"/>
  <c r="AN181" i="11"/>
  <c r="AN179" i="11"/>
  <c r="AN177" i="11"/>
  <c r="AN175" i="11"/>
  <c r="AN173" i="11"/>
  <c r="AN171" i="11"/>
  <c r="AN126" i="11"/>
  <c r="AN244" i="11"/>
  <c r="AN192" i="11"/>
  <c r="AN239" i="11"/>
  <c r="AN169" i="11"/>
  <c r="AN165" i="11"/>
  <c r="AN161" i="11"/>
  <c r="AN157" i="11"/>
  <c r="AN139" i="11"/>
  <c r="AN135" i="11"/>
  <c r="AN131" i="11"/>
  <c r="AN127" i="11"/>
  <c r="AN123" i="11"/>
  <c r="AN119" i="11"/>
  <c r="AN115" i="11"/>
  <c r="AN111" i="11"/>
  <c r="AN107" i="11"/>
  <c r="AN103" i="11"/>
  <c r="AN97" i="11"/>
  <c r="AN93" i="11"/>
  <c r="AN89" i="11"/>
  <c r="AN85" i="11"/>
  <c r="AN128" i="11"/>
  <c r="AN112" i="11"/>
  <c r="AN108" i="11"/>
  <c r="AN199" i="11"/>
  <c r="AN189" i="11"/>
  <c r="AN94" i="11"/>
  <c r="AN246" i="11"/>
  <c r="AN242" i="11"/>
  <c r="AN238" i="11"/>
  <c r="AN194" i="11"/>
  <c r="AN188" i="11"/>
  <c r="AN150" i="11"/>
  <c r="AN201" i="11"/>
  <c r="AN193" i="11"/>
  <c r="AN187" i="11"/>
  <c r="AN88" i="11"/>
  <c r="AN168" i="11"/>
  <c r="AN164" i="11"/>
  <c r="AN160" i="11"/>
  <c r="AN156" i="11"/>
  <c r="AN197" i="11"/>
  <c r="AN232" i="11"/>
  <c r="AN148" i="11"/>
  <c r="AN144" i="11"/>
  <c r="AN142" i="11"/>
  <c r="AN138" i="11"/>
  <c r="AN86" i="11"/>
  <c r="AN118" i="11"/>
  <c r="AN245" i="11"/>
  <c r="AN198" i="11"/>
  <c r="AN184" i="11"/>
  <c r="AO274" i="11" l="1"/>
  <c r="AO273" i="11"/>
  <c r="AO271" i="11"/>
  <c r="AO269" i="11"/>
  <c r="AO268" i="11"/>
  <c r="AO261" i="11"/>
  <c r="AO260" i="11"/>
  <c r="AO259" i="11"/>
  <c r="AO255" i="11"/>
  <c r="AO210" i="11"/>
  <c r="AO206" i="11"/>
  <c r="AO202" i="11"/>
  <c r="AO204" i="11"/>
  <c r="AO153" i="11"/>
  <c r="AO152" i="11"/>
  <c r="AO154" i="11"/>
  <c r="AO151" i="11"/>
  <c r="AP7" i="11"/>
  <c r="AO9" i="11"/>
  <c r="AO80" i="11"/>
  <c r="AO79" i="11"/>
  <c r="AO75" i="11"/>
  <c r="AO73" i="11"/>
  <c r="AO67" i="11"/>
  <c r="AO66" i="11"/>
  <c r="AO65" i="11"/>
  <c r="AO62" i="11"/>
  <c r="AO60" i="11"/>
  <c r="AO58" i="11"/>
  <c r="AO54" i="11"/>
  <c r="AO53" i="11"/>
  <c r="AO52" i="11"/>
  <c r="AO48" i="11"/>
  <c r="AO45" i="11"/>
  <c r="AO44" i="11"/>
  <c r="AO36" i="11"/>
  <c r="AO34" i="11"/>
  <c r="AO33" i="11"/>
  <c r="AO31" i="11"/>
  <c r="AO30" i="11"/>
  <c r="AO28" i="11"/>
  <c r="AO26" i="11"/>
  <c r="AO17" i="11"/>
  <c r="AO15" i="11"/>
  <c r="AO208" i="11"/>
  <c r="AO78" i="11"/>
  <c r="AO76" i="11"/>
  <c r="AO74" i="11"/>
  <c r="AO72" i="11"/>
  <c r="AO69" i="11"/>
  <c r="AO61" i="11"/>
  <c r="AO50" i="11"/>
  <c r="AO49" i="11"/>
  <c r="AO47" i="11"/>
  <c r="AO43" i="11"/>
  <c r="AO40" i="11"/>
  <c r="AO38" i="11"/>
  <c r="AO29" i="11"/>
  <c r="AO27" i="11"/>
  <c r="AO25" i="11"/>
  <c r="AO22" i="11"/>
  <c r="AO21" i="11"/>
  <c r="AO20" i="11"/>
  <c r="AO18" i="11"/>
  <c r="AO16" i="11"/>
  <c r="AO14" i="11"/>
  <c r="AO81" i="11"/>
  <c r="AO77" i="11"/>
  <c r="AO71" i="11"/>
  <c r="AO70" i="11"/>
  <c r="AO68" i="11"/>
  <c r="AO64" i="11"/>
  <c r="AO63" i="11"/>
  <c r="AO59" i="11"/>
  <c r="AO57" i="11"/>
  <c r="AO51" i="11"/>
  <c r="AO46" i="11"/>
  <c r="AO42" i="11"/>
  <c r="AO41" i="11"/>
  <c r="AO39" i="11"/>
  <c r="AO37" i="11"/>
  <c r="AO35" i="11"/>
  <c r="AO32" i="11"/>
  <c r="AO24" i="11"/>
  <c r="AO23" i="11"/>
  <c r="AO19" i="11"/>
  <c r="AO13" i="11"/>
  <c r="AO12" i="11"/>
  <c r="AO209" i="11"/>
  <c r="AO227" i="11"/>
  <c r="AO254" i="11"/>
  <c r="AO256" i="11"/>
  <c r="AO203" i="11"/>
  <c r="AO207" i="11"/>
  <c r="AO270" i="11"/>
  <c r="AO267" i="11"/>
  <c r="AO257" i="11"/>
  <c r="AO272" i="11"/>
  <c r="AO275" i="11"/>
  <c r="AO276" i="11"/>
  <c r="AO277" i="11"/>
  <c r="AO278" i="11"/>
  <c r="AO211" i="11"/>
  <c r="AO247" i="11"/>
  <c r="AO258" i="11"/>
  <c r="AO279" i="11"/>
  <c r="AO205" i="11"/>
  <c r="AO176" i="11"/>
  <c r="AO163" i="11"/>
  <c r="AO180" i="11"/>
  <c r="AO172" i="11"/>
  <c r="AO167" i="11"/>
  <c r="AO218" i="11"/>
  <c r="AO243" i="11"/>
  <c r="AO241" i="11"/>
  <c r="AO222" i="11"/>
  <c r="AO230" i="11"/>
  <c r="AO124" i="11"/>
  <c r="AO116" i="11"/>
  <c r="AO104" i="11"/>
  <c r="AO130" i="11"/>
  <c r="AO214" i="11"/>
  <c r="AO233" i="11"/>
  <c r="AO84" i="11"/>
  <c r="AO226" i="11"/>
  <c r="AO216" i="11"/>
  <c r="AO265" i="11"/>
  <c r="AO252" i="11"/>
  <c r="AO248" i="11"/>
  <c r="AO224" i="11"/>
  <c r="AO220" i="11"/>
  <c r="AO182" i="11"/>
  <c r="AO251" i="11"/>
  <c r="AO244" i="11"/>
  <c r="AO240" i="11"/>
  <c r="AO234" i="11"/>
  <c r="AO237" i="11"/>
  <c r="AO149" i="11"/>
  <c r="AO147" i="11"/>
  <c r="AO143" i="11"/>
  <c r="AO134" i="11"/>
  <c r="AO266" i="11"/>
  <c r="AO263" i="11"/>
  <c r="AO82" i="11"/>
  <c r="AO90" i="11"/>
  <c r="AO262" i="11"/>
  <c r="AO170" i="11"/>
  <c r="AO166" i="11"/>
  <c r="AO162" i="11"/>
  <c r="AO158" i="11"/>
  <c r="AO96" i="11"/>
  <c r="AO92" i="11"/>
  <c r="AO264" i="11"/>
  <c r="AO253" i="11"/>
  <c r="AO212" i="11"/>
  <c r="AO249" i="11"/>
  <c r="AO178" i="11"/>
  <c r="AO159" i="11"/>
  <c r="AO174" i="11"/>
  <c r="AO155" i="11"/>
  <c r="AO200" i="11"/>
  <c r="AO137" i="11"/>
  <c r="AO121" i="11"/>
  <c r="AO117" i="11"/>
  <c r="AO113" i="11"/>
  <c r="AO109" i="11"/>
  <c r="AO105" i="11"/>
  <c r="AO99" i="11"/>
  <c r="AO95" i="11"/>
  <c r="AO91" i="11"/>
  <c r="AO225" i="11"/>
  <c r="AO223" i="11"/>
  <c r="AO221" i="11"/>
  <c r="AO219" i="11"/>
  <c r="AO217" i="11"/>
  <c r="AO215" i="11"/>
  <c r="AO213" i="11"/>
  <c r="AO229" i="11"/>
  <c r="AO196" i="11"/>
  <c r="AO133" i="11"/>
  <c r="AO169" i="11"/>
  <c r="AO165" i="11"/>
  <c r="AO161" i="11"/>
  <c r="AO157" i="11"/>
  <c r="AO183" i="11"/>
  <c r="AO231" i="11"/>
  <c r="AO192" i="11"/>
  <c r="AO129" i="11"/>
  <c r="AO136" i="11"/>
  <c r="AO122" i="11"/>
  <c r="AO114" i="11"/>
  <c r="AO110" i="11"/>
  <c r="AO102" i="11"/>
  <c r="AO250" i="11"/>
  <c r="AO239" i="11"/>
  <c r="AO181" i="11"/>
  <c r="AO179" i="11"/>
  <c r="AO177" i="11"/>
  <c r="AO175" i="11"/>
  <c r="AO173" i="11"/>
  <c r="AO171" i="11"/>
  <c r="AO186" i="11"/>
  <c r="AO228" i="11"/>
  <c r="AO141" i="11"/>
  <c r="AO125" i="11"/>
  <c r="AO87" i="11"/>
  <c r="AO83" i="11"/>
  <c r="AO195" i="11"/>
  <c r="AO185" i="11"/>
  <c r="AO132" i="11"/>
  <c r="AO106" i="11"/>
  <c r="AO246" i="11"/>
  <c r="AO242" i="11"/>
  <c r="AO238" i="11"/>
  <c r="AO232" i="11"/>
  <c r="AO245" i="11"/>
  <c r="AO150" i="11"/>
  <c r="AO148" i="11"/>
  <c r="AO144" i="11"/>
  <c r="AO142" i="11"/>
  <c r="AO140" i="11"/>
  <c r="AO194" i="11"/>
  <c r="AO126" i="11"/>
  <c r="AO168" i="11"/>
  <c r="AO164" i="11"/>
  <c r="AO160" i="11"/>
  <c r="AO156" i="11"/>
  <c r="AO139" i="11"/>
  <c r="AO135" i="11"/>
  <c r="AO131" i="11"/>
  <c r="AO127" i="11"/>
  <c r="AO123" i="11"/>
  <c r="AO119" i="11"/>
  <c r="AO115" i="11"/>
  <c r="AO111" i="11"/>
  <c r="AO107" i="11"/>
  <c r="AO103" i="11"/>
  <c r="AO97" i="11"/>
  <c r="AO93" i="11"/>
  <c r="AO138" i="11"/>
  <c r="AO128" i="11"/>
  <c r="AO118" i="11"/>
  <c r="AO112" i="11"/>
  <c r="AO108" i="11"/>
  <c r="AO199" i="11"/>
  <c r="AO197" i="11"/>
  <c r="AO198" i="11"/>
  <c r="AO188" i="11"/>
  <c r="AO184" i="11"/>
  <c r="AO120" i="11"/>
  <c r="AO98" i="11"/>
  <c r="AO94" i="11"/>
  <c r="AO201" i="11"/>
  <c r="AO193" i="11"/>
  <c r="AO187" i="11"/>
  <c r="AO86" i="11"/>
  <c r="AO88" i="11"/>
  <c r="AO89" i="11"/>
  <c r="AO85" i="11"/>
  <c r="AO189" i="11"/>
  <c r="AP279" i="11" l="1"/>
  <c r="AP261" i="11"/>
  <c r="AP260" i="11"/>
  <c r="AP259" i="11"/>
  <c r="AP258" i="11"/>
  <c r="AP257" i="11"/>
  <c r="AP255" i="11"/>
  <c r="AP210" i="11"/>
  <c r="AP206" i="11"/>
  <c r="AP202" i="11"/>
  <c r="AP204" i="11"/>
  <c r="AP153" i="11"/>
  <c r="AP152" i="11"/>
  <c r="AP154" i="11"/>
  <c r="AP151" i="11"/>
  <c r="AP208" i="11"/>
  <c r="AP9" i="11"/>
  <c r="AP81" i="11"/>
  <c r="AP80" i="11"/>
  <c r="AP79" i="11"/>
  <c r="AP78" i="11"/>
  <c r="AP77" i="11"/>
  <c r="AP76" i="11"/>
  <c r="AP75" i="11"/>
  <c r="AP74" i="11"/>
  <c r="AP73" i="11"/>
  <c r="AP70" i="11"/>
  <c r="AP69" i="11"/>
  <c r="AP66" i="11"/>
  <c r="AP64" i="11"/>
  <c r="AP62" i="11"/>
  <c r="AP60" i="11"/>
  <c r="AP59" i="11"/>
  <c r="AP57" i="11"/>
  <c r="AP53" i="11"/>
  <c r="AP51" i="11"/>
  <c r="AP49" i="11"/>
  <c r="AP47" i="11"/>
  <c r="AP45" i="11"/>
  <c r="AP44" i="11"/>
  <c r="AP41" i="11"/>
  <c r="AP40" i="11"/>
  <c r="AP38" i="11"/>
  <c r="AP36" i="11"/>
  <c r="AP35" i="11"/>
  <c r="AP34" i="11"/>
  <c r="AP33" i="11"/>
  <c r="AP32" i="11"/>
  <c r="AP28" i="11"/>
  <c r="AP27" i="11"/>
  <c r="AP26" i="11"/>
  <c r="AP22" i="11"/>
  <c r="AP21" i="11"/>
  <c r="AP20" i="11"/>
  <c r="AP19" i="11"/>
  <c r="AP17" i="11"/>
  <c r="AP15" i="11"/>
  <c r="AP14" i="11"/>
  <c r="AP13" i="11"/>
  <c r="AQ7" i="11"/>
  <c r="AP72" i="11"/>
  <c r="AP71" i="11"/>
  <c r="AP68" i="11"/>
  <c r="AP67" i="11"/>
  <c r="AP65" i="11"/>
  <c r="AP63" i="11"/>
  <c r="AP61" i="11"/>
  <c r="AP58" i="11"/>
  <c r="AP54" i="11"/>
  <c r="AP52" i="11"/>
  <c r="AP50" i="11"/>
  <c r="AP48" i="11"/>
  <c r="AP46" i="11"/>
  <c r="AP43" i="11"/>
  <c r="AP42" i="11"/>
  <c r="AP39" i="11"/>
  <c r="AP37" i="11"/>
  <c r="AP31" i="11"/>
  <c r="AP30" i="11"/>
  <c r="AP29" i="11"/>
  <c r="AP25" i="11"/>
  <c r="AP24" i="11"/>
  <c r="AP23" i="11"/>
  <c r="AP18" i="11"/>
  <c r="AP16" i="11"/>
  <c r="AP12" i="11"/>
  <c r="AP211" i="11"/>
  <c r="AP207" i="11"/>
  <c r="AP205" i="11"/>
  <c r="AP227" i="11"/>
  <c r="AP209" i="11"/>
  <c r="AP247" i="11"/>
  <c r="AP254" i="11"/>
  <c r="AP256" i="11"/>
  <c r="AP267" i="11"/>
  <c r="AP272" i="11"/>
  <c r="AP270" i="11"/>
  <c r="AP273" i="11"/>
  <c r="AP278" i="11"/>
  <c r="AP274" i="11"/>
  <c r="AP269" i="11"/>
  <c r="AP275" i="11"/>
  <c r="AP276" i="11"/>
  <c r="AP277" i="11"/>
  <c r="AP203" i="11"/>
  <c r="AP268" i="11"/>
  <c r="AP271" i="11"/>
  <c r="AP218" i="11"/>
  <c r="AP163" i="11"/>
  <c r="AP222" i="11"/>
  <c r="AP214" i="11"/>
  <c r="AP167" i="11"/>
  <c r="AP230" i="11"/>
  <c r="AP243" i="11"/>
  <c r="AP241" i="11"/>
  <c r="AP176" i="11"/>
  <c r="AP233" i="11"/>
  <c r="AP180" i="11"/>
  <c r="AP124" i="11"/>
  <c r="AP116" i="11"/>
  <c r="AP104" i="11"/>
  <c r="AP96" i="11"/>
  <c r="AP172" i="11"/>
  <c r="AP130" i="11"/>
  <c r="AP92" i="11"/>
  <c r="AP84" i="11"/>
  <c r="AP226" i="11"/>
  <c r="AP264" i="11"/>
  <c r="AP212" i="11"/>
  <c r="AP231" i="11"/>
  <c r="AP249" i="11"/>
  <c r="AP178" i="11"/>
  <c r="AP265" i="11"/>
  <c r="AP253" i="11"/>
  <c r="AP216" i="11"/>
  <c r="AP159" i="11"/>
  <c r="AP252" i="11"/>
  <c r="AP248" i="11"/>
  <c r="AP224" i="11"/>
  <c r="AP220" i="11"/>
  <c r="AP182" i="11"/>
  <c r="AP155" i="11"/>
  <c r="AP266" i="11"/>
  <c r="AP134" i="11"/>
  <c r="AP82" i="11"/>
  <c r="AP240" i="11"/>
  <c r="AP196" i="11"/>
  <c r="AP166" i="11"/>
  <c r="AP228" i="11"/>
  <c r="AP149" i="11"/>
  <c r="AP137" i="11"/>
  <c r="AP121" i="11"/>
  <c r="AP117" i="11"/>
  <c r="AP239" i="11"/>
  <c r="AP229" i="11"/>
  <c r="AP179" i="11"/>
  <c r="AP177" i="11"/>
  <c r="AP171" i="11"/>
  <c r="AP140" i="11"/>
  <c r="AP263" i="11"/>
  <c r="AP251" i="11"/>
  <c r="AP244" i="11"/>
  <c r="AP234" i="11"/>
  <c r="AP192" i="11"/>
  <c r="AP162" i="11"/>
  <c r="AP147" i="11"/>
  <c r="AP133" i="11"/>
  <c r="AP250" i="11"/>
  <c r="AP169" i="11"/>
  <c r="AP165" i="11"/>
  <c r="AP161" i="11"/>
  <c r="AP157" i="11"/>
  <c r="AP90" i="11"/>
  <c r="AP237" i="11"/>
  <c r="AP186" i="11"/>
  <c r="AP158" i="11"/>
  <c r="AP143" i="11"/>
  <c r="AP129" i="11"/>
  <c r="AP181" i="11"/>
  <c r="AP175" i="11"/>
  <c r="AP173" i="11"/>
  <c r="AP174" i="11"/>
  <c r="AP183" i="11"/>
  <c r="AP262" i="11"/>
  <c r="AP200" i="11"/>
  <c r="AP170" i="11"/>
  <c r="AP141" i="11"/>
  <c r="AP125" i="11"/>
  <c r="AP113" i="11"/>
  <c r="AP109" i="11"/>
  <c r="AP105" i="11"/>
  <c r="AP99" i="11"/>
  <c r="AP95" i="11"/>
  <c r="AP91" i="11"/>
  <c r="AP87" i="11"/>
  <c r="AP83" i="11"/>
  <c r="AP136" i="11"/>
  <c r="AP122" i="11"/>
  <c r="AP114" i="11"/>
  <c r="AP110" i="11"/>
  <c r="AP102" i="11"/>
  <c r="AP195" i="11"/>
  <c r="AP185" i="11"/>
  <c r="AP225" i="11"/>
  <c r="AP223" i="11"/>
  <c r="AP221" i="11"/>
  <c r="AP219" i="11"/>
  <c r="AP217" i="11"/>
  <c r="AP215" i="11"/>
  <c r="AP213" i="11"/>
  <c r="AP120" i="11"/>
  <c r="AP106" i="11"/>
  <c r="AP199" i="11"/>
  <c r="AP189" i="11"/>
  <c r="AP197" i="11"/>
  <c r="AP201" i="11"/>
  <c r="AP132" i="11"/>
  <c r="AP94" i="11"/>
  <c r="AP193" i="11"/>
  <c r="AP187" i="11"/>
  <c r="AP86" i="11"/>
  <c r="AP88" i="11"/>
  <c r="AP246" i="11"/>
  <c r="AP242" i="11"/>
  <c r="AP238" i="11"/>
  <c r="AP232" i="11"/>
  <c r="AP245" i="11"/>
  <c r="AP198" i="11"/>
  <c r="AP194" i="11"/>
  <c r="AP188" i="11"/>
  <c r="AP184" i="11"/>
  <c r="AP168" i="11"/>
  <c r="AP164" i="11"/>
  <c r="AP160" i="11"/>
  <c r="AP156" i="11"/>
  <c r="AP150" i="11"/>
  <c r="AP148" i="11"/>
  <c r="AP144" i="11"/>
  <c r="AP142" i="11"/>
  <c r="AP139" i="11"/>
  <c r="AP135" i="11"/>
  <c r="AP131" i="11"/>
  <c r="AP127" i="11"/>
  <c r="AP123" i="11"/>
  <c r="AP119" i="11"/>
  <c r="AP115" i="11"/>
  <c r="AP111" i="11"/>
  <c r="AP107" i="11"/>
  <c r="AP103" i="11"/>
  <c r="AP97" i="11"/>
  <c r="AP93" i="11"/>
  <c r="AP89" i="11"/>
  <c r="AP85" i="11"/>
  <c r="AP138" i="11"/>
  <c r="AP128" i="11"/>
  <c r="AP118" i="11"/>
  <c r="AP112" i="11"/>
  <c r="AP108" i="11"/>
  <c r="AP126" i="11"/>
  <c r="AP98" i="11"/>
  <c r="AQ268" i="11" l="1"/>
  <c r="AR7" i="11"/>
  <c r="AQ9" i="11"/>
  <c r="AQ14" i="11"/>
  <c r="AQ21" i="11"/>
  <c r="AQ22" i="11"/>
  <c r="AQ23" i="11"/>
  <c r="AQ58" i="11"/>
  <c r="AQ59" i="11"/>
  <c r="AQ64" i="11"/>
  <c r="AQ66" i="11"/>
  <c r="AQ68" i="11"/>
  <c r="AQ70" i="11"/>
  <c r="AQ72" i="11"/>
  <c r="AQ74" i="11"/>
  <c r="AQ76" i="11"/>
  <c r="AQ78" i="11"/>
  <c r="AQ80" i="11"/>
  <c r="AQ36" i="11"/>
  <c r="AQ57" i="11"/>
  <c r="AQ205" i="11"/>
  <c r="AQ25" i="11"/>
  <c r="AQ39" i="11"/>
  <c r="AQ40" i="11"/>
  <c r="AQ41" i="11"/>
  <c r="AQ44" i="11"/>
  <c r="AQ60" i="11"/>
  <c r="AQ62" i="11"/>
  <c r="AQ13" i="11"/>
  <c r="AQ17" i="11"/>
  <c r="AQ18" i="11"/>
  <c r="AQ19" i="11"/>
  <c r="AQ20" i="11"/>
  <c r="AQ42" i="11"/>
  <c r="AQ43" i="11"/>
  <c r="AQ207" i="11"/>
  <c r="AQ152" i="11"/>
  <c r="AQ154" i="11"/>
  <c r="AQ209" i="11"/>
  <c r="AQ257" i="11"/>
  <c r="AQ16" i="11"/>
  <c r="AQ26" i="11"/>
  <c r="AQ27" i="11"/>
  <c r="AQ28" i="11"/>
  <c r="AQ29" i="11"/>
  <c r="AQ30" i="11"/>
  <c r="AQ35" i="11"/>
  <c r="AQ45" i="11"/>
  <c r="AQ46" i="11"/>
  <c r="AQ49" i="11"/>
  <c r="AQ50" i="11"/>
  <c r="AQ63" i="11"/>
  <c r="AQ65" i="11"/>
  <c r="AQ67" i="11"/>
  <c r="AQ69" i="11"/>
  <c r="AQ71" i="11"/>
  <c r="AQ73" i="11"/>
  <c r="AQ75" i="11"/>
  <c r="AQ77" i="11"/>
  <c r="AQ79" i="11"/>
  <c r="AQ12" i="11"/>
  <c r="AQ24" i="11"/>
  <c r="AQ31" i="11"/>
  <c r="AQ32" i="11"/>
  <c r="AQ33" i="11"/>
  <c r="AQ38" i="11"/>
  <c r="AQ47" i="11"/>
  <c r="AQ48" i="11"/>
  <c r="AQ51" i="11"/>
  <c r="AQ52" i="11"/>
  <c r="AQ53" i="11"/>
  <c r="AQ203" i="11"/>
  <c r="AQ151" i="11"/>
  <c r="AQ247" i="11"/>
  <c r="AQ255" i="11"/>
  <c r="AQ254" i="11"/>
  <c r="AQ256" i="11"/>
  <c r="AQ61" i="11"/>
  <c r="AQ204" i="11"/>
  <c r="AQ208" i="11"/>
  <c r="AQ259" i="11"/>
  <c r="AQ261" i="11"/>
  <c r="AQ272" i="11"/>
  <c r="AQ269" i="11"/>
  <c r="AQ270" i="11"/>
  <c r="AQ271" i="11"/>
  <c r="AQ273" i="11"/>
  <c r="AQ277" i="11"/>
  <c r="AQ211" i="11"/>
  <c r="AQ34" i="11"/>
  <c r="AQ37" i="11"/>
  <c r="AQ153" i="11"/>
  <c r="AQ279" i="11"/>
  <c r="AQ274" i="11"/>
  <c r="AQ81" i="11"/>
  <c r="AQ275" i="11"/>
  <c r="AQ276" i="11"/>
  <c r="AQ54" i="11"/>
  <c r="AQ202" i="11"/>
  <c r="AQ206" i="11"/>
  <c r="AQ210" i="11"/>
  <c r="AQ227" i="11"/>
  <c r="AQ258" i="11"/>
  <c r="AQ260" i="11"/>
  <c r="AQ278" i="11"/>
  <c r="AQ267" i="11"/>
  <c r="AQ15" i="11"/>
  <c r="AQ230" i="11"/>
  <c r="AQ218" i="11"/>
  <c r="AQ243" i="11"/>
  <c r="AQ241" i="11"/>
  <c r="AQ176" i="11"/>
  <c r="AQ222" i="11"/>
  <c r="AQ214" i="11"/>
  <c r="AQ163" i="11"/>
  <c r="AQ172" i="11"/>
  <c r="AQ130" i="11"/>
  <c r="AQ233" i="11"/>
  <c r="AQ167" i="11"/>
  <c r="AQ180" i="11"/>
  <c r="AQ124" i="11"/>
  <c r="AQ116" i="11"/>
  <c r="AQ104" i="11"/>
  <c r="AQ96" i="11"/>
  <c r="AQ249" i="11"/>
  <c r="AQ216" i="11"/>
  <c r="AQ178" i="11"/>
  <c r="AQ265" i="11"/>
  <c r="AQ252" i="11"/>
  <c r="AQ248" i="11"/>
  <c r="AQ224" i="11"/>
  <c r="AQ220" i="11"/>
  <c r="AQ212" i="11"/>
  <c r="AQ182" i="11"/>
  <c r="AQ174" i="11"/>
  <c r="AQ134" i="11"/>
  <c r="AQ263" i="11"/>
  <c r="AQ183" i="11"/>
  <c r="AQ82" i="11"/>
  <c r="AQ90" i="11"/>
  <c r="AQ251" i="11"/>
  <c r="AQ262" i="11"/>
  <c r="AQ244" i="11"/>
  <c r="AQ240" i="11"/>
  <c r="AQ234" i="11"/>
  <c r="AQ231" i="11"/>
  <c r="AQ237" i="11"/>
  <c r="AQ200" i="11"/>
  <c r="AQ196" i="11"/>
  <c r="AQ192" i="11"/>
  <c r="AQ186" i="11"/>
  <c r="AQ228" i="11"/>
  <c r="AQ149" i="11"/>
  <c r="AQ147" i="11"/>
  <c r="AQ143" i="11"/>
  <c r="AQ141" i="11"/>
  <c r="AQ137" i="11"/>
  <c r="AQ133" i="11"/>
  <c r="AQ129" i="11"/>
  <c r="AQ125" i="11"/>
  <c r="AQ121" i="11"/>
  <c r="AQ117" i="11"/>
  <c r="AQ92" i="11"/>
  <c r="AQ84" i="11"/>
  <c r="AQ253" i="11"/>
  <c r="AQ159" i="11"/>
  <c r="AQ264" i="11"/>
  <c r="AQ226" i="11"/>
  <c r="AQ266" i="11"/>
  <c r="AQ166" i="11"/>
  <c r="AQ169" i="11"/>
  <c r="AQ165" i="11"/>
  <c r="AQ161" i="11"/>
  <c r="AQ157" i="11"/>
  <c r="AQ155" i="11"/>
  <c r="AQ162" i="11"/>
  <c r="AQ113" i="11"/>
  <c r="AQ109" i="11"/>
  <c r="AQ105" i="11"/>
  <c r="AQ99" i="11"/>
  <c r="AQ95" i="11"/>
  <c r="AQ91" i="11"/>
  <c r="AQ87" i="11"/>
  <c r="AQ83" i="11"/>
  <c r="AQ136" i="11"/>
  <c r="AQ122" i="11"/>
  <c r="AQ114" i="11"/>
  <c r="AQ110" i="11"/>
  <c r="AQ102" i="11"/>
  <c r="AQ195" i="11"/>
  <c r="AQ185" i="11"/>
  <c r="AQ158" i="11"/>
  <c r="AQ250" i="11"/>
  <c r="AQ225" i="11"/>
  <c r="AQ223" i="11"/>
  <c r="AQ221" i="11"/>
  <c r="AQ219" i="11"/>
  <c r="AQ217" i="11"/>
  <c r="AQ215" i="11"/>
  <c r="AQ213" i="11"/>
  <c r="AQ239" i="11"/>
  <c r="AQ229" i="11"/>
  <c r="AQ181" i="11"/>
  <c r="AQ179" i="11"/>
  <c r="AQ177" i="11"/>
  <c r="AQ175" i="11"/>
  <c r="AQ173" i="11"/>
  <c r="AQ171" i="11"/>
  <c r="AQ140" i="11"/>
  <c r="AQ132" i="11"/>
  <c r="AQ126" i="11"/>
  <c r="AQ120" i="11"/>
  <c r="AQ170" i="11"/>
  <c r="AQ98" i="11"/>
  <c r="AQ193" i="11"/>
  <c r="AQ187" i="11"/>
  <c r="AQ86" i="11"/>
  <c r="AQ88" i="11"/>
  <c r="AQ246" i="11"/>
  <c r="AQ242" i="11"/>
  <c r="AQ238" i="11"/>
  <c r="AQ232" i="11"/>
  <c r="AQ245" i="11"/>
  <c r="AQ198" i="11"/>
  <c r="AQ194" i="11"/>
  <c r="AQ188" i="11"/>
  <c r="AQ184" i="11"/>
  <c r="AQ150" i="11"/>
  <c r="AQ148" i="11"/>
  <c r="AQ144" i="11"/>
  <c r="AQ142" i="11"/>
  <c r="AQ139" i="11"/>
  <c r="AQ135" i="11"/>
  <c r="AQ131" i="11"/>
  <c r="AQ127" i="11"/>
  <c r="AQ123" i="11"/>
  <c r="AQ119" i="11"/>
  <c r="AQ115" i="11"/>
  <c r="AQ111" i="11"/>
  <c r="AQ107" i="11"/>
  <c r="AQ103" i="11"/>
  <c r="AQ97" i="11"/>
  <c r="AQ93" i="11"/>
  <c r="AQ89" i="11"/>
  <c r="AQ85" i="11"/>
  <c r="AQ138" i="11"/>
  <c r="AQ128" i="11"/>
  <c r="AQ118" i="11"/>
  <c r="AQ112" i="11"/>
  <c r="AQ108" i="11"/>
  <c r="AQ199" i="11"/>
  <c r="AQ189" i="11"/>
  <c r="AQ197" i="11"/>
  <c r="AQ201" i="11"/>
  <c r="AQ106" i="11"/>
  <c r="AQ94" i="11"/>
  <c r="AQ168" i="11"/>
  <c r="AQ164" i="11"/>
  <c r="AQ160" i="11"/>
  <c r="AQ156" i="11"/>
  <c r="AR276" i="11" l="1"/>
  <c r="AR277" i="11"/>
  <c r="AR275" i="11"/>
  <c r="AR247" i="11"/>
  <c r="AS7" i="11"/>
  <c r="AR9" i="11"/>
  <c r="AR211" i="11"/>
  <c r="AR14" i="11"/>
  <c r="AR18" i="11"/>
  <c r="AR22" i="11"/>
  <c r="AR26" i="11"/>
  <c r="AR30" i="11"/>
  <c r="AR34" i="11"/>
  <c r="AR38" i="11"/>
  <c r="AR42" i="11"/>
  <c r="AR46" i="11"/>
  <c r="AR50" i="11"/>
  <c r="AR54" i="11"/>
  <c r="AR60" i="11"/>
  <c r="AR64" i="11"/>
  <c r="AR68" i="11"/>
  <c r="AR72" i="11"/>
  <c r="AR76" i="11"/>
  <c r="AR80" i="11"/>
  <c r="AR207" i="11"/>
  <c r="AR205" i="11"/>
  <c r="AR15" i="11"/>
  <c r="AR19" i="11"/>
  <c r="AR23" i="11"/>
  <c r="AR27" i="11"/>
  <c r="AR31" i="11"/>
  <c r="AR35" i="11"/>
  <c r="AR39" i="11"/>
  <c r="AR43" i="11"/>
  <c r="AR47" i="11"/>
  <c r="AR51" i="11"/>
  <c r="AR57" i="11"/>
  <c r="AR61" i="11"/>
  <c r="AR65" i="11"/>
  <c r="AR69" i="11"/>
  <c r="AR73" i="11"/>
  <c r="AR77" i="11"/>
  <c r="AR81" i="11"/>
  <c r="AR151" i="11"/>
  <c r="AR209" i="11"/>
  <c r="AR152" i="11"/>
  <c r="AR12" i="11"/>
  <c r="AR16" i="11"/>
  <c r="AR20" i="11"/>
  <c r="AR24" i="11"/>
  <c r="AR28" i="11"/>
  <c r="AR32" i="11"/>
  <c r="AR36" i="11"/>
  <c r="AR40" i="11"/>
  <c r="AR44" i="11"/>
  <c r="AR48" i="11"/>
  <c r="AR52" i="11"/>
  <c r="AR58" i="11"/>
  <c r="AR62" i="11"/>
  <c r="AR66" i="11"/>
  <c r="AR70" i="11"/>
  <c r="AR74" i="11"/>
  <c r="AR78" i="11"/>
  <c r="AR153" i="11"/>
  <c r="AR255" i="11"/>
  <c r="AR254" i="11"/>
  <c r="AR256" i="11"/>
  <c r="AR203" i="11"/>
  <c r="AR21" i="11"/>
  <c r="AR37" i="11"/>
  <c r="AR53" i="11"/>
  <c r="AR71" i="11"/>
  <c r="AR202" i="11"/>
  <c r="AR206" i="11"/>
  <c r="AR210" i="11"/>
  <c r="AR227" i="11"/>
  <c r="AR257" i="11"/>
  <c r="AR259" i="11"/>
  <c r="AR271" i="11"/>
  <c r="AR273" i="11"/>
  <c r="AR270" i="11"/>
  <c r="AR25" i="11"/>
  <c r="AR41" i="11"/>
  <c r="AR59" i="11"/>
  <c r="AR75" i="11"/>
  <c r="AR154" i="11"/>
  <c r="AR272" i="11"/>
  <c r="AR278" i="11"/>
  <c r="AR279" i="11"/>
  <c r="AR274" i="11"/>
  <c r="AR13" i="11"/>
  <c r="AR29" i="11"/>
  <c r="AR45" i="11"/>
  <c r="AR63" i="11"/>
  <c r="AR79" i="11"/>
  <c r="AR204" i="11"/>
  <c r="AR208" i="11"/>
  <c r="AR258" i="11"/>
  <c r="AR260" i="11"/>
  <c r="AR268" i="11"/>
  <c r="AR269" i="11"/>
  <c r="AR17" i="11"/>
  <c r="AR49" i="11"/>
  <c r="AR267" i="11"/>
  <c r="AR261" i="11"/>
  <c r="AR33" i="11"/>
  <c r="AR67" i="11"/>
  <c r="AR243" i="11"/>
  <c r="AR241" i="11"/>
  <c r="AR233" i="11"/>
  <c r="AR130" i="11"/>
  <c r="AR163" i="11"/>
  <c r="AR230" i="11"/>
  <c r="AR218" i="11"/>
  <c r="AR176" i="11"/>
  <c r="AR222" i="11"/>
  <c r="AR214" i="11"/>
  <c r="AR172" i="11"/>
  <c r="AR124" i="11"/>
  <c r="AR116" i="11"/>
  <c r="AR104" i="11"/>
  <c r="AR96" i="11"/>
  <c r="AR92" i="11"/>
  <c r="AR84" i="11"/>
  <c r="AR180" i="11"/>
  <c r="AR167" i="11"/>
  <c r="AR226" i="11"/>
  <c r="AR159" i="11"/>
  <c r="AR155" i="11"/>
  <c r="AR266" i="11"/>
  <c r="AR82" i="11"/>
  <c r="AR244" i="11"/>
  <c r="AR240" i="11"/>
  <c r="AR234" i="11"/>
  <c r="AR166" i="11"/>
  <c r="AR162" i="11"/>
  <c r="AR158" i="11"/>
  <c r="AR228" i="11"/>
  <c r="AR253" i="11"/>
  <c r="AR216" i="11"/>
  <c r="AR178" i="11"/>
  <c r="AR224" i="11"/>
  <c r="AR220" i="11"/>
  <c r="AR212" i="11"/>
  <c r="AR174" i="11"/>
  <c r="AR170" i="11"/>
  <c r="AR141" i="11"/>
  <c r="AR121" i="11"/>
  <c r="AR249" i="11"/>
  <c r="AR252" i="11"/>
  <c r="AR248" i="11"/>
  <c r="AR264" i="11"/>
  <c r="AR265" i="11"/>
  <c r="AR182" i="11"/>
  <c r="AR134" i="11"/>
  <c r="AR263" i="11"/>
  <c r="AR90" i="11"/>
  <c r="AR262" i="11"/>
  <c r="AR237" i="11"/>
  <c r="AR192" i="11"/>
  <c r="AR149" i="11"/>
  <c r="AR137" i="11"/>
  <c r="AR91" i="11"/>
  <c r="AR83" i="11"/>
  <c r="AR136" i="11"/>
  <c r="AR122" i="11"/>
  <c r="AR114" i="11"/>
  <c r="AR110" i="11"/>
  <c r="AR102" i="11"/>
  <c r="AR250" i="11"/>
  <c r="AR186" i="11"/>
  <c r="AR147" i="11"/>
  <c r="AR133" i="11"/>
  <c r="AR239" i="11"/>
  <c r="AR229" i="11"/>
  <c r="AR140" i="11"/>
  <c r="AR132" i="11"/>
  <c r="AR126" i="11"/>
  <c r="AR120" i="11"/>
  <c r="AR106" i="11"/>
  <c r="AR98" i="11"/>
  <c r="AR251" i="11"/>
  <c r="AR231" i="11"/>
  <c r="AR200" i="11"/>
  <c r="AR143" i="11"/>
  <c r="AR129" i="11"/>
  <c r="AR169" i="11"/>
  <c r="AR165" i="11"/>
  <c r="AR161" i="11"/>
  <c r="AR157" i="11"/>
  <c r="AR183" i="11"/>
  <c r="AR196" i="11"/>
  <c r="AR125" i="11"/>
  <c r="AR117" i="11"/>
  <c r="AR113" i="11"/>
  <c r="AR109" i="11"/>
  <c r="AR105" i="11"/>
  <c r="AR99" i="11"/>
  <c r="AR95" i="11"/>
  <c r="AR87" i="11"/>
  <c r="AR195" i="11"/>
  <c r="AR185" i="11"/>
  <c r="AR225" i="11"/>
  <c r="AR223" i="11"/>
  <c r="AR221" i="11"/>
  <c r="AR219" i="11"/>
  <c r="AR217" i="11"/>
  <c r="AR215" i="11"/>
  <c r="AR213" i="11"/>
  <c r="AR181" i="11"/>
  <c r="AR179" i="11"/>
  <c r="AR177" i="11"/>
  <c r="AR175" i="11"/>
  <c r="AR173" i="11"/>
  <c r="AR171" i="11"/>
  <c r="AR168" i="11"/>
  <c r="AR164" i="11"/>
  <c r="AR160" i="11"/>
  <c r="AR156" i="11"/>
  <c r="AR150" i="11"/>
  <c r="AR148" i="11"/>
  <c r="AR144" i="11"/>
  <c r="AR142" i="11"/>
  <c r="AR85" i="11"/>
  <c r="AR94" i="11"/>
  <c r="AR88" i="11"/>
  <c r="AR246" i="11"/>
  <c r="AR245" i="11"/>
  <c r="AR242" i="11"/>
  <c r="AR135" i="11"/>
  <c r="AR103" i="11"/>
  <c r="AR199" i="11"/>
  <c r="AR189" i="11"/>
  <c r="AR197" i="11"/>
  <c r="AR138" i="11"/>
  <c r="AR128" i="11"/>
  <c r="AR118" i="11"/>
  <c r="AR112" i="11"/>
  <c r="AR108" i="11"/>
  <c r="AR193" i="11"/>
  <c r="AR187" i="11"/>
  <c r="AR232" i="11"/>
  <c r="AR198" i="11"/>
  <c r="AR194" i="11"/>
  <c r="AR188" i="11"/>
  <c r="AR184" i="11"/>
  <c r="AR139" i="11"/>
  <c r="AR131" i="11"/>
  <c r="AR127" i="11"/>
  <c r="AR123" i="11"/>
  <c r="AR119" i="11"/>
  <c r="AR115" i="11"/>
  <c r="AR111" i="11"/>
  <c r="AR107" i="11"/>
  <c r="AR97" i="11"/>
  <c r="AR93" i="11"/>
  <c r="AR89" i="11"/>
  <c r="AR201" i="11"/>
  <c r="AR86" i="11"/>
  <c r="AR238" i="11"/>
  <c r="AS274" i="11" l="1"/>
  <c r="AS273" i="11"/>
  <c r="AS271" i="11"/>
  <c r="AS261" i="11"/>
  <c r="AS260" i="11"/>
  <c r="AS259" i="11"/>
  <c r="AS269" i="11"/>
  <c r="AS255" i="11"/>
  <c r="AS256" i="11"/>
  <c r="AS254" i="11"/>
  <c r="AS154" i="11"/>
  <c r="AS153" i="11"/>
  <c r="AT7" i="11"/>
  <c r="AS9" i="11"/>
  <c r="AS151" i="11"/>
  <c r="AS17" i="11"/>
  <c r="AS16" i="11"/>
  <c r="AS15" i="11"/>
  <c r="AS14" i="11"/>
  <c r="AS13" i="11"/>
  <c r="AS12" i="11"/>
  <c r="AS152" i="11"/>
  <c r="AS81" i="11"/>
  <c r="AS80" i="11"/>
  <c r="AS79" i="11"/>
  <c r="AS78" i="11"/>
  <c r="AS77" i="11"/>
  <c r="AS76" i="11"/>
  <c r="AS75" i="11"/>
  <c r="AS74" i="11"/>
  <c r="AS73" i="11"/>
  <c r="AS72" i="11"/>
  <c r="AS71" i="11"/>
  <c r="AS70" i="11"/>
  <c r="AS69" i="11"/>
  <c r="AS68" i="11"/>
  <c r="AS67" i="11"/>
  <c r="AS66" i="11"/>
  <c r="AS65" i="11"/>
  <c r="AS64" i="11"/>
  <c r="AS63" i="11"/>
  <c r="AS62" i="11"/>
  <c r="AS61" i="11"/>
  <c r="AS60" i="11"/>
  <c r="AS59" i="11"/>
  <c r="AS58" i="11"/>
  <c r="AS57" i="11"/>
  <c r="AS54" i="11"/>
  <c r="AS53" i="11"/>
  <c r="AS52" i="11"/>
  <c r="AS51" i="11"/>
  <c r="AS50" i="11"/>
  <c r="AS49" i="11"/>
  <c r="AS48" i="11"/>
  <c r="AS47" i="11"/>
  <c r="AS46" i="11"/>
  <c r="AS45" i="11"/>
  <c r="AS44" i="11"/>
  <c r="AS43" i="11"/>
  <c r="AS42" i="11"/>
  <c r="AS41" i="11"/>
  <c r="AS40" i="11"/>
  <c r="AS39" i="11"/>
  <c r="AS38" i="11"/>
  <c r="AS37" i="11"/>
  <c r="AS36" i="11"/>
  <c r="AS35" i="11"/>
  <c r="AS34" i="11"/>
  <c r="AS33" i="11"/>
  <c r="AS32" i="11"/>
  <c r="AS31" i="11"/>
  <c r="AS30" i="11"/>
  <c r="AS29" i="11"/>
  <c r="AS28" i="11"/>
  <c r="AS27" i="11"/>
  <c r="AS26" i="11"/>
  <c r="AS25" i="11"/>
  <c r="AS24" i="11"/>
  <c r="AS23" i="11"/>
  <c r="AS22" i="11"/>
  <c r="AS21" i="11"/>
  <c r="AS20" i="11"/>
  <c r="AS19" i="11"/>
  <c r="AS18" i="11"/>
  <c r="AS227" i="11"/>
  <c r="AS202" i="11"/>
  <c r="AS206" i="11"/>
  <c r="AS210" i="11"/>
  <c r="AS205" i="11"/>
  <c r="AS211" i="11"/>
  <c r="AS209" i="11"/>
  <c r="AS204" i="11"/>
  <c r="AS208" i="11"/>
  <c r="AS203" i="11"/>
  <c r="AS207" i="11"/>
  <c r="AS272" i="11"/>
  <c r="AS247" i="11"/>
  <c r="AS267" i="11"/>
  <c r="AS268" i="11"/>
  <c r="AS257" i="11"/>
  <c r="AS270" i="11"/>
  <c r="AS275" i="11"/>
  <c r="AS276" i="11"/>
  <c r="AS277" i="11"/>
  <c r="AS278" i="11"/>
  <c r="AS279" i="11"/>
  <c r="AS258" i="11"/>
  <c r="AS218" i="11"/>
  <c r="AS243" i="11"/>
  <c r="AS241" i="11"/>
  <c r="AS176" i="11"/>
  <c r="AS222" i="11"/>
  <c r="AS214" i="11"/>
  <c r="AS233" i="11"/>
  <c r="AS180" i="11"/>
  <c r="AS172" i="11"/>
  <c r="AS230" i="11"/>
  <c r="AS163" i="11"/>
  <c r="AS124" i="11"/>
  <c r="AS130" i="11"/>
  <c r="AS116" i="11"/>
  <c r="AS167" i="11"/>
  <c r="AS104" i="11"/>
  <c r="AS96" i="11"/>
  <c r="AS92" i="11"/>
  <c r="AS84" i="11"/>
  <c r="AS134" i="11"/>
  <c r="AS266" i="11"/>
  <c r="AS129" i="11"/>
  <c r="AS125" i="11"/>
  <c r="AS264" i="11"/>
  <c r="AS253" i="11"/>
  <c r="AS159" i="11"/>
  <c r="AS182" i="11"/>
  <c r="AS155" i="11"/>
  <c r="AS263" i="11"/>
  <c r="AS231" i="11"/>
  <c r="AS228" i="11"/>
  <c r="AS141" i="11"/>
  <c r="AS133" i="11"/>
  <c r="AS249" i="11"/>
  <c r="AS226" i="11"/>
  <c r="AS216" i="11"/>
  <c r="AS178" i="11"/>
  <c r="AS265" i="11"/>
  <c r="AS252" i="11"/>
  <c r="AS248" i="11"/>
  <c r="AS224" i="11"/>
  <c r="AS220" i="11"/>
  <c r="AS212" i="11"/>
  <c r="AS174" i="11"/>
  <c r="AS183" i="11"/>
  <c r="AS251" i="11"/>
  <c r="AS82" i="11"/>
  <c r="AS234" i="11"/>
  <c r="AS200" i="11"/>
  <c r="AS170" i="11"/>
  <c r="AS147" i="11"/>
  <c r="AS121" i="11"/>
  <c r="AS117" i="11"/>
  <c r="AS113" i="11"/>
  <c r="AS109" i="11"/>
  <c r="AS99" i="11"/>
  <c r="AS195" i="11"/>
  <c r="AS185" i="11"/>
  <c r="AS237" i="11"/>
  <c r="AS196" i="11"/>
  <c r="AS166" i="11"/>
  <c r="AS143" i="11"/>
  <c r="AS137" i="11"/>
  <c r="AS95" i="11"/>
  <c r="AS91" i="11"/>
  <c r="AS122" i="11"/>
  <c r="AS102" i="11"/>
  <c r="AS250" i="11"/>
  <c r="AS225" i="11"/>
  <c r="AS223" i="11"/>
  <c r="AS221" i="11"/>
  <c r="AS219" i="11"/>
  <c r="AS217" i="11"/>
  <c r="AS215" i="11"/>
  <c r="AS213" i="11"/>
  <c r="AS239" i="11"/>
  <c r="AS181" i="11"/>
  <c r="AS179" i="11"/>
  <c r="AS177" i="11"/>
  <c r="AS175" i="11"/>
  <c r="AS173" i="11"/>
  <c r="AS171" i="11"/>
  <c r="AS98" i="11"/>
  <c r="AS244" i="11"/>
  <c r="AS192" i="11"/>
  <c r="AS162" i="11"/>
  <c r="AS105" i="11"/>
  <c r="AS110" i="11"/>
  <c r="AS126" i="11"/>
  <c r="AS90" i="11"/>
  <c r="AS262" i="11"/>
  <c r="AS240" i="11"/>
  <c r="AS186" i="11"/>
  <c r="AS158" i="11"/>
  <c r="AS149" i="11"/>
  <c r="AS87" i="11"/>
  <c r="AS83" i="11"/>
  <c r="AS136" i="11"/>
  <c r="AS114" i="11"/>
  <c r="AS229" i="11"/>
  <c r="AS169" i="11"/>
  <c r="AS165" i="11"/>
  <c r="AS161" i="11"/>
  <c r="AS157" i="11"/>
  <c r="AS201" i="11"/>
  <c r="AS115" i="11"/>
  <c r="AS97" i="11"/>
  <c r="AS93" i="11"/>
  <c r="AS138" i="11"/>
  <c r="AS132" i="11"/>
  <c r="AS193" i="11"/>
  <c r="AS187" i="11"/>
  <c r="AS242" i="11"/>
  <c r="AS238" i="11"/>
  <c r="AS245" i="11"/>
  <c r="AS168" i="11"/>
  <c r="AS160" i="11"/>
  <c r="AS150" i="11"/>
  <c r="AS127" i="11"/>
  <c r="AS120" i="11"/>
  <c r="AS139" i="11"/>
  <c r="AS131" i="11"/>
  <c r="AS119" i="11"/>
  <c r="AS128" i="11"/>
  <c r="AS118" i="11"/>
  <c r="AS246" i="11"/>
  <c r="AS164" i="11"/>
  <c r="AS156" i="11"/>
  <c r="AS111" i="11"/>
  <c r="AS108" i="11"/>
  <c r="AS199" i="11"/>
  <c r="AS189" i="11"/>
  <c r="AS94" i="11"/>
  <c r="AS86" i="11"/>
  <c r="AS88" i="11"/>
  <c r="AS198" i="11"/>
  <c r="AS194" i="11"/>
  <c r="AS188" i="11"/>
  <c r="AS184" i="11"/>
  <c r="AS135" i="11"/>
  <c r="AS89" i="11"/>
  <c r="AS85" i="11"/>
  <c r="AS112" i="11"/>
  <c r="AS140" i="11"/>
  <c r="AS106" i="11"/>
  <c r="AS232" i="11"/>
  <c r="AS148" i="11"/>
  <c r="AS144" i="11"/>
  <c r="AS142" i="11"/>
  <c r="AS123" i="11"/>
  <c r="AS107" i="11"/>
  <c r="AS103" i="11"/>
  <c r="AS197" i="11"/>
  <c r="AT269" i="11" l="1"/>
  <c r="AT268" i="11"/>
  <c r="AT273" i="11"/>
  <c r="AT270" i="11"/>
  <c r="AT271" i="11"/>
  <c r="AT255" i="11"/>
  <c r="AT261" i="11"/>
  <c r="AT260" i="11"/>
  <c r="AT259" i="11"/>
  <c r="AT258" i="11"/>
  <c r="AT257" i="11"/>
  <c r="AT208" i="11"/>
  <c r="AT204" i="11"/>
  <c r="AT210" i="11"/>
  <c r="AT202" i="11"/>
  <c r="AT153" i="11"/>
  <c r="AT152" i="11"/>
  <c r="AT151" i="11"/>
  <c r="AT206" i="11"/>
  <c r="AT9" i="11"/>
  <c r="AT154" i="11"/>
  <c r="AT81" i="11"/>
  <c r="AT80" i="11"/>
  <c r="AT79" i="11"/>
  <c r="AT78" i="11"/>
  <c r="AT77" i="11"/>
  <c r="AT76" i="11"/>
  <c r="AT75" i="11"/>
  <c r="AT74" i="11"/>
  <c r="AT73" i="11"/>
  <c r="AT72" i="11"/>
  <c r="AT71" i="11"/>
  <c r="AT70" i="11"/>
  <c r="AT69" i="11"/>
  <c r="AT68" i="11"/>
  <c r="AT67" i="11"/>
  <c r="AT66" i="11"/>
  <c r="AT65" i="11"/>
  <c r="AT64" i="11"/>
  <c r="AT63" i="11"/>
  <c r="AT62" i="11"/>
  <c r="AT61" i="11"/>
  <c r="AT60" i="11"/>
  <c r="AT59" i="11"/>
  <c r="AT58" i="11"/>
  <c r="AT57" i="11"/>
  <c r="AT54" i="11"/>
  <c r="AT53" i="11"/>
  <c r="AT52" i="11"/>
  <c r="AT51" i="11"/>
  <c r="AT50" i="11"/>
  <c r="AT49" i="11"/>
  <c r="AT48" i="11"/>
  <c r="AT47" i="11"/>
  <c r="AT46" i="11"/>
  <c r="AT45" i="11"/>
  <c r="AT44" i="11"/>
  <c r="AT43" i="11"/>
  <c r="AT42" i="11"/>
  <c r="AT41" i="11"/>
  <c r="AT40" i="11"/>
  <c r="AT39" i="11"/>
  <c r="AT38" i="11"/>
  <c r="AT37" i="11"/>
  <c r="AT36" i="11"/>
  <c r="AT35" i="11"/>
  <c r="AT34" i="11"/>
  <c r="AT33" i="11"/>
  <c r="AT32" i="11"/>
  <c r="AT31" i="11"/>
  <c r="AT30" i="11"/>
  <c r="AT29" i="11"/>
  <c r="AT28" i="11"/>
  <c r="AT27" i="11"/>
  <c r="AT26" i="11"/>
  <c r="AT25" i="11"/>
  <c r="AT24" i="11"/>
  <c r="AT23" i="11"/>
  <c r="AT22" i="11"/>
  <c r="AT21" i="11"/>
  <c r="AT20" i="11"/>
  <c r="AT19" i="11"/>
  <c r="AT18" i="11"/>
  <c r="AT17" i="11"/>
  <c r="AT16" i="11"/>
  <c r="AT15" i="11"/>
  <c r="AT14" i="11"/>
  <c r="AT13" i="11"/>
  <c r="AT12" i="11"/>
  <c r="AT6" i="11"/>
  <c r="AU7" i="11"/>
  <c r="AT203" i="11"/>
  <c r="AT211" i="11"/>
  <c r="AT207" i="11"/>
  <c r="AT205" i="11"/>
  <c r="AT227" i="11"/>
  <c r="AT254" i="11"/>
  <c r="AT256" i="11"/>
  <c r="AT267" i="11"/>
  <c r="AT272" i="11"/>
  <c r="AT275" i="11"/>
  <c r="AT276" i="11"/>
  <c r="AT277" i="11"/>
  <c r="AT279" i="11"/>
  <c r="AT247" i="11"/>
  <c r="AT274" i="11"/>
  <c r="AT209" i="11"/>
  <c r="AT278" i="11"/>
  <c r="AT230" i="11"/>
  <c r="AT176" i="11"/>
  <c r="AT243" i="11"/>
  <c r="AT241" i="11"/>
  <c r="AT233" i="11"/>
  <c r="AT218" i="11"/>
  <c r="AT163" i="11"/>
  <c r="AT172" i="11"/>
  <c r="AT167" i="11"/>
  <c r="AT214" i="11"/>
  <c r="AT130" i="11"/>
  <c r="AT222" i="11"/>
  <c r="AT180" i="11"/>
  <c r="AT124" i="11"/>
  <c r="AT116" i="11"/>
  <c r="AT104" i="11"/>
  <c r="AT96" i="11"/>
  <c r="AT92" i="11"/>
  <c r="AT84" i="11"/>
  <c r="AT226" i="11"/>
  <c r="AT178" i="11"/>
  <c r="AT212" i="11"/>
  <c r="AT174" i="11"/>
  <c r="AT263" i="11"/>
  <c r="AT262" i="11"/>
  <c r="AT170" i="11"/>
  <c r="AT158" i="11"/>
  <c r="AT253" i="11"/>
  <c r="AT265" i="11"/>
  <c r="AT182" i="11"/>
  <c r="AT134" i="11"/>
  <c r="AT183" i="11"/>
  <c r="AT82" i="11"/>
  <c r="AT90" i="11"/>
  <c r="AT244" i="11"/>
  <c r="AT240" i="11"/>
  <c r="AT234" i="11"/>
  <c r="AT237" i="11"/>
  <c r="AT200" i="11"/>
  <c r="AT196" i="11"/>
  <c r="AT192" i="11"/>
  <c r="AT186" i="11"/>
  <c r="AT149" i="11"/>
  <c r="AT147" i="11"/>
  <c r="AT143" i="11"/>
  <c r="AT141" i="11"/>
  <c r="AT137" i="11"/>
  <c r="AT133" i="11"/>
  <c r="AT129" i="11"/>
  <c r="AT125" i="11"/>
  <c r="AT121" i="11"/>
  <c r="AT249" i="11"/>
  <c r="AT216" i="11"/>
  <c r="AT159" i="11"/>
  <c r="AT252" i="11"/>
  <c r="AT224" i="11"/>
  <c r="AT220" i="11"/>
  <c r="AT264" i="11"/>
  <c r="AT248" i="11"/>
  <c r="AT251" i="11"/>
  <c r="AT162" i="11"/>
  <c r="AT228" i="11"/>
  <c r="AT225" i="11"/>
  <c r="AT223" i="11"/>
  <c r="AT221" i="11"/>
  <c r="AT219" i="11"/>
  <c r="AT217" i="11"/>
  <c r="AT215" i="11"/>
  <c r="AT213" i="11"/>
  <c r="AT169" i="11"/>
  <c r="AT165" i="11"/>
  <c r="AT161" i="11"/>
  <c r="AT157" i="11"/>
  <c r="AT266" i="11"/>
  <c r="AT229" i="11"/>
  <c r="AT181" i="11"/>
  <c r="AT179" i="11"/>
  <c r="AT177" i="11"/>
  <c r="AT175" i="11"/>
  <c r="AT173" i="11"/>
  <c r="AT171" i="11"/>
  <c r="AT155" i="11"/>
  <c r="AT231" i="11"/>
  <c r="AT113" i="11"/>
  <c r="AT109" i="11"/>
  <c r="AT105" i="11"/>
  <c r="AT99" i="11"/>
  <c r="AT95" i="11"/>
  <c r="AT91" i="11"/>
  <c r="AT87" i="11"/>
  <c r="AT83" i="11"/>
  <c r="AT136" i="11"/>
  <c r="AT122" i="11"/>
  <c r="AT114" i="11"/>
  <c r="AT110" i="11"/>
  <c r="AT102" i="11"/>
  <c r="AT195" i="11"/>
  <c r="AT185" i="11"/>
  <c r="AT250" i="11"/>
  <c r="AT166" i="11"/>
  <c r="AT117" i="11"/>
  <c r="AT239" i="11"/>
  <c r="AT140" i="11"/>
  <c r="AT106" i="11"/>
  <c r="AT164" i="11"/>
  <c r="AT156" i="11"/>
  <c r="AT189" i="11"/>
  <c r="AT120" i="11"/>
  <c r="AT132" i="11"/>
  <c r="AT94" i="11"/>
  <c r="AT193" i="11"/>
  <c r="AT187" i="11"/>
  <c r="AT86" i="11"/>
  <c r="AT88" i="11"/>
  <c r="AT246" i="11"/>
  <c r="AT242" i="11"/>
  <c r="AT238" i="11"/>
  <c r="AT232" i="11"/>
  <c r="AT245" i="11"/>
  <c r="AT198" i="11"/>
  <c r="AT194" i="11"/>
  <c r="AT188" i="11"/>
  <c r="AT184" i="11"/>
  <c r="AT150" i="11"/>
  <c r="AT148" i="11"/>
  <c r="AT144" i="11"/>
  <c r="AT142" i="11"/>
  <c r="AT139" i="11"/>
  <c r="AT135" i="11"/>
  <c r="AT131" i="11"/>
  <c r="AT127" i="11"/>
  <c r="AT123" i="11"/>
  <c r="AT119" i="11"/>
  <c r="AT115" i="11"/>
  <c r="AT111" i="11"/>
  <c r="AT107" i="11"/>
  <c r="AT103" i="11"/>
  <c r="AT97" i="11"/>
  <c r="AT93" i="11"/>
  <c r="AT89" i="11"/>
  <c r="AT85" i="11"/>
  <c r="AT138" i="11"/>
  <c r="AT128" i="11"/>
  <c r="AT118" i="11"/>
  <c r="AT112" i="11"/>
  <c r="AT108" i="11"/>
  <c r="AT199" i="11"/>
  <c r="AT197" i="11"/>
  <c r="AT126" i="11"/>
  <c r="AT98" i="11"/>
  <c r="AT201" i="11"/>
  <c r="AT168" i="11"/>
  <c r="AT160" i="11"/>
  <c r="AU268" i="11" l="1"/>
  <c r="AU255" i="11"/>
  <c r="AU208" i="11"/>
  <c r="AU204" i="11"/>
  <c r="AU210" i="11"/>
  <c r="AU202" i="11"/>
  <c r="AU206" i="11"/>
  <c r="AU62" i="11"/>
  <c r="AV7" i="11"/>
  <c r="AU9" i="11"/>
  <c r="AU15" i="11"/>
  <c r="AU20" i="11"/>
  <c r="AU54" i="11"/>
  <c r="AU61" i="11"/>
  <c r="AU81" i="11"/>
  <c r="AU37" i="11"/>
  <c r="AU153" i="11"/>
  <c r="AU209" i="11"/>
  <c r="AU21" i="11"/>
  <c r="AU22" i="11"/>
  <c r="AU23" i="11"/>
  <c r="AU58" i="11"/>
  <c r="AU59" i="11"/>
  <c r="AU64" i="11"/>
  <c r="AU66" i="11"/>
  <c r="AU68" i="11"/>
  <c r="AU70" i="11"/>
  <c r="AU72" i="11"/>
  <c r="AU74" i="11"/>
  <c r="AU76" i="11"/>
  <c r="AU78" i="11"/>
  <c r="AU80" i="11"/>
  <c r="AU14" i="11"/>
  <c r="AU36" i="11"/>
  <c r="AU247" i="11"/>
  <c r="AU211" i="11"/>
  <c r="AU203" i="11"/>
  <c r="AU13" i="11"/>
  <c r="AU17" i="11"/>
  <c r="AU40" i="11"/>
  <c r="AU41" i="11"/>
  <c r="AU44" i="11"/>
  <c r="AU60" i="11"/>
  <c r="AU18" i="11"/>
  <c r="AU19" i="11"/>
  <c r="AU25" i="11"/>
  <c r="AU34" i="11"/>
  <c r="AU39" i="11"/>
  <c r="AU42" i="11"/>
  <c r="AU43" i="11"/>
  <c r="AU151" i="11"/>
  <c r="AU152" i="11"/>
  <c r="AU154" i="11"/>
  <c r="AU227" i="11"/>
  <c r="AU257" i="11"/>
  <c r="AU27" i="11"/>
  <c r="AU45" i="11"/>
  <c r="AU69" i="11"/>
  <c r="AU77" i="11"/>
  <c r="AU16" i="11"/>
  <c r="AU33" i="11"/>
  <c r="AU47" i="11"/>
  <c r="AU207" i="11"/>
  <c r="AU205" i="11"/>
  <c r="AU270" i="11"/>
  <c r="AU272" i="11"/>
  <c r="AU271" i="11"/>
  <c r="AU278" i="11"/>
  <c r="AU279" i="11"/>
  <c r="AU26" i="11"/>
  <c r="AU30" i="11"/>
  <c r="AU57" i="11"/>
  <c r="AU67" i="11"/>
  <c r="AU75" i="11"/>
  <c r="AU12" i="11"/>
  <c r="AU32" i="11"/>
  <c r="AU53" i="11"/>
  <c r="AU256" i="11"/>
  <c r="AU259" i="11"/>
  <c r="AU261" i="11"/>
  <c r="AU269" i="11"/>
  <c r="AU275" i="11"/>
  <c r="AU276" i="11"/>
  <c r="AU277" i="11"/>
  <c r="AU49" i="11"/>
  <c r="AU63" i="11"/>
  <c r="AU260" i="11"/>
  <c r="AU29" i="11"/>
  <c r="AU35" i="11"/>
  <c r="AU38" i="11"/>
  <c r="AU50" i="11"/>
  <c r="AU65" i="11"/>
  <c r="AU73" i="11"/>
  <c r="AU24" i="11"/>
  <c r="AU31" i="11"/>
  <c r="AU52" i="11"/>
  <c r="AU267" i="11"/>
  <c r="AU273" i="11"/>
  <c r="AU274" i="11"/>
  <c r="AU28" i="11"/>
  <c r="AU46" i="11"/>
  <c r="AU71" i="11"/>
  <c r="AU79" i="11"/>
  <c r="AU51" i="11"/>
  <c r="AU254" i="11"/>
  <c r="AU258" i="11"/>
  <c r="AU48" i="11"/>
  <c r="AU230" i="11"/>
  <c r="AU218" i="11"/>
  <c r="AU243" i="11"/>
  <c r="AU241" i="11"/>
  <c r="AU176" i="11"/>
  <c r="AU222" i="11"/>
  <c r="AU214" i="11"/>
  <c r="AU233" i="11"/>
  <c r="AU180" i="11"/>
  <c r="AU172" i="11"/>
  <c r="AU130" i="11"/>
  <c r="AU124" i="11"/>
  <c r="AU163" i="11"/>
  <c r="AU167" i="11"/>
  <c r="AU116" i="11"/>
  <c r="AU104" i="11"/>
  <c r="AU96" i="11"/>
  <c r="AU92" i="11"/>
  <c r="AU84" i="11"/>
  <c r="AU253" i="11"/>
  <c r="AU159" i="11"/>
  <c r="AU155" i="11"/>
  <c r="AU170" i="11"/>
  <c r="AU166" i="11"/>
  <c r="AU162" i="11"/>
  <c r="AU158" i="11"/>
  <c r="AU264" i="11"/>
  <c r="AU249" i="11"/>
  <c r="AU226" i="11"/>
  <c r="AU216" i="11"/>
  <c r="AU178" i="11"/>
  <c r="AU265" i="11"/>
  <c r="AU252" i="11"/>
  <c r="AU248" i="11"/>
  <c r="AU224" i="11"/>
  <c r="AU220" i="11"/>
  <c r="AU212" i="11"/>
  <c r="AU182" i="11"/>
  <c r="AU174" i="11"/>
  <c r="AU134" i="11"/>
  <c r="AU263" i="11"/>
  <c r="AU183" i="11"/>
  <c r="AU82" i="11"/>
  <c r="AU90" i="11"/>
  <c r="AU251" i="11"/>
  <c r="AU262" i="11"/>
  <c r="AU244" i="11"/>
  <c r="AU266" i="11"/>
  <c r="AU200" i="11"/>
  <c r="AU228" i="11"/>
  <c r="AU141" i="11"/>
  <c r="AU125" i="11"/>
  <c r="AU113" i="11"/>
  <c r="AU109" i="11"/>
  <c r="AU105" i="11"/>
  <c r="AU99" i="11"/>
  <c r="AU95" i="11"/>
  <c r="AU91" i="11"/>
  <c r="AU87" i="11"/>
  <c r="AU83" i="11"/>
  <c r="AU136" i="11"/>
  <c r="AU122" i="11"/>
  <c r="AU114" i="11"/>
  <c r="AU110" i="11"/>
  <c r="AU102" i="11"/>
  <c r="AU195" i="11"/>
  <c r="AU185" i="11"/>
  <c r="AU240" i="11"/>
  <c r="AU196" i="11"/>
  <c r="AU149" i="11"/>
  <c r="AU137" i="11"/>
  <c r="AU121" i="11"/>
  <c r="AU117" i="11"/>
  <c r="AU250" i="11"/>
  <c r="AU225" i="11"/>
  <c r="AU223" i="11"/>
  <c r="AU221" i="11"/>
  <c r="AU219" i="11"/>
  <c r="AU217" i="11"/>
  <c r="AU215" i="11"/>
  <c r="AU213" i="11"/>
  <c r="AU239" i="11"/>
  <c r="AU229" i="11"/>
  <c r="AU181" i="11"/>
  <c r="AU179" i="11"/>
  <c r="AU177" i="11"/>
  <c r="AU175" i="11"/>
  <c r="AU173" i="11"/>
  <c r="AU171" i="11"/>
  <c r="AU140" i="11"/>
  <c r="AU132" i="11"/>
  <c r="AU126" i="11"/>
  <c r="AU120" i="11"/>
  <c r="AU106" i="11"/>
  <c r="AU98" i="11"/>
  <c r="AU94" i="11"/>
  <c r="AU234" i="11"/>
  <c r="AU192" i="11"/>
  <c r="AU147" i="11"/>
  <c r="AU133" i="11"/>
  <c r="AU231" i="11"/>
  <c r="AU237" i="11"/>
  <c r="AU186" i="11"/>
  <c r="AU143" i="11"/>
  <c r="AU129" i="11"/>
  <c r="AU169" i="11"/>
  <c r="AU165" i="11"/>
  <c r="AU161" i="11"/>
  <c r="AU157" i="11"/>
  <c r="AU201" i="11"/>
  <c r="AU187" i="11"/>
  <c r="AU242" i="11"/>
  <c r="AU238" i="11"/>
  <c r="AU245" i="11"/>
  <c r="AU188" i="11"/>
  <c r="AU142" i="11"/>
  <c r="AU135" i="11"/>
  <c r="AU131" i="11"/>
  <c r="AU127" i="11"/>
  <c r="AU103" i="11"/>
  <c r="AU97" i="11"/>
  <c r="AU168" i="11"/>
  <c r="AU164" i="11"/>
  <c r="AU160" i="11"/>
  <c r="AU156" i="11"/>
  <c r="AU193" i="11"/>
  <c r="AU88" i="11"/>
  <c r="AU246" i="11"/>
  <c r="AU150" i="11"/>
  <c r="AU119" i="11"/>
  <c r="AU115" i="11"/>
  <c r="AU111" i="11"/>
  <c r="AU107" i="11"/>
  <c r="AU85" i="11"/>
  <c r="AU138" i="11"/>
  <c r="AU118" i="11"/>
  <c r="AU112" i="11"/>
  <c r="AU108" i="11"/>
  <c r="AU199" i="11"/>
  <c r="AU189" i="11"/>
  <c r="AU86" i="11"/>
  <c r="AU232" i="11"/>
  <c r="AU198" i="11"/>
  <c r="AU194" i="11"/>
  <c r="AU184" i="11"/>
  <c r="AU148" i="11"/>
  <c r="AU144" i="11"/>
  <c r="AU139" i="11"/>
  <c r="AU123" i="11"/>
  <c r="AU93" i="11"/>
  <c r="AU89" i="11"/>
  <c r="AU128" i="11"/>
  <c r="AU197" i="11"/>
  <c r="AW7" i="11" l="1"/>
  <c r="AV9" i="11"/>
  <c r="AV13" i="11"/>
  <c r="AV17" i="11"/>
  <c r="AV21" i="11"/>
  <c r="AV25" i="11"/>
  <c r="AV29" i="11"/>
  <c r="AV33" i="11"/>
  <c r="AV37" i="11"/>
  <c r="AV41" i="11"/>
  <c r="AV45" i="11"/>
  <c r="AV49" i="11"/>
  <c r="AV53" i="11"/>
  <c r="AV59" i="11"/>
  <c r="AV63" i="11"/>
  <c r="AV67" i="11"/>
  <c r="AV71" i="11"/>
  <c r="AV75" i="11"/>
  <c r="AV79" i="11"/>
  <c r="AV151" i="11"/>
  <c r="AV209" i="11"/>
  <c r="AV154" i="11"/>
  <c r="AV227" i="11"/>
  <c r="AV14" i="11"/>
  <c r="AV18" i="11"/>
  <c r="AV22" i="11"/>
  <c r="AV26" i="11"/>
  <c r="AV30" i="11"/>
  <c r="AV34" i="11"/>
  <c r="AV38" i="11"/>
  <c r="AV42" i="11"/>
  <c r="AV46" i="11"/>
  <c r="AV50" i="11"/>
  <c r="AV54" i="11"/>
  <c r="AV60" i="11"/>
  <c r="AV64" i="11"/>
  <c r="AV68" i="11"/>
  <c r="AV72" i="11"/>
  <c r="AV76" i="11"/>
  <c r="AV80" i="11"/>
  <c r="AV247" i="11"/>
  <c r="AV255" i="11"/>
  <c r="AV254" i="11"/>
  <c r="AV256" i="11"/>
  <c r="AV211" i="11"/>
  <c r="AV203" i="11"/>
  <c r="AV15" i="11"/>
  <c r="AV19" i="11"/>
  <c r="AV23" i="11"/>
  <c r="AV27" i="11"/>
  <c r="AV31" i="11"/>
  <c r="AV35" i="11"/>
  <c r="AV39" i="11"/>
  <c r="AV43" i="11"/>
  <c r="AV47" i="11"/>
  <c r="AV51" i="11"/>
  <c r="AV57" i="11"/>
  <c r="AV61" i="11"/>
  <c r="AV65" i="11"/>
  <c r="AV69" i="11"/>
  <c r="AV73" i="11"/>
  <c r="AV77" i="11"/>
  <c r="AV81" i="11"/>
  <c r="AV152" i="11"/>
  <c r="AV202" i="11"/>
  <c r="AV204" i="11"/>
  <c r="AV206" i="11"/>
  <c r="AV208" i="11"/>
  <c r="AV210" i="11"/>
  <c r="AV16" i="11"/>
  <c r="AV32" i="11"/>
  <c r="AV48" i="11"/>
  <c r="AV66" i="11"/>
  <c r="AV261" i="11"/>
  <c r="AV272" i="11"/>
  <c r="AV278" i="11"/>
  <c r="AV279" i="11"/>
  <c r="AV273" i="11"/>
  <c r="AV20" i="11"/>
  <c r="AV36" i="11"/>
  <c r="AV52" i="11"/>
  <c r="AV70" i="11"/>
  <c r="AV207" i="11"/>
  <c r="AV205" i="11"/>
  <c r="AV257" i="11"/>
  <c r="AV259" i="11"/>
  <c r="AV268" i="11"/>
  <c r="AV269" i="11"/>
  <c r="AV12" i="11"/>
  <c r="AV62" i="11"/>
  <c r="AV24" i="11"/>
  <c r="AV40" i="11"/>
  <c r="AV58" i="11"/>
  <c r="AV74" i="11"/>
  <c r="AV153" i="11"/>
  <c r="AV267" i="11"/>
  <c r="AV270" i="11"/>
  <c r="AV275" i="11"/>
  <c r="AV276" i="11"/>
  <c r="AV277" i="11"/>
  <c r="AV274" i="11"/>
  <c r="AV28" i="11"/>
  <c r="AV258" i="11"/>
  <c r="AV260" i="11"/>
  <c r="AV271" i="11"/>
  <c r="AV44" i="11"/>
  <c r="AV78" i="11"/>
  <c r="AV243" i="11"/>
  <c r="AV241" i="11"/>
  <c r="AV163" i="11"/>
  <c r="AV233" i="11"/>
  <c r="AV180" i="11"/>
  <c r="AV172" i="11"/>
  <c r="AV167" i="11"/>
  <c r="AV230" i="11"/>
  <c r="AV218" i="11"/>
  <c r="AV222" i="11"/>
  <c r="AV176" i="11"/>
  <c r="AV130" i="11"/>
  <c r="AV84" i="11"/>
  <c r="AV124" i="11"/>
  <c r="AV116" i="11"/>
  <c r="AV104" i="11"/>
  <c r="AV214" i="11"/>
  <c r="AV253" i="11"/>
  <c r="AV216" i="11"/>
  <c r="AV224" i="11"/>
  <c r="AV220" i="11"/>
  <c r="AV240" i="11"/>
  <c r="AV170" i="11"/>
  <c r="AV141" i="11"/>
  <c r="AV249" i="11"/>
  <c r="AV252" i="11"/>
  <c r="AV248" i="11"/>
  <c r="AV263" i="11"/>
  <c r="AV82" i="11"/>
  <c r="AV251" i="11"/>
  <c r="AV262" i="11"/>
  <c r="AV234" i="11"/>
  <c r="AV149" i="11"/>
  <c r="AV147" i="11"/>
  <c r="AV143" i="11"/>
  <c r="AV226" i="11"/>
  <c r="AV178" i="11"/>
  <c r="AV212" i="11"/>
  <c r="AV182" i="11"/>
  <c r="AV96" i="11"/>
  <c r="AV92" i="11"/>
  <c r="AV264" i="11"/>
  <c r="AV159" i="11"/>
  <c r="AV265" i="11"/>
  <c r="AV155" i="11"/>
  <c r="AV266" i="11"/>
  <c r="AV244" i="11"/>
  <c r="AV200" i="11"/>
  <c r="AV125" i="11"/>
  <c r="AV117" i="11"/>
  <c r="AV113" i="11"/>
  <c r="AV109" i="11"/>
  <c r="AV105" i="11"/>
  <c r="AV99" i="11"/>
  <c r="AV95" i="11"/>
  <c r="AV91" i="11"/>
  <c r="AV87" i="11"/>
  <c r="AV83" i="11"/>
  <c r="AV183" i="11"/>
  <c r="AV90" i="11"/>
  <c r="AV196" i="11"/>
  <c r="AV166" i="11"/>
  <c r="AV228" i="11"/>
  <c r="AV137" i="11"/>
  <c r="AV121" i="11"/>
  <c r="AV239" i="11"/>
  <c r="AV169" i="11"/>
  <c r="AV165" i="11"/>
  <c r="AV161" i="11"/>
  <c r="AV157" i="11"/>
  <c r="AV126" i="11"/>
  <c r="AV237" i="11"/>
  <c r="AV192" i="11"/>
  <c r="AV162" i="11"/>
  <c r="AV133" i="11"/>
  <c r="AV225" i="11"/>
  <c r="AV223" i="11"/>
  <c r="AV221" i="11"/>
  <c r="AV219" i="11"/>
  <c r="AV217" i="11"/>
  <c r="AV215" i="11"/>
  <c r="AV213" i="11"/>
  <c r="AV140" i="11"/>
  <c r="AV132" i="11"/>
  <c r="AV120" i="11"/>
  <c r="AV174" i="11"/>
  <c r="AV134" i="11"/>
  <c r="AV231" i="11"/>
  <c r="AV186" i="11"/>
  <c r="AV158" i="11"/>
  <c r="AV129" i="11"/>
  <c r="AV136" i="11"/>
  <c r="AV122" i="11"/>
  <c r="AV114" i="11"/>
  <c r="AV110" i="11"/>
  <c r="AV102" i="11"/>
  <c r="AV195" i="11"/>
  <c r="AV185" i="11"/>
  <c r="AV250" i="11"/>
  <c r="AV229" i="11"/>
  <c r="AV181" i="11"/>
  <c r="AV179" i="11"/>
  <c r="AV177" i="11"/>
  <c r="AV175" i="11"/>
  <c r="AV173" i="11"/>
  <c r="AV171" i="11"/>
  <c r="AV94" i="11"/>
  <c r="AV118" i="11"/>
  <c r="AV106" i="11"/>
  <c r="AV160" i="11"/>
  <c r="AV135" i="11"/>
  <c r="AV103" i="11"/>
  <c r="AV97" i="11"/>
  <c r="AV89" i="11"/>
  <c r="AV98" i="11"/>
  <c r="AV150" i="11"/>
  <c r="AV148" i="11"/>
  <c r="AV142" i="11"/>
  <c r="AV199" i="11"/>
  <c r="AV189" i="11"/>
  <c r="AV197" i="11"/>
  <c r="AV245" i="11"/>
  <c r="AV164" i="11"/>
  <c r="AV139" i="11"/>
  <c r="AV127" i="11"/>
  <c r="AV123" i="11"/>
  <c r="AV119" i="11"/>
  <c r="AV115" i="11"/>
  <c r="AV111" i="11"/>
  <c r="AV107" i="11"/>
  <c r="AV85" i="11"/>
  <c r="AV201" i="11"/>
  <c r="AV193" i="11"/>
  <c r="AV187" i="11"/>
  <c r="AV86" i="11"/>
  <c r="AV88" i="11"/>
  <c r="AV246" i="11"/>
  <c r="AV242" i="11"/>
  <c r="AV238" i="11"/>
  <c r="AV232" i="11"/>
  <c r="AV198" i="11"/>
  <c r="AV194" i="11"/>
  <c r="AV188" i="11"/>
  <c r="AV184" i="11"/>
  <c r="AV144" i="11"/>
  <c r="AV138" i="11"/>
  <c r="AV128" i="11"/>
  <c r="AV112" i="11"/>
  <c r="AV108" i="11"/>
  <c r="AV168" i="11"/>
  <c r="AV156" i="11"/>
  <c r="AV131" i="11"/>
  <c r="AV93" i="11"/>
  <c r="AW269" i="11" l="1"/>
  <c r="AW261" i="11"/>
  <c r="AW260" i="11"/>
  <c r="AW259" i="11"/>
  <c r="AW274" i="11"/>
  <c r="AW272" i="11"/>
  <c r="AW205" i="11"/>
  <c r="AW153" i="11"/>
  <c r="AW152" i="11"/>
  <c r="AW151" i="11"/>
  <c r="AW154" i="11"/>
  <c r="AW209" i="11"/>
  <c r="AX7" i="11"/>
  <c r="AW9" i="11"/>
  <c r="AW80" i="11"/>
  <c r="AW73" i="11"/>
  <c r="AW67" i="11"/>
  <c r="AW66" i="11"/>
  <c r="AW65" i="11"/>
  <c r="AW62" i="11"/>
  <c r="AW60" i="11"/>
  <c r="AW58" i="11"/>
  <c r="AW54" i="11"/>
  <c r="AW53" i="11"/>
  <c r="AW52" i="11"/>
  <c r="AW45" i="11"/>
  <c r="AW44" i="11"/>
  <c r="AW42" i="11"/>
  <c r="AW39" i="11"/>
  <c r="AW36" i="11"/>
  <c r="AW34" i="11"/>
  <c r="AW33" i="11"/>
  <c r="AW31" i="11"/>
  <c r="AW30" i="11"/>
  <c r="AW28" i="11"/>
  <c r="AW26" i="11"/>
  <c r="AW19" i="11"/>
  <c r="AW17" i="11"/>
  <c r="AW15" i="11"/>
  <c r="AW12" i="11"/>
  <c r="AW81" i="11"/>
  <c r="AW79" i="11"/>
  <c r="AW78" i="11"/>
  <c r="AW77" i="11"/>
  <c r="AW76" i="11"/>
  <c r="AW75" i="11"/>
  <c r="AW74" i="11"/>
  <c r="AW72" i="11"/>
  <c r="AW69" i="11"/>
  <c r="AW61" i="11"/>
  <c r="AW50" i="11"/>
  <c r="AW49" i="11"/>
  <c r="AW48" i="11"/>
  <c r="AW47" i="11"/>
  <c r="AW43" i="11"/>
  <c r="AW40" i="11"/>
  <c r="AW38" i="11"/>
  <c r="AW37" i="11"/>
  <c r="AW29" i="11"/>
  <c r="AW27" i="11"/>
  <c r="AW25" i="11"/>
  <c r="AW22" i="11"/>
  <c r="AW16" i="11"/>
  <c r="AW14" i="11"/>
  <c r="AW71" i="11"/>
  <c r="AW70" i="11"/>
  <c r="AW68" i="11"/>
  <c r="AW64" i="11"/>
  <c r="AW63" i="11"/>
  <c r="AW59" i="11"/>
  <c r="AW57" i="11"/>
  <c r="AW51" i="11"/>
  <c r="AW46" i="11"/>
  <c r="AW41" i="11"/>
  <c r="AW35" i="11"/>
  <c r="AW32" i="11"/>
  <c r="AW24" i="11"/>
  <c r="AW23" i="11"/>
  <c r="AW21" i="11"/>
  <c r="AW20" i="11"/>
  <c r="AW18" i="11"/>
  <c r="AW13" i="11"/>
  <c r="AW202" i="11"/>
  <c r="AW204" i="11"/>
  <c r="AW206" i="11"/>
  <c r="AW208" i="11"/>
  <c r="AW210" i="11"/>
  <c r="AW211" i="11"/>
  <c r="AW203" i="11"/>
  <c r="AW207" i="11"/>
  <c r="AW247" i="11"/>
  <c r="AW258" i="11"/>
  <c r="AW268" i="11"/>
  <c r="AW227" i="11"/>
  <c r="AW254" i="11"/>
  <c r="AW270" i="11"/>
  <c r="AW271" i="11"/>
  <c r="AW273" i="11"/>
  <c r="AW275" i="11"/>
  <c r="AW276" i="11"/>
  <c r="AW277" i="11"/>
  <c r="AW278" i="11"/>
  <c r="AW279" i="11"/>
  <c r="AW256" i="11"/>
  <c r="AW267" i="11"/>
  <c r="AW255" i="11"/>
  <c r="AW257" i="11"/>
  <c r="AW230" i="11"/>
  <c r="AW218" i="11"/>
  <c r="AW176" i="11"/>
  <c r="AW222" i="11"/>
  <c r="AW243" i="11"/>
  <c r="AW241" i="11"/>
  <c r="AW163" i="11"/>
  <c r="AW180" i="11"/>
  <c r="AW130" i="11"/>
  <c r="AW233" i="11"/>
  <c r="AW214" i="11"/>
  <c r="AW172" i="11"/>
  <c r="AW167" i="11"/>
  <c r="AW124" i="11"/>
  <c r="AW116" i="11"/>
  <c r="AW104" i="11"/>
  <c r="AW96" i="11"/>
  <c r="AW92" i="11"/>
  <c r="AW84" i="11"/>
  <c r="AW264" i="11"/>
  <c r="AW253" i="11"/>
  <c r="AW216" i="11"/>
  <c r="AW178" i="11"/>
  <c r="AW224" i="11"/>
  <c r="AW220" i="11"/>
  <c r="AW212" i="11"/>
  <c r="AW174" i="11"/>
  <c r="AW134" i="11"/>
  <c r="AW90" i="11"/>
  <c r="AW231" i="11"/>
  <c r="AW170" i="11"/>
  <c r="AW166" i="11"/>
  <c r="AW162" i="11"/>
  <c r="AW158" i="11"/>
  <c r="AW228" i="11"/>
  <c r="AW141" i="11"/>
  <c r="AW137" i="11"/>
  <c r="AW133" i="11"/>
  <c r="AW129" i="11"/>
  <c r="AW125" i="11"/>
  <c r="AW249" i="11"/>
  <c r="AW226" i="11"/>
  <c r="AW159" i="11"/>
  <c r="AW265" i="11"/>
  <c r="AW252" i="11"/>
  <c r="AW248" i="11"/>
  <c r="AW182" i="11"/>
  <c r="AW82" i="11"/>
  <c r="AW266" i="11"/>
  <c r="AW183" i="11"/>
  <c r="AW262" i="11"/>
  <c r="AW237" i="11"/>
  <c r="AW196" i="11"/>
  <c r="AW143" i="11"/>
  <c r="AW250" i="11"/>
  <c r="AW239" i="11"/>
  <c r="AW169" i="11"/>
  <c r="AW165" i="11"/>
  <c r="AW161" i="11"/>
  <c r="AW157" i="11"/>
  <c r="AW251" i="11"/>
  <c r="AW244" i="11"/>
  <c r="AW192" i="11"/>
  <c r="AW121" i="11"/>
  <c r="AW105" i="11"/>
  <c r="AW136" i="11"/>
  <c r="AW122" i="11"/>
  <c r="AW114" i="11"/>
  <c r="AW110" i="11"/>
  <c r="AW102" i="11"/>
  <c r="AW263" i="11"/>
  <c r="AW240" i="11"/>
  <c r="AW186" i="11"/>
  <c r="AW149" i="11"/>
  <c r="AW117" i="11"/>
  <c r="AW113" i="11"/>
  <c r="AW109" i="11"/>
  <c r="AW99" i="11"/>
  <c r="AW95" i="11"/>
  <c r="AW91" i="11"/>
  <c r="AW225" i="11"/>
  <c r="AW223" i="11"/>
  <c r="AW221" i="11"/>
  <c r="AW219" i="11"/>
  <c r="AW217" i="11"/>
  <c r="AW215" i="11"/>
  <c r="AW213" i="11"/>
  <c r="AW229" i="11"/>
  <c r="AW181" i="11"/>
  <c r="AW179" i="11"/>
  <c r="AW177" i="11"/>
  <c r="AW175" i="11"/>
  <c r="AW173" i="11"/>
  <c r="AW171" i="11"/>
  <c r="AW155" i="11"/>
  <c r="AW234" i="11"/>
  <c r="AW200" i="11"/>
  <c r="AW147" i="11"/>
  <c r="AW87" i="11"/>
  <c r="AW83" i="11"/>
  <c r="AW195" i="11"/>
  <c r="AW185" i="11"/>
  <c r="AW140" i="11"/>
  <c r="AW126" i="11"/>
  <c r="AW168" i="11"/>
  <c r="AW164" i="11"/>
  <c r="AW160" i="11"/>
  <c r="AW156" i="11"/>
  <c r="AW139" i="11"/>
  <c r="AW131" i="11"/>
  <c r="AW119" i="11"/>
  <c r="AW103" i="11"/>
  <c r="AW97" i="11"/>
  <c r="AW138" i="11"/>
  <c r="AW128" i="11"/>
  <c r="AW118" i="11"/>
  <c r="AW112" i="11"/>
  <c r="AW108" i="11"/>
  <c r="AW132" i="11"/>
  <c r="AW120" i="11"/>
  <c r="AW98" i="11"/>
  <c r="AW94" i="11"/>
  <c r="AW86" i="11"/>
  <c r="AW88" i="11"/>
  <c r="AW199" i="11"/>
  <c r="AW189" i="11"/>
  <c r="AW197" i="11"/>
  <c r="AW193" i="11"/>
  <c r="AW187" i="11"/>
  <c r="AW246" i="11"/>
  <c r="AW242" i="11"/>
  <c r="AW238" i="11"/>
  <c r="AW232" i="11"/>
  <c r="AW245" i="11"/>
  <c r="AW198" i="11"/>
  <c r="AW194" i="11"/>
  <c r="AW188" i="11"/>
  <c r="AW184" i="11"/>
  <c r="AW150" i="11"/>
  <c r="AW148" i="11"/>
  <c r="AW144" i="11"/>
  <c r="AW142" i="11"/>
  <c r="AW135" i="11"/>
  <c r="AW127" i="11"/>
  <c r="AW123" i="11"/>
  <c r="AW115" i="11"/>
  <c r="AW111" i="11"/>
  <c r="AW107" i="11"/>
  <c r="AW93" i="11"/>
  <c r="AW89" i="11"/>
  <c r="AW85" i="11"/>
  <c r="AW106" i="11"/>
  <c r="AW201" i="11"/>
  <c r="AX279" i="11" l="1"/>
  <c r="AX273" i="11"/>
  <c r="AX271" i="11"/>
  <c r="AX267" i="11"/>
  <c r="AX261" i="11"/>
  <c r="AX260" i="11"/>
  <c r="AX259" i="11"/>
  <c r="AX258" i="11"/>
  <c r="AX257" i="11"/>
  <c r="AX255" i="11"/>
  <c r="AX254" i="11"/>
  <c r="AX205" i="11"/>
  <c r="AX153" i="11"/>
  <c r="AX152" i="11"/>
  <c r="AX154" i="11"/>
  <c r="AX209" i="11"/>
  <c r="AX9" i="11"/>
  <c r="AY7" i="11"/>
  <c r="AX81" i="11"/>
  <c r="AX80" i="11"/>
  <c r="AX79" i="11"/>
  <c r="AX78" i="11"/>
  <c r="AX77" i="11"/>
  <c r="AX76" i="11"/>
  <c r="AX75" i="11"/>
  <c r="AX74" i="11"/>
  <c r="AX72" i="11"/>
  <c r="AX70" i="11"/>
  <c r="AX69" i="11"/>
  <c r="AX68" i="11"/>
  <c r="AX66" i="11"/>
  <c r="AX64" i="11"/>
  <c r="AX62" i="11"/>
  <c r="AX60" i="11"/>
  <c r="AX57" i="11"/>
  <c r="AX54" i="11"/>
  <c r="AX53" i="11"/>
  <c r="AX51" i="11"/>
  <c r="AX50" i="11"/>
  <c r="AX49" i="11"/>
  <c r="AX47" i="11"/>
  <c r="AX45" i="11"/>
  <c r="AX42" i="11"/>
  <c r="AX38" i="11"/>
  <c r="AX36" i="11"/>
  <c r="AX34" i="11"/>
  <c r="AX32" i="11"/>
  <c r="AX30" i="11"/>
  <c r="AX28" i="11"/>
  <c r="AX26" i="11"/>
  <c r="AX24" i="11"/>
  <c r="AX22" i="11"/>
  <c r="AX21" i="11"/>
  <c r="AX20" i="11"/>
  <c r="AX19" i="11"/>
  <c r="AX18" i="11"/>
  <c r="AX17" i="11"/>
  <c r="AX16" i="11"/>
  <c r="AX15" i="11"/>
  <c r="AX12" i="11"/>
  <c r="AX73" i="11"/>
  <c r="AX71" i="11"/>
  <c r="AX67" i="11"/>
  <c r="AX65" i="11"/>
  <c r="AX63" i="11"/>
  <c r="AX61" i="11"/>
  <c r="AX59" i="11"/>
  <c r="AX58" i="11"/>
  <c r="AX52" i="11"/>
  <c r="AX48" i="11"/>
  <c r="AX46" i="11"/>
  <c r="AX44" i="11"/>
  <c r="AX43" i="11"/>
  <c r="AX41" i="11"/>
  <c r="AX40" i="11"/>
  <c r="AX39" i="11"/>
  <c r="AX37" i="11"/>
  <c r="AX35" i="11"/>
  <c r="AX33" i="11"/>
  <c r="AX31" i="11"/>
  <c r="AX29" i="11"/>
  <c r="AX27" i="11"/>
  <c r="AX25" i="11"/>
  <c r="AX23" i="11"/>
  <c r="AX14" i="11"/>
  <c r="AX13" i="11"/>
  <c r="AX203" i="11"/>
  <c r="AX227" i="11"/>
  <c r="AX211" i="11"/>
  <c r="AX207" i="11"/>
  <c r="AX202" i="11"/>
  <c r="AX206" i="11"/>
  <c r="AX210" i="11"/>
  <c r="AX247" i="11"/>
  <c r="AX204" i="11"/>
  <c r="AX268" i="11"/>
  <c r="AX276" i="11"/>
  <c r="AX278" i="11"/>
  <c r="AX151" i="11"/>
  <c r="AX208" i="11"/>
  <c r="AX270" i="11"/>
  <c r="AX269" i="11"/>
  <c r="AX275" i="11"/>
  <c r="AX272" i="11"/>
  <c r="AX256" i="11"/>
  <c r="AX277" i="11"/>
  <c r="AX274" i="11"/>
  <c r="AX243" i="11"/>
  <c r="AX241" i="11"/>
  <c r="AX163" i="11"/>
  <c r="AX230" i="11"/>
  <c r="AX218" i="11"/>
  <c r="AX176" i="11"/>
  <c r="AX222" i="11"/>
  <c r="AX172" i="11"/>
  <c r="AX167" i="11"/>
  <c r="AX130" i="11"/>
  <c r="AX214" i="11"/>
  <c r="AX180" i="11"/>
  <c r="AX124" i="11"/>
  <c r="AX116" i="11"/>
  <c r="AX104" i="11"/>
  <c r="AX96" i="11"/>
  <c r="AX233" i="11"/>
  <c r="AX264" i="11"/>
  <c r="AX253" i="11"/>
  <c r="AX159" i="11"/>
  <c r="AX265" i="11"/>
  <c r="AX182" i="11"/>
  <c r="AX155" i="11"/>
  <c r="AX134" i="11"/>
  <c r="AX183" i="11"/>
  <c r="AX82" i="11"/>
  <c r="AX90" i="11"/>
  <c r="AX244" i="11"/>
  <c r="AX240" i="11"/>
  <c r="AX234" i="11"/>
  <c r="AX237" i="11"/>
  <c r="AX200" i="11"/>
  <c r="AX196" i="11"/>
  <c r="AX192" i="11"/>
  <c r="AX186" i="11"/>
  <c r="AX228" i="11"/>
  <c r="AX149" i="11"/>
  <c r="AX147" i="11"/>
  <c r="AX143" i="11"/>
  <c r="AX141" i="11"/>
  <c r="AX137" i="11"/>
  <c r="AX133" i="11"/>
  <c r="AX129" i="11"/>
  <c r="AX125" i="11"/>
  <c r="AX121" i="11"/>
  <c r="AX117" i="11"/>
  <c r="AX252" i="11"/>
  <c r="AX248" i="11"/>
  <c r="AX170" i="11"/>
  <c r="AX166" i="11"/>
  <c r="AX162" i="11"/>
  <c r="AX158" i="11"/>
  <c r="AX249" i="11"/>
  <c r="AX216" i="11"/>
  <c r="AX178" i="11"/>
  <c r="AX224" i="11"/>
  <c r="AX220" i="11"/>
  <c r="AX212" i="11"/>
  <c r="AX174" i="11"/>
  <c r="AX92" i="11"/>
  <c r="AX84" i="11"/>
  <c r="AX226" i="11"/>
  <c r="AX266" i="11"/>
  <c r="AX262" i="11"/>
  <c r="AX231" i="11"/>
  <c r="AX225" i="11"/>
  <c r="AX223" i="11"/>
  <c r="AX221" i="11"/>
  <c r="AX219" i="11"/>
  <c r="AX217" i="11"/>
  <c r="AX215" i="11"/>
  <c r="AX213" i="11"/>
  <c r="AX181" i="11"/>
  <c r="AX179" i="11"/>
  <c r="AX177" i="11"/>
  <c r="AX175" i="11"/>
  <c r="AX173" i="11"/>
  <c r="AX171" i="11"/>
  <c r="AX113" i="11"/>
  <c r="AX109" i="11"/>
  <c r="AX105" i="11"/>
  <c r="AX99" i="11"/>
  <c r="AX95" i="11"/>
  <c r="AX91" i="11"/>
  <c r="AX87" i="11"/>
  <c r="AX83" i="11"/>
  <c r="AX136" i="11"/>
  <c r="AX122" i="11"/>
  <c r="AX114" i="11"/>
  <c r="AX110" i="11"/>
  <c r="AX102" i="11"/>
  <c r="AX195" i="11"/>
  <c r="AX185" i="11"/>
  <c r="AX239" i="11"/>
  <c r="AX169" i="11"/>
  <c r="AX165" i="11"/>
  <c r="AX161" i="11"/>
  <c r="AX157" i="11"/>
  <c r="AX140" i="11"/>
  <c r="AX132" i="11"/>
  <c r="AX126" i="11"/>
  <c r="AX120" i="11"/>
  <c r="AX263" i="11"/>
  <c r="AX251" i="11"/>
  <c r="AX250" i="11"/>
  <c r="AX229" i="11"/>
  <c r="AX94" i="11"/>
  <c r="AX193" i="11"/>
  <c r="AX187" i="11"/>
  <c r="AX86" i="11"/>
  <c r="AX88" i="11"/>
  <c r="AX246" i="11"/>
  <c r="AX242" i="11"/>
  <c r="AX238" i="11"/>
  <c r="AX232" i="11"/>
  <c r="AX245" i="11"/>
  <c r="AX198" i="11"/>
  <c r="AX194" i="11"/>
  <c r="AX188" i="11"/>
  <c r="AX184" i="11"/>
  <c r="AX150" i="11"/>
  <c r="AX148" i="11"/>
  <c r="AX144" i="11"/>
  <c r="AX142" i="11"/>
  <c r="AX139" i="11"/>
  <c r="AX135" i="11"/>
  <c r="AX131" i="11"/>
  <c r="AX127" i="11"/>
  <c r="AX123" i="11"/>
  <c r="AX119" i="11"/>
  <c r="AX115" i="11"/>
  <c r="AX111" i="11"/>
  <c r="AX107" i="11"/>
  <c r="AX103" i="11"/>
  <c r="AX97" i="11"/>
  <c r="AX93" i="11"/>
  <c r="AX89" i="11"/>
  <c r="AX85" i="11"/>
  <c r="AX138" i="11"/>
  <c r="AX128" i="11"/>
  <c r="AX118" i="11"/>
  <c r="AX112" i="11"/>
  <c r="AX108" i="11"/>
  <c r="AX199" i="11"/>
  <c r="AX189" i="11"/>
  <c r="AX197" i="11"/>
  <c r="AX98" i="11"/>
  <c r="AX201" i="11"/>
  <c r="AX168" i="11"/>
  <c r="AX164" i="11"/>
  <c r="AX160" i="11"/>
  <c r="AX156" i="11"/>
  <c r="AX106" i="11"/>
  <c r="AY273" i="11" l="1"/>
  <c r="AY271" i="11"/>
  <c r="AY269" i="11"/>
  <c r="AY268" i="11"/>
  <c r="AY255" i="11"/>
  <c r="AY256" i="11"/>
  <c r="AY210" i="11"/>
  <c r="AY206" i="11"/>
  <c r="AY202" i="11"/>
  <c r="AY208" i="11"/>
  <c r="AY204" i="11"/>
  <c r="AZ7" i="11"/>
  <c r="AY9" i="11"/>
  <c r="AY203" i="11"/>
  <c r="AY26" i="11"/>
  <c r="AY27" i="11"/>
  <c r="AY28" i="11"/>
  <c r="AY29" i="11"/>
  <c r="AY30" i="11"/>
  <c r="AY35" i="11"/>
  <c r="AY38" i="11"/>
  <c r="AY45" i="11"/>
  <c r="AY46" i="11"/>
  <c r="AY49" i="11"/>
  <c r="AY50" i="11"/>
  <c r="AY63" i="11"/>
  <c r="AY65" i="11"/>
  <c r="AY67" i="11"/>
  <c r="AY69" i="11"/>
  <c r="AY71" i="11"/>
  <c r="AY73" i="11"/>
  <c r="AY75" i="11"/>
  <c r="AY77" i="11"/>
  <c r="AY79" i="11"/>
  <c r="AY12" i="11"/>
  <c r="AY16" i="11"/>
  <c r="AY24" i="11"/>
  <c r="AY31" i="11"/>
  <c r="AY32" i="11"/>
  <c r="AY33" i="11"/>
  <c r="AY47" i="11"/>
  <c r="AY48" i="11"/>
  <c r="AY51" i="11"/>
  <c r="AY52" i="11"/>
  <c r="AY53" i="11"/>
  <c r="AY211" i="11"/>
  <c r="AY15" i="11"/>
  <c r="AY54" i="11"/>
  <c r="AY61" i="11"/>
  <c r="AY81" i="11"/>
  <c r="AY37" i="11"/>
  <c r="AY57" i="11"/>
  <c r="AY207" i="11"/>
  <c r="AY151" i="11"/>
  <c r="AY153" i="11"/>
  <c r="AY205" i="11"/>
  <c r="AY227" i="11"/>
  <c r="AY21" i="11"/>
  <c r="AY22" i="11"/>
  <c r="AY23" i="11"/>
  <c r="AY25" i="11"/>
  <c r="AY58" i="11"/>
  <c r="AY59" i="11"/>
  <c r="AY62" i="11"/>
  <c r="AY64" i="11"/>
  <c r="AY66" i="11"/>
  <c r="AY68" i="11"/>
  <c r="AY70" i="11"/>
  <c r="AY72" i="11"/>
  <c r="AY74" i="11"/>
  <c r="AY76" i="11"/>
  <c r="AY78" i="11"/>
  <c r="AY80" i="11"/>
  <c r="AY14" i="11"/>
  <c r="AY20" i="11"/>
  <c r="AY36" i="11"/>
  <c r="AY209" i="11"/>
  <c r="AY18" i="11"/>
  <c r="AY43" i="11"/>
  <c r="AY258" i="11"/>
  <c r="AY260" i="11"/>
  <c r="AY267" i="11"/>
  <c r="AY272" i="11"/>
  <c r="AY277" i="11"/>
  <c r="AY41" i="11"/>
  <c r="AY44" i="11"/>
  <c r="AY60" i="11"/>
  <c r="AY39" i="11"/>
  <c r="AY42" i="11"/>
  <c r="AY154" i="11"/>
  <c r="AY270" i="11"/>
  <c r="AY278" i="11"/>
  <c r="AY19" i="11"/>
  <c r="AY17" i="11"/>
  <c r="AY40" i="11"/>
  <c r="AY152" i="11"/>
  <c r="AY247" i="11"/>
  <c r="AY259" i="11"/>
  <c r="AY279" i="11"/>
  <c r="AY13" i="11"/>
  <c r="AY257" i="11"/>
  <c r="AY261" i="11"/>
  <c r="AY275" i="11"/>
  <c r="AY276" i="11"/>
  <c r="AY274" i="11"/>
  <c r="AY34" i="11"/>
  <c r="AY254" i="11"/>
  <c r="AY163" i="11"/>
  <c r="AY230" i="11"/>
  <c r="AY218" i="11"/>
  <c r="AY243" i="11"/>
  <c r="AY241" i="11"/>
  <c r="AY176" i="11"/>
  <c r="AY222" i="11"/>
  <c r="AY233" i="11"/>
  <c r="AY116" i="11"/>
  <c r="AY104" i="11"/>
  <c r="AY96" i="11"/>
  <c r="AY214" i="11"/>
  <c r="AY180" i="11"/>
  <c r="AY124" i="11"/>
  <c r="AY172" i="11"/>
  <c r="AY167" i="11"/>
  <c r="AY130" i="11"/>
  <c r="AY92" i="11"/>
  <c r="AY84" i="11"/>
  <c r="AY253" i="11"/>
  <c r="AY159" i="11"/>
  <c r="AY155" i="11"/>
  <c r="AY170" i="11"/>
  <c r="AY166" i="11"/>
  <c r="AY162" i="11"/>
  <c r="AY158" i="11"/>
  <c r="AY264" i="11"/>
  <c r="AY249" i="11"/>
  <c r="AY216" i="11"/>
  <c r="AY178" i="11"/>
  <c r="AY265" i="11"/>
  <c r="AY252" i="11"/>
  <c r="AY248" i="11"/>
  <c r="AY224" i="11"/>
  <c r="AY220" i="11"/>
  <c r="AY212" i="11"/>
  <c r="AY182" i="11"/>
  <c r="AY174" i="11"/>
  <c r="AY226" i="11"/>
  <c r="AY134" i="11"/>
  <c r="AY266" i="11"/>
  <c r="AY240" i="11"/>
  <c r="AY196" i="11"/>
  <c r="AY149" i="11"/>
  <c r="AY137" i="11"/>
  <c r="AY121" i="11"/>
  <c r="AY117" i="11"/>
  <c r="AY250" i="11"/>
  <c r="AY225" i="11"/>
  <c r="AY223" i="11"/>
  <c r="AY221" i="11"/>
  <c r="AY219" i="11"/>
  <c r="AY217" i="11"/>
  <c r="AY215" i="11"/>
  <c r="AY213" i="11"/>
  <c r="AY239" i="11"/>
  <c r="AY229" i="11"/>
  <c r="AY181" i="11"/>
  <c r="AY179" i="11"/>
  <c r="AY177" i="11"/>
  <c r="AY175" i="11"/>
  <c r="AY173" i="11"/>
  <c r="AY171" i="11"/>
  <c r="AY140" i="11"/>
  <c r="AY251" i="11"/>
  <c r="AY262" i="11"/>
  <c r="AY244" i="11"/>
  <c r="AY234" i="11"/>
  <c r="AY192" i="11"/>
  <c r="AY147" i="11"/>
  <c r="AY133" i="11"/>
  <c r="AY82" i="11"/>
  <c r="AY90" i="11"/>
  <c r="AY231" i="11"/>
  <c r="AY237" i="11"/>
  <c r="AY186" i="11"/>
  <c r="AY143" i="11"/>
  <c r="AY129" i="11"/>
  <c r="AY169" i="11"/>
  <c r="AY165" i="11"/>
  <c r="AY161" i="11"/>
  <c r="AY157" i="11"/>
  <c r="AY263" i="11"/>
  <c r="AY183" i="11"/>
  <c r="AY200" i="11"/>
  <c r="AY228" i="11"/>
  <c r="AY141" i="11"/>
  <c r="AY125" i="11"/>
  <c r="AY113" i="11"/>
  <c r="AY109" i="11"/>
  <c r="AY105" i="11"/>
  <c r="AY99" i="11"/>
  <c r="AY95" i="11"/>
  <c r="AY91" i="11"/>
  <c r="AY87" i="11"/>
  <c r="AY83" i="11"/>
  <c r="AY136" i="11"/>
  <c r="AY122" i="11"/>
  <c r="AY114" i="11"/>
  <c r="AY110" i="11"/>
  <c r="AY102" i="11"/>
  <c r="AY195" i="11"/>
  <c r="AY185" i="11"/>
  <c r="AY120" i="11"/>
  <c r="AY168" i="11"/>
  <c r="AY164" i="11"/>
  <c r="AY160" i="11"/>
  <c r="AY156" i="11"/>
  <c r="AY201" i="11"/>
  <c r="AY132" i="11"/>
  <c r="AY106" i="11"/>
  <c r="AY94" i="11"/>
  <c r="AY189" i="11"/>
  <c r="AY197" i="11"/>
  <c r="AY193" i="11"/>
  <c r="AY187" i="11"/>
  <c r="AY86" i="11"/>
  <c r="AY88" i="11"/>
  <c r="AY246" i="11"/>
  <c r="AY242" i="11"/>
  <c r="AY238" i="11"/>
  <c r="AY232" i="11"/>
  <c r="AY245" i="11"/>
  <c r="AY198" i="11"/>
  <c r="AY194" i="11"/>
  <c r="AY188" i="11"/>
  <c r="AY184" i="11"/>
  <c r="AY150" i="11"/>
  <c r="AY148" i="11"/>
  <c r="AY144" i="11"/>
  <c r="AY142" i="11"/>
  <c r="AY139" i="11"/>
  <c r="AY135" i="11"/>
  <c r="AY131" i="11"/>
  <c r="AY127" i="11"/>
  <c r="AY123" i="11"/>
  <c r="AY119" i="11"/>
  <c r="AY115" i="11"/>
  <c r="AY111" i="11"/>
  <c r="AY107" i="11"/>
  <c r="AY103" i="11"/>
  <c r="AY97" i="11"/>
  <c r="AY93" i="11"/>
  <c r="AY89" i="11"/>
  <c r="AY85" i="11"/>
  <c r="AY138" i="11"/>
  <c r="AY128" i="11"/>
  <c r="AY118" i="11"/>
  <c r="AY112" i="11"/>
  <c r="AY108" i="11"/>
  <c r="AY199" i="11"/>
  <c r="AY126" i="11"/>
  <c r="AY98" i="11"/>
  <c r="AZ247" i="11" l="1"/>
  <c r="BA7" i="11"/>
  <c r="AZ9" i="11"/>
  <c r="AZ12" i="11"/>
  <c r="AZ16" i="11"/>
  <c r="AZ20" i="11"/>
  <c r="AZ24" i="11"/>
  <c r="AZ28" i="11"/>
  <c r="AZ32" i="11"/>
  <c r="AZ36" i="11"/>
  <c r="AZ40" i="11"/>
  <c r="AZ44" i="11"/>
  <c r="AZ48" i="11"/>
  <c r="AZ52" i="11"/>
  <c r="AZ58" i="11"/>
  <c r="AZ62" i="11"/>
  <c r="AZ66" i="11"/>
  <c r="AZ70" i="11"/>
  <c r="AZ74" i="11"/>
  <c r="AZ78" i="11"/>
  <c r="AZ153" i="11"/>
  <c r="AZ203" i="11"/>
  <c r="AZ13" i="11"/>
  <c r="AZ17" i="11"/>
  <c r="AZ21" i="11"/>
  <c r="AZ25" i="11"/>
  <c r="AZ29" i="11"/>
  <c r="AZ33" i="11"/>
  <c r="AZ37" i="11"/>
  <c r="AZ41" i="11"/>
  <c r="AZ45" i="11"/>
  <c r="AZ49" i="11"/>
  <c r="AZ53" i="11"/>
  <c r="AZ59" i="11"/>
  <c r="AZ63" i="11"/>
  <c r="AZ67" i="11"/>
  <c r="AZ71" i="11"/>
  <c r="AZ75" i="11"/>
  <c r="AZ79" i="11"/>
  <c r="AZ154" i="11"/>
  <c r="AZ202" i="11"/>
  <c r="AZ204" i="11"/>
  <c r="AZ206" i="11"/>
  <c r="AZ208" i="11"/>
  <c r="AZ210" i="11"/>
  <c r="AZ14" i="11"/>
  <c r="AZ18" i="11"/>
  <c r="AZ22" i="11"/>
  <c r="AZ26" i="11"/>
  <c r="AZ30" i="11"/>
  <c r="AZ34" i="11"/>
  <c r="AZ38" i="11"/>
  <c r="AZ42" i="11"/>
  <c r="AZ46" i="11"/>
  <c r="AZ50" i="11"/>
  <c r="AZ54" i="11"/>
  <c r="AZ60" i="11"/>
  <c r="AZ64" i="11"/>
  <c r="AZ68" i="11"/>
  <c r="AZ72" i="11"/>
  <c r="AZ76" i="11"/>
  <c r="AZ80" i="11"/>
  <c r="AZ207" i="11"/>
  <c r="AZ205" i="11"/>
  <c r="AZ27" i="11"/>
  <c r="AZ43" i="11"/>
  <c r="AZ61" i="11"/>
  <c r="AZ77" i="11"/>
  <c r="AZ209" i="11"/>
  <c r="AZ254" i="11"/>
  <c r="AZ258" i="11"/>
  <c r="AZ260" i="11"/>
  <c r="AZ268" i="11"/>
  <c r="AZ269" i="11"/>
  <c r="AZ275" i="11"/>
  <c r="AZ276" i="11"/>
  <c r="AZ277" i="11"/>
  <c r="AZ152" i="11"/>
  <c r="AZ272" i="11"/>
  <c r="AZ279" i="11"/>
  <c r="AZ211" i="11"/>
  <c r="AZ15" i="11"/>
  <c r="AZ31" i="11"/>
  <c r="AZ47" i="11"/>
  <c r="AZ65" i="11"/>
  <c r="AZ81" i="11"/>
  <c r="AZ267" i="11"/>
  <c r="AZ270" i="11"/>
  <c r="AZ274" i="11"/>
  <c r="AZ19" i="11"/>
  <c r="AZ35" i="11"/>
  <c r="AZ51" i="11"/>
  <c r="AZ69" i="11"/>
  <c r="AZ151" i="11"/>
  <c r="AZ227" i="11"/>
  <c r="AZ255" i="11"/>
  <c r="AZ256" i="11"/>
  <c r="AZ261" i="11"/>
  <c r="AZ257" i="11"/>
  <c r="AZ259" i="11"/>
  <c r="AZ271" i="11"/>
  <c r="AZ273" i="11"/>
  <c r="AZ39" i="11"/>
  <c r="AZ23" i="11"/>
  <c r="AZ57" i="11"/>
  <c r="AZ73" i="11"/>
  <c r="AZ278" i="11"/>
  <c r="AZ230" i="11"/>
  <c r="AZ218" i="11"/>
  <c r="AZ241" i="11"/>
  <c r="AZ222" i="11"/>
  <c r="AZ214" i="11"/>
  <c r="AZ233" i="11"/>
  <c r="AZ243" i="11"/>
  <c r="AZ176" i="11"/>
  <c r="AZ163" i="11"/>
  <c r="AZ124" i="11"/>
  <c r="AZ116" i="11"/>
  <c r="AZ104" i="11"/>
  <c r="AZ172" i="11"/>
  <c r="AZ167" i="11"/>
  <c r="AZ130" i="11"/>
  <c r="AZ180" i="11"/>
  <c r="AZ264" i="11"/>
  <c r="AZ92" i="11"/>
  <c r="AZ84" i="11"/>
  <c r="AZ249" i="11"/>
  <c r="AZ226" i="11"/>
  <c r="AZ252" i="11"/>
  <c r="AZ248" i="11"/>
  <c r="AZ251" i="11"/>
  <c r="AZ121" i="11"/>
  <c r="AZ96" i="11"/>
  <c r="AZ216" i="11"/>
  <c r="AZ265" i="11"/>
  <c r="AZ224" i="11"/>
  <c r="AZ220" i="11"/>
  <c r="AZ183" i="11"/>
  <c r="AZ82" i="11"/>
  <c r="AZ244" i="11"/>
  <c r="AZ240" i="11"/>
  <c r="AZ234" i="11"/>
  <c r="AZ231" i="11"/>
  <c r="AZ237" i="11"/>
  <c r="AZ228" i="11"/>
  <c r="AZ141" i="11"/>
  <c r="AZ137" i="11"/>
  <c r="AZ133" i="11"/>
  <c r="AZ129" i="11"/>
  <c r="AZ125" i="11"/>
  <c r="AZ178" i="11"/>
  <c r="AZ159" i="11"/>
  <c r="AZ253" i="11"/>
  <c r="AZ212" i="11"/>
  <c r="AZ182" i="11"/>
  <c r="AZ263" i="11"/>
  <c r="AZ262" i="11"/>
  <c r="AZ174" i="11"/>
  <c r="AZ90" i="11"/>
  <c r="AZ192" i="11"/>
  <c r="AZ170" i="11"/>
  <c r="AZ166" i="11"/>
  <c r="AZ143" i="11"/>
  <c r="AZ169" i="11"/>
  <c r="AZ165" i="11"/>
  <c r="AZ161" i="11"/>
  <c r="AZ157" i="11"/>
  <c r="AZ140" i="11"/>
  <c r="AZ155" i="11"/>
  <c r="AZ186" i="11"/>
  <c r="AZ162" i="11"/>
  <c r="AZ83" i="11"/>
  <c r="AZ181" i="11"/>
  <c r="AZ179" i="11"/>
  <c r="AZ177" i="11"/>
  <c r="AZ175" i="11"/>
  <c r="AZ173" i="11"/>
  <c r="AZ171" i="11"/>
  <c r="AZ134" i="11"/>
  <c r="AZ200" i="11"/>
  <c r="AZ158" i="11"/>
  <c r="AZ149" i="11"/>
  <c r="AZ117" i="11"/>
  <c r="AZ113" i="11"/>
  <c r="AZ109" i="11"/>
  <c r="AZ105" i="11"/>
  <c r="AZ99" i="11"/>
  <c r="AZ95" i="11"/>
  <c r="AZ91" i="11"/>
  <c r="AZ87" i="11"/>
  <c r="AZ195" i="11"/>
  <c r="AZ185" i="11"/>
  <c r="AZ250" i="11"/>
  <c r="AZ239" i="11"/>
  <c r="AZ266" i="11"/>
  <c r="AZ196" i="11"/>
  <c r="AZ147" i="11"/>
  <c r="AZ136" i="11"/>
  <c r="AZ122" i="11"/>
  <c r="AZ114" i="11"/>
  <c r="AZ110" i="11"/>
  <c r="AZ102" i="11"/>
  <c r="AZ225" i="11"/>
  <c r="AZ223" i="11"/>
  <c r="AZ221" i="11"/>
  <c r="AZ219" i="11"/>
  <c r="AZ217" i="11"/>
  <c r="AZ215" i="11"/>
  <c r="AZ213" i="11"/>
  <c r="AZ229" i="11"/>
  <c r="AZ120" i="11"/>
  <c r="AZ135" i="11"/>
  <c r="AZ189" i="11"/>
  <c r="AZ126" i="11"/>
  <c r="AZ148" i="11"/>
  <c r="AZ142" i="11"/>
  <c r="AZ98" i="11"/>
  <c r="AZ193" i="11"/>
  <c r="AZ187" i="11"/>
  <c r="AZ246" i="11"/>
  <c r="AZ242" i="11"/>
  <c r="AZ238" i="11"/>
  <c r="AZ232" i="11"/>
  <c r="AZ245" i="11"/>
  <c r="AZ139" i="11"/>
  <c r="AZ131" i="11"/>
  <c r="AZ127" i="11"/>
  <c r="AZ123" i="11"/>
  <c r="AZ119" i="11"/>
  <c r="AZ115" i="11"/>
  <c r="AZ111" i="11"/>
  <c r="AZ107" i="11"/>
  <c r="AZ97" i="11"/>
  <c r="AZ93" i="11"/>
  <c r="AZ89" i="11"/>
  <c r="AZ199" i="11"/>
  <c r="AZ197" i="11"/>
  <c r="AZ108" i="11"/>
  <c r="AZ150" i="11"/>
  <c r="AZ132" i="11"/>
  <c r="AZ94" i="11"/>
  <c r="AZ201" i="11"/>
  <c r="AZ86" i="11"/>
  <c r="AZ88" i="11"/>
  <c r="AZ198" i="11"/>
  <c r="AZ194" i="11"/>
  <c r="AZ188" i="11"/>
  <c r="AZ184" i="11"/>
  <c r="AZ168" i="11"/>
  <c r="AZ164" i="11"/>
  <c r="AZ160" i="11"/>
  <c r="AZ156" i="11"/>
  <c r="AZ103" i="11"/>
  <c r="AZ85" i="11"/>
  <c r="AZ138" i="11"/>
  <c r="AZ128" i="11"/>
  <c r="AZ118" i="11"/>
  <c r="AZ112" i="11"/>
  <c r="AZ106" i="11"/>
  <c r="AZ144" i="11"/>
  <c r="BA274" i="11" l="1"/>
  <c r="BA268" i="11"/>
  <c r="BA270" i="11"/>
  <c r="BA260" i="11"/>
  <c r="BA259" i="11"/>
  <c r="BA255" i="11"/>
  <c r="BA210" i="11"/>
  <c r="BA206" i="11"/>
  <c r="BA202" i="11"/>
  <c r="BA208" i="11"/>
  <c r="BA154" i="11"/>
  <c r="BA204" i="11"/>
  <c r="BB7" i="11"/>
  <c r="BA9" i="11"/>
  <c r="BA152" i="11"/>
  <c r="BA151" i="11"/>
  <c r="BA6" i="11"/>
  <c r="BA81" i="11"/>
  <c r="BA80" i="11"/>
  <c r="BA79" i="11"/>
  <c r="BA78" i="11"/>
  <c r="BA77" i="11"/>
  <c r="BA76" i="11"/>
  <c r="BA75" i="11"/>
  <c r="BA74" i="11"/>
  <c r="BA73" i="11"/>
  <c r="BA72" i="11"/>
  <c r="BA71" i="11"/>
  <c r="BA70" i="11"/>
  <c r="BA69" i="11"/>
  <c r="BA68" i="11"/>
  <c r="BA67" i="11"/>
  <c r="BA66" i="11"/>
  <c r="BA65" i="11"/>
  <c r="BA64" i="11"/>
  <c r="BA63" i="11"/>
  <c r="BA62" i="11"/>
  <c r="BA61" i="11"/>
  <c r="BA60" i="11"/>
  <c r="BA59" i="11"/>
  <c r="BA58" i="11"/>
  <c r="BA57" i="11"/>
  <c r="BA54" i="11"/>
  <c r="BA53" i="11"/>
  <c r="BA52" i="11"/>
  <c r="BA51" i="11"/>
  <c r="BA50" i="11"/>
  <c r="BA49" i="11"/>
  <c r="BA48" i="11"/>
  <c r="BA47" i="11"/>
  <c r="BA46" i="11"/>
  <c r="BA45" i="11"/>
  <c r="BA44" i="11"/>
  <c r="BA43" i="11"/>
  <c r="BA42" i="11"/>
  <c r="BA41" i="11"/>
  <c r="BA40" i="11"/>
  <c r="BA39" i="11"/>
  <c r="BA38" i="11"/>
  <c r="BA37" i="11"/>
  <c r="BA36" i="11"/>
  <c r="BA35" i="11"/>
  <c r="BA34" i="11"/>
  <c r="BA33" i="11"/>
  <c r="BA32" i="11"/>
  <c r="BA31" i="11"/>
  <c r="BA30" i="11"/>
  <c r="BA29" i="11"/>
  <c r="BA28" i="11"/>
  <c r="BA27" i="11"/>
  <c r="BA26" i="11"/>
  <c r="BA25" i="11"/>
  <c r="BA24" i="11"/>
  <c r="BA23" i="11"/>
  <c r="BA22" i="11"/>
  <c r="BA21" i="11"/>
  <c r="BA20" i="11"/>
  <c r="BA19" i="11"/>
  <c r="BA18" i="11"/>
  <c r="BA17" i="11"/>
  <c r="BA16" i="11"/>
  <c r="BA15" i="11"/>
  <c r="BA14" i="11"/>
  <c r="BA13" i="11"/>
  <c r="BA12" i="11"/>
  <c r="BA153" i="11"/>
  <c r="BA211" i="11"/>
  <c r="BA203" i="11"/>
  <c r="BA247" i="11"/>
  <c r="BA207" i="11"/>
  <c r="BA205" i="11"/>
  <c r="BA227" i="11"/>
  <c r="BA254" i="11"/>
  <c r="BA257" i="11"/>
  <c r="BA269" i="11"/>
  <c r="BA275" i="11"/>
  <c r="BA276" i="11"/>
  <c r="BA277" i="11"/>
  <c r="BA278" i="11"/>
  <c r="BA279" i="11"/>
  <c r="BA256" i="11"/>
  <c r="BA267" i="11"/>
  <c r="BA261" i="11"/>
  <c r="BA258" i="11"/>
  <c r="BA272" i="11"/>
  <c r="BA271" i="11"/>
  <c r="BA273" i="11"/>
  <c r="BA209" i="11"/>
  <c r="BA230" i="11"/>
  <c r="BA163" i="11"/>
  <c r="BA243" i="11"/>
  <c r="BA241" i="11"/>
  <c r="BA176" i="11"/>
  <c r="BA233" i="11"/>
  <c r="BA218" i="11"/>
  <c r="BA214" i="11"/>
  <c r="BA124" i="11"/>
  <c r="BA116" i="11"/>
  <c r="BA104" i="11"/>
  <c r="BA222" i="11"/>
  <c r="BA172" i="11"/>
  <c r="BA167" i="11"/>
  <c r="BA130" i="11"/>
  <c r="BA180" i="11"/>
  <c r="BA264" i="11"/>
  <c r="BA249" i="11"/>
  <c r="BA159" i="11"/>
  <c r="BA212" i="11"/>
  <c r="BA155" i="11"/>
  <c r="BA134" i="11"/>
  <c r="BA263" i="11"/>
  <c r="BA82" i="11"/>
  <c r="BA262" i="11"/>
  <c r="BA200" i="11"/>
  <c r="BA196" i="11"/>
  <c r="BA192" i="11"/>
  <c r="BA141" i="11"/>
  <c r="BA133" i="11"/>
  <c r="BA96" i="11"/>
  <c r="BA92" i="11"/>
  <c r="BA226" i="11"/>
  <c r="BA178" i="11"/>
  <c r="BA265" i="11"/>
  <c r="BA252" i="11"/>
  <c r="BA248" i="11"/>
  <c r="BA174" i="11"/>
  <c r="BA266" i="11"/>
  <c r="BA90" i="11"/>
  <c r="BA251" i="11"/>
  <c r="BA244" i="11"/>
  <c r="BA240" i="11"/>
  <c r="BA234" i="11"/>
  <c r="BA237" i="11"/>
  <c r="BA186" i="11"/>
  <c r="BA149" i="11"/>
  <c r="BA147" i="11"/>
  <c r="BA143" i="11"/>
  <c r="BA121" i="11"/>
  <c r="BA84" i="11"/>
  <c r="BA216" i="11"/>
  <c r="BA224" i="11"/>
  <c r="BA220" i="11"/>
  <c r="BA182" i="11"/>
  <c r="BA253" i="11"/>
  <c r="BA166" i="11"/>
  <c r="BA137" i="11"/>
  <c r="BA95" i="11"/>
  <c r="BA91" i="11"/>
  <c r="BA225" i="11"/>
  <c r="BA223" i="11"/>
  <c r="BA221" i="11"/>
  <c r="BA219" i="11"/>
  <c r="BA217" i="11"/>
  <c r="BA215" i="11"/>
  <c r="BA213" i="11"/>
  <c r="BA181" i="11"/>
  <c r="BA179" i="11"/>
  <c r="BA173" i="11"/>
  <c r="BA171" i="11"/>
  <c r="BA183" i="11"/>
  <c r="BA231" i="11"/>
  <c r="BA162" i="11"/>
  <c r="BA129" i="11"/>
  <c r="BA105" i="11"/>
  <c r="BA122" i="11"/>
  <c r="BA114" i="11"/>
  <c r="BA110" i="11"/>
  <c r="BA102" i="11"/>
  <c r="BA229" i="11"/>
  <c r="BA175" i="11"/>
  <c r="BA158" i="11"/>
  <c r="BA228" i="11"/>
  <c r="BA125" i="11"/>
  <c r="BA87" i="11"/>
  <c r="BA83" i="11"/>
  <c r="BA169" i="11"/>
  <c r="BA165" i="11"/>
  <c r="BA161" i="11"/>
  <c r="BA157" i="11"/>
  <c r="BA126" i="11"/>
  <c r="BA170" i="11"/>
  <c r="BA117" i="11"/>
  <c r="BA113" i="11"/>
  <c r="BA109" i="11"/>
  <c r="BA99" i="11"/>
  <c r="BA136" i="11"/>
  <c r="BA195" i="11"/>
  <c r="BA185" i="11"/>
  <c r="BA250" i="11"/>
  <c r="BA239" i="11"/>
  <c r="BA177" i="11"/>
  <c r="BA106" i="11"/>
  <c r="BA98" i="11"/>
  <c r="BA198" i="11"/>
  <c r="BA194" i="11"/>
  <c r="BA188" i="11"/>
  <c r="BA184" i="11"/>
  <c r="BA139" i="11"/>
  <c r="BA131" i="11"/>
  <c r="BA119" i="11"/>
  <c r="BA138" i="11"/>
  <c r="BA118" i="11"/>
  <c r="BA97" i="11"/>
  <c r="BA132" i="11"/>
  <c r="BA246" i="11"/>
  <c r="BA242" i="11"/>
  <c r="BA238" i="11"/>
  <c r="BA232" i="11"/>
  <c r="BA245" i="11"/>
  <c r="BA150" i="11"/>
  <c r="BA148" i="11"/>
  <c r="BA144" i="11"/>
  <c r="BA142" i="11"/>
  <c r="BA135" i="11"/>
  <c r="BA89" i="11"/>
  <c r="BA85" i="11"/>
  <c r="BA199" i="11"/>
  <c r="BA189" i="11"/>
  <c r="BA197" i="11"/>
  <c r="BA93" i="11"/>
  <c r="BA140" i="11"/>
  <c r="BA94" i="11"/>
  <c r="BA193" i="11"/>
  <c r="BA187" i="11"/>
  <c r="BA86" i="11"/>
  <c r="BA88" i="11"/>
  <c r="BA168" i="11"/>
  <c r="BA164" i="11"/>
  <c r="BA160" i="11"/>
  <c r="BA156" i="11"/>
  <c r="BA127" i="11"/>
  <c r="BA123" i="11"/>
  <c r="BA111" i="11"/>
  <c r="BA107" i="11"/>
  <c r="BA103" i="11"/>
  <c r="BA128" i="11"/>
  <c r="BA112" i="11"/>
  <c r="BA108" i="11"/>
  <c r="BA120" i="11"/>
  <c r="BA201" i="11"/>
  <c r="BA115" i="11"/>
  <c r="BB268" i="11" l="1"/>
  <c r="BB269" i="11"/>
  <c r="BB261" i="11"/>
  <c r="BB278" i="11"/>
  <c r="BB258" i="11"/>
  <c r="BB257" i="11"/>
  <c r="BB260" i="11"/>
  <c r="BB259" i="11"/>
  <c r="BB153" i="11"/>
  <c r="BB152" i="11"/>
  <c r="BB151" i="11"/>
  <c r="BB9" i="11"/>
  <c r="BB207" i="11"/>
  <c r="BB154" i="11"/>
  <c r="BB81" i="11"/>
  <c r="BB80" i="11"/>
  <c r="BB79" i="11"/>
  <c r="BB78" i="11"/>
  <c r="BB77" i="11"/>
  <c r="BB76" i="11"/>
  <c r="BB75" i="11"/>
  <c r="BB74" i="11"/>
  <c r="BB73" i="11"/>
  <c r="BB72" i="11"/>
  <c r="BB71" i="11"/>
  <c r="BB70" i="11"/>
  <c r="BB69" i="11"/>
  <c r="BB68" i="11"/>
  <c r="BB67" i="11"/>
  <c r="BB66" i="11"/>
  <c r="BB65" i="11"/>
  <c r="BB64" i="11"/>
  <c r="BB63" i="11"/>
  <c r="BB62" i="11"/>
  <c r="BB61" i="11"/>
  <c r="BB60" i="11"/>
  <c r="BB59" i="11"/>
  <c r="BB58" i="11"/>
  <c r="BB57" i="11"/>
  <c r="BB54" i="11"/>
  <c r="BB53" i="11"/>
  <c r="BB52" i="11"/>
  <c r="BB51" i="11"/>
  <c r="BB50" i="11"/>
  <c r="BB49" i="11"/>
  <c r="BB48" i="11"/>
  <c r="BB47" i="11"/>
  <c r="BB46" i="11"/>
  <c r="BB45" i="11"/>
  <c r="BB44" i="11"/>
  <c r="BB43" i="11"/>
  <c r="BB42" i="11"/>
  <c r="BB41" i="11"/>
  <c r="BB40" i="11"/>
  <c r="BB39" i="11"/>
  <c r="BB38" i="11"/>
  <c r="BB37" i="11"/>
  <c r="BB36" i="11"/>
  <c r="BB35" i="11"/>
  <c r="BB34" i="11"/>
  <c r="BB33" i="11"/>
  <c r="BB32" i="11"/>
  <c r="BB31" i="11"/>
  <c r="BB30" i="11"/>
  <c r="BB29" i="11"/>
  <c r="BB28" i="11"/>
  <c r="BB27" i="11"/>
  <c r="BB26" i="11"/>
  <c r="BB25" i="11"/>
  <c r="BB24" i="11"/>
  <c r="BB23" i="11"/>
  <c r="BB22" i="11"/>
  <c r="BB21" i="11"/>
  <c r="BB20" i="11"/>
  <c r="BB19" i="11"/>
  <c r="BB18" i="11"/>
  <c r="BB17" i="11"/>
  <c r="BB16" i="11"/>
  <c r="BB15" i="11"/>
  <c r="BB14" i="11"/>
  <c r="BB13" i="11"/>
  <c r="BB12" i="11"/>
  <c r="BC7" i="11"/>
  <c r="BB203" i="11"/>
  <c r="BB211" i="11"/>
  <c r="BB205" i="11"/>
  <c r="BB202" i="11"/>
  <c r="BB204" i="11"/>
  <c r="BB206" i="11"/>
  <c r="BB208" i="11"/>
  <c r="BB210" i="11"/>
  <c r="BB227" i="11"/>
  <c r="BB209" i="11"/>
  <c r="BB247" i="11"/>
  <c r="BB255" i="11"/>
  <c r="BB274" i="11"/>
  <c r="BB267" i="11"/>
  <c r="BB270" i="11"/>
  <c r="BB272" i="11"/>
  <c r="BB275" i="11"/>
  <c r="BB276" i="11"/>
  <c r="BB277" i="11"/>
  <c r="BB279" i="11"/>
  <c r="BB256" i="11"/>
  <c r="BB254" i="11"/>
  <c r="BB271" i="11"/>
  <c r="BB273" i="11"/>
  <c r="BB218" i="11"/>
  <c r="BB243" i="11"/>
  <c r="BB241" i="11"/>
  <c r="BB176" i="11"/>
  <c r="BB222" i="11"/>
  <c r="BB214" i="11"/>
  <c r="BB233" i="11"/>
  <c r="BB180" i="11"/>
  <c r="BB172" i="11"/>
  <c r="BB130" i="11"/>
  <c r="BB163" i="11"/>
  <c r="BB230" i="11"/>
  <c r="BB167" i="11"/>
  <c r="BB124" i="11"/>
  <c r="BB116" i="11"/>
  <c r="BB104" i="11"/>
  <c r="BB96" i="11"/>
  <c r="BB92" i="11"/>
  <c r="BB84" i="11"/>
  <c r="BB249" i="11"/>
  <c r="BB226" i="11"/>
  <c r="BB159" i="11"/>
  <c r="BB182" i="11"/>
  <c r="BB155" i="11"/>
  <c r="BB266" i="11"/>
  <c r="BB263" i="11"/>
  <c r="BB251" i="11"/>
  <c r="BB262" i="11"/>
  <c r="BB231" i="11"/>
  <c r="BB264" i="11"/>
  <c r="BB252" i="11"/>
  <c r="BB248" i="11"/>
  <c r="BB253" i="11"/>
  <c r="BB216" i="11"/>
  <c r="BB178" i="11"/>
  <c r="BB265" i="11"/>
  <c r="BB224" i="11"/>
  <c r="BB220" i="11"/>
  <c r="BB212" i="11"/>
  <c r="BB174" i="11"/>
  <c r="BB134" i="11"/>
  <c r="BB183" i="11"/>
  <c r="BB90" i="11"/>
  <c r="BB244" i="11"/>
  <c r="BB234" i="11"/>
  <c r="BB192" i="11"/>
  <c r="BB166" i="11"/>
  <c r="BB147" i="11"/>
  <c r="BB133" i="11"/>
  <c r="BB113" i="11"/>
  <c r="BB109" i="11"/>
  <c r="BB105" i="11"/>
  <c r="BB99" i="11"/>
  <c r="BB95" i="11"/>
  <c r="BB91" i="11"/>
  <c r="BB87" i="11"/>
  <c r="BB83" i="11"/>
  <c r="BB136" i="11"/>
  <c r="BB122" i="11"/>
  <c r="BB114" i="11"/>
  <c r="BB110" i="11"/>
  <c r="BB102" i="11"/>
  <c r="BB195" i="11"/>
  <c r="BB185" i="11"/>
  <c r="BB250" i="11"/>
  <c r="BB229" i="11"/>
  <c r="BB82" i="11"/>
  <c r="BB237" i="11"/>
  <c r="BB186" i="11"/>
  <c r="BB162" i="11"/>
  <c r="BB143" i="11"/>
  <c r="BB129" i="11"/>
  <c r="BB225" i="11"/>
  <c r="BB223" i="11"/>
  <c r="BB221" i="11"/>
  <c r="BB219" i="11"/>
  <c r="BB217" i="11"/>
  <c r="BB215" i="11"/>
  <c r="BB213" i="11"/>
  <c r="BB239" i="11"/>
  <c r="BB181" i="11"/>
  <c r="BB179" i="11"/>
  <c r="BB177" i="11"/>
  <c r="BB175" i="11"/>
  <c r="BB173" i="11"/>
  <c r="BB171" i="11"/>
  <c r="BB140" i="11"/>
  <c r="BB132" i="11"/>
  <c r="BB126" i="11"/>
  <c r="BB120" i="11"/>
  <c r="BB106" i="11"/>
  <c r="BB98" i="11"/>
  <c r="BB200" i="11"/>
  <c r="BB170" i="11"/>
  <c r="BB158" i="11"/>
  <c r="BB141" i="11"/>
  <c r="BB125" i="11"/>
  <c r="BB117" i="11"/>
  <c r="BB240" i="11"/>
  <c r="BB196" i="11"/>
  <c r="BB228" i="11"/>
  <c r="BB149" i="11"/>
  <c r="BB137" i="11"/>
  <c r="BB121" i="11"/>
  <c r="BB169" i="11"/>
  <c r="BB165" i="11"/>
  <c r="BB161" i="11"/>
  <c r="BB157" i="11"/>
  <c r="BB201" i="11"/>
  <c r="BB246" i="11"/>
  <c r="BB242" i="11"/>
  <c r="BB238" i="11"/>
  <c r="BB232" i="11"/>
  <c r="BB188" i="11"/>
  <c r="BB168" i="11"/>
  <c r="BB164" i="11"/>
  <c r="BB156" i="11"/>
  <c r="BB150" i="11"/>
  <c r="BB127" i="11"/>
  <c r="BB97" i="11"/>
  <c r="BB193" i="11"/>
  <c r="BB198" i="11"/>
  <c r="BB148" i="11"/>
  <c r="BB144" i="11"/>
  <c r="BB142" i="11"/>
  <c r="BB135" i="11"/>
  <c r="BB119" i="11"/>
  <c r="BB115" i="11"/>
  <c r="BB111" i="11"/>
  <c r="BB107" i="11"/>
  <c r="BB93" i="11"/>
  <c r="BB85" i="11"/>
  <c r="BB138" i="11"/>
  <c r="BB128" i="11"/>
  <c r="BB118" i="11"/>
  <c r="BB112" i="11"/>
  <c r="BB108" i="11"/>
  <c r="BB199" i="11"/>
  <c r="BB189" i="11"/>
  <c r="BB94" i="11"/>
  <c r="BB187" i="11"/>
  <c r="BB86" i="11"/>
  <c r="BB88" i="11"/>
  <c r="BB245" i="11"/>
  <c r="BB194" i="11"/>
  <c r="BB184" i="11"/>
  <c r="BB160" i="11"/>
  <c r="BB139" i="11"/>
  <c r="BB131" i="11"/>
  <c r="BB123" i="11"/>
  <c r="BB103" i="11"/>
  <c r="BB89" i="11"/>
  <c r="BB197" i="11"/>
  <c r="BC273" i="11" l="1"/>
  <c r="BC271" i="11"/>
  <c r="BC269" i="11"/>
  <c r="BC255" i="11"/>
  <c r="BC254" i="11"/>
  <c r="BC207" i="11"/>
  <c r="BD7" i="11"/>
  <c r="BC9" i="11"/>
  <c r="BC211" i="11"/>
  <c r="BC13" i="11"/>
  <c r="BC17" i="11"/>
  <c r="BC40" i="11"/>
  <c r="BC41" i="11"/>
  <c r="BC44" i="11"/>
  <c r="BC60" i="11"/>
  <c r="BC18" i="11"/>
  <c r="BC19" i="11"/>
  <c r="BC34" i="11"/>
  <c r="BC39" i="11"/>
  <c r="BC42" i="11"/>
  <c r="BC43" i="11"/>
  <c r="BC151" i="11"/>
  <c r="BC152" i="11"/>
  <c r="BC154" i="11"/>
  <c r="BC227" i="11"/>
  <c r="BC204" i="11"/>
  <c r="BC208" i="11"/>
  <c r="BC203" i="11"/>
  <c r="BC26" i="11"/>
  <c r="BC27" i="11"/>
  <c r="BC28" i="11"/>
  <c r="BC29" i="11"/>
  <c r="BC30" i="11"/>
  <c r="BC35" i="11"/>
  <c r="BC38" i="11"/>
  <c r="BC45" i="11"/>
  <c r="BC46" i="11"/>
  <c r="BC49" i="11"/>
  <c r="BC50" i="11"/>
  <c r="BC63" i="11"/>
  <c r="BC65" i="11"/>
  <c r="BC67" i="11"/>
  <c r="BC69" i="11"/>
  <c r="BC71" i="11"/>
  <c r="BC73" i="11"/>
  <c r="BC75" i="11"/>
  <c r="BC77" i="11"/>
  <c r="BC79" i="11"/>
  <c r="BC12" i="11"/>
  <c r="BC16" i="11"/>
  <c r="BC24" i="11"/>
  <c r="BC31" i="11"/>
  <c r="BC32" i="11"/>
  <c r="BC33" i="11"/>
  <c r="BC47" i="11"/>
  <c r="BC48" i="11"/>
  <c r="BC51" i="11"/>
  <c r="BC52" i="11"/>
  <c r="BC53" i="11"/>
  <c r="BC15" i="11"/>
  <c r="BC54" i="11"/>
  <c r="BC61" i="11"/>
  <c r="BC81" i="11"/>
  <c r="BC37" i="11"/>
  <c r="BC57" i="11"/>
  <c r="BC153" i="11"/>
  <c r="BC205" i="11"/>
  <c r="BC202" i="11"/>
  <c r="BC206" i="11"/>
  <c r="BC210" i="11"/>
  <c r="BC62" i="11"/>
  <c r="BC70" i="11"/>
  <c r="BC78" i="11"/>
  <c r="BC257" i="11"/>
  <c r="BC270" i="11"/>
  <c r="BC275" i="11"/>
  <c r="BC277" i="11"/>
  <c r="BC274" i="11"/>
  <c r="BC23" i="11"/>
  <c r="BC68" i="11"/>
  <c r="BC76" i="11"/>
  <c r="BC14" i="11"/>
  <c r="BC25" i="11"/>
  <c r="BC209" i="11"/>
  <c r="BC247" i="11"/>
  <c r="BC258" i="11"/>
  <c r="BC260" i="11"/>
  <c r="BC272" i="11"/>
  <c r="BC279" i="11"/>
  <c r="BC72" i="11"/>
  <c r="BC259" i="11"/>
  <c r="BC22" i="11"/>
  <c r="BC66" i="11"/>
  <c r="BC74" i="11"/>
  <c r="BC20" i="11"/>
  <c r="BC256" i="11"/>
  <c r="BC261" i="11"/>
  <c r="BC267" i="11"/>
  <c r="BC276" i="11"/>
  <c r="BC21" i="11"/>
  <c r="BC58" i="11"/>
  <c r="BC64" i="11"/>
  <c r="BC36" i="11"/>
  <c r="BC59" i="11"/>
  <c r="BC268" i="11"/>
  <c r="BC80" i="11"/>
  <c r="BC278" i="11"/>
  <c r="BC163" i="11"/>
  <c r="BC167" i="11"/>
  <c r="BC230" i="11"/>
  <c r="BC218" i="11"/>
  <c r="BC243" i="11"/>
  <c r="BC241" i="11"/>
  <c r="BC176" i="11"/>
  <c r="BC222" i="11"/>
  <c r="BC214" i="11"/>
  <c r="BC233" i="11"/>
  <c r="BC180" i="11"/>
  <c r="BC124" i="11"/>
  <c r="BC172" i="11"/>
  <c r="BC130" i="11"/>
  <c r="BC116" i="11"/>
  <c r="BC104" i="11"/>
  <c r="BC96" i="11"/>
  <c r="BC92" i="11"/>
  <c r="BC84" i="11"/>
  <c r="BC264" i="11"/>
  <c r="BC253" i="11"/>
  <c r="BC226" i="11"/>
  <c r="BC249" i="11"/>
  <c r="BC216" i="11"/>
  <c r="BC178" i="11"/>
  <c r="BC265" i="11"/>
  <c r="BC252" i="11"/>
  <c r="BC248" i="11"/>
  <c r="BC224" i="11"/>
  <c r="BC220" i="11"/>
  <c r="BC212" i="11"/>
  <c r="BC182" i="11"/>
  <c r="BC174" i="11"/>
  <c r="BC134" i="11"/>
  <c r="BC263" i="11"/>
  <c r="BC183" i="11"/>
  <c r="BC82" i="11"/>
  <c r="BC90" i="11"/>
  <c r="BC251" i="11"/>
  <c r="BC262" i="11"/>
  <c r="BC244" i="11"/>
  <c r="BC240" i="11"/>
  <c r="BC234" i="11"/>
  <c r="BC231" i="11"/>
  <c r="BC237" i="11"/>
  <c r="BC200" i="11"/>
  <c r="BC196" i="11"/>
  <c r="BC192" i="11"/>
  <c r="BC186" i="11"/>
  <c r="BC228" i="11"/>
  <c r="BC149" i="11"/>
  <c r="BC147" i="11"/>
  <c r="BC143" i="11"/>
  <c r="BC141" i="11"/>
  <c r="BC137" i="11"/>
  <c r="BC133" i="11"/>
  <c r="BC129" i="11"/>
  <c r="BC125" i="11"/>
  <c r="BC121" i="11"/>
  <c r="BC159" i="11"/>
  <c r="BC155" i="11"/>
  <c r="BC162" i="11"/>
  <c r="BC266" i="11"/>
  <c r="BC158" i="11"/>
  <c r="BC169" i="11"/>
  <c r="BC165" i="11"/>
  <c r="BC161" i="11"/>
  <c r="BC157" i="11"/>
  <c r="BC170" i="11"/>
  <c r="BC113" i="11"/>
  <c r="BC109" i="11"/>
  <c r="BC105" i="11"/>
  <c r="BC99" i="11"/>
  <c r="BC95" i="11"/>
  <c r="BC91" i="11"/>
  <c r="BC87" i="11"/>
  <c r="BC83" i="11"/>
  <c r="BC136" i="11"/>
  <c r="BC122" i="11"/>
  <c r="BC114" i="11"/>
  <c r="BC110" i="11"/>
  <c r="BC102" i="11"/>
  <c r="BC195" i="11"/>
  <c r="BC185" i="11"/>
  <c r="BC166" i="11"/>
  <c r="BC117" i="11"/>
  <c r="BC250" i="11"/>
  <c r="BC225" i="11"/>
  <c r="BC223" i="11"/>
  <c r="BC221" i="11"/>
  <c r="BC219" i="11"/>
  <c r="BC217" i="11"/>
  <c r="BC215" i="11"/>
  <c r="BC213" i="11"/>
  <c r="BC239" i="11"/>
  <c r="BC229" i="11"/>
  <c r="BC181" i="11"/>
  <c r="BC179" i="11"/>
  <c r="BC177" i="11"/>
  <c r="BC175" i="11"/>
  <c r="BC173" i="11"/>
  <c r="BC171" i="11"/>
  <c r="BC140" i="11"/>
  <c r="BC132" i="11"/>
  <c r="BC106" i="11"/>
  <c r="BC94" i="11"/>
  <c r="BC197" i="11"/>
  <c r="BC120" i="11"/>
  <c r="BC164" i="11"/>
  <c r="BC160" i="11"/>
  <c r="BC193" i="11"/>
  <c r="BC187" i="11"/>
  <c r="BC86" i="11"/>
  <c r="BC88" i="11"/>
  <c r="BC246" i="11"/>
  <c r="BC242" i="11"/>
  <c r="BC238" i="11"/>
  <c r="BC232" i="11"/>
  <c r="BC245" i="11"/>
  <c r="BC198" i="11"/>
  <c r="BC194" i="11"/>
  <c r="BC188" i="11"/>
  <c r="BC184" i="11"/>
  <c r="BC150" i="11"/>
  <c r="BC148" i="11"/>
  <c r="BC144" i="11"/>
  <c r="BC142" i="11"/>
  <c r="BC139" i="11"/>
  <c r="BC135" i="11"/>
  <c r="BC131" i="11"/>
  <c r="BC127" i="11"/>
  <c r="BC123" i="11"/>
  <c r="BC119" i="11"/>
  <c r="BC115" i="11"/>
  <c r="BC111" i="11"/>
  <c r="BC107" i="11"/>
  <c r="BC103" i="11"/>
  <c r="BC97" i="11"/>
  <c r="BC93" i="11"/>
  <c r="BC89" i="11"/>
  <c r="BC85" i="11"/>
  <c r="BC138" i="11"/>
  <c r="BC128" i="11"/>
  <c r="BC118" i="11"/>
  <c r="BC112" i="11"/>
  <c r="BC108" i="11"/>
  <c r="BC199" i="11"/>
  <c r="BC189" i="11"/>
  <c r="BC168" i="11"/>
  <c r="BC126" i="11"/>
  <c r="BC98" i="11"/>
  <c r="BC201" i="11"/>
  <c r="BC156" i="11"/>
  <c r="BD261" i="11" l="1"/>
  <c r="BD227" i="11"/>
  <c r="BE7" i="11"/>
  <c r="BD9" i="11"/>
  <c r="BD211" i="11"/>
  <c r="BD203" i="11"/>
  <c r="BD15" i="11"/>
  <c r="BD19" i="11"/>
  <c r="BD23" i="11"/>
  <c r="BD27" i="11"/>
  <c r="BD31" i="11"/>
  <c r="BD35" i="11"/>
  <c r="BD39" i="11"/>
  <c r="BD43" i="11"/>
  <c r="BD47" i="11"/>
  <c r="BD51" i="11"/>
  <c r="BD57" i="11"/>
  <c r="BD61" i="11"/>
  <c r="BD65" i="11"/>
  <c r="BD69" i="11"/>
  <c r="BD73" i="11"/>
  <c r="BD77" i="11"/>
  <c r="BD81" i="11"/>
  <c r="BD152" i="11"/>
  <c r="BD202" i="11"/>
  <c r="BD204" i="11"/>
  <c r="BD206" i="11"/>
  <c r="BD208" i="11"/>
  <c r="BD210" i="11"/>
  <c r="BD12" i="11"/>
  <c r="BD16" i="11"/>
  <c r="BD20" i="11"/>
  <c r="BD24" i="11"/>
  <c r="BD28" i="11"/>
  <c r="BD32" i="11"/>
  <c r="BD36" i="11"/>
  <c r="BD40" i="11"/>
  <c r="BD44" i="11"/>
  <c r="BD48" i="11"/>
  <c r="BD52" i="11"/>
  <c r="BD58" i="11"/>
  <c r="BD62" i="11"/>
  <c r="BD66" i="11"/>
  <c r="BD70" i="11"/>
  <c r="BD74" i="11"/>
  <c r="BD78" i="11"/>
  <c r="BD207" i="11"/>
  <c r="BD205" i="11"/>
  <c r="BD153" i="11"/>
  <c r="BD13" i="11"/>
  <c r="BD17" i="11"/>
  <c r="BD21" i="11"/>
  <c r="BD25" i="11"/>
  <c r="BD29" i="11"/>
  <c r="BD33" i="11"/>
  <c r="BD37" i="11"/>
  <c r="BD41" i="11"/>
  <c r="BD45" i="11"/>
  <c r="BD49" i="11"/>
  <c r="BD53" i="11"/>
  <c r="BD59" i="11"/>
  <c r="BD63" i="11"/>
  <c r="BD67" i="11"/>
  <c r="BD71" i="11"/>
  <c r="BD75" i="11"/>
  <c r="BD79" i="11"/>
  <c r="BD151" i="11"/>
  <c r="BD209" i="11"/>
  <c r="BD154" i="11"/>
  <c r="BD247" i="11"/>
  <c r="BD22" i="11"/>
  <c r="BD38" i="11"/>
  <c r="BD54" i="11"/>
  <c r="BD72" i="11"/>
  <c r="BD267" i="11"/>
  <c r="BD270" i="11"/>
  <c r="BD274" i="11"/>
  <c r="BD269" i="11"/>
  <c r="BD26" i="11"/>
  <c r="BD42" i="11"/>
  <c r="BD60" i="11"/>
  <c r="BD76" i="11"/>
  <c r="BD255" i="11"/>
  <c r="BD256" i="11"/>
  <c r="BD258" i="11"/>
  <c r="BD260" i="11"/>
  <c r="BD271" i="11"/>
  <c r="BD273" i="11"/>
  <c r="BD50" i="11"/>
  <c r="BD68" i="11"/>
  <c r="BD254" i="11"/>
  <c r="BD268" i="11"/>
  <c r="BD14" i="11"/>
  <c r="BD30" i="11"/>
  <c r="BD46" i="11"/>
  <c r="BD64" i="11"/>
  <c r="BD80" i="11"/>
  <c r="BD272" i="11"/>
  <c r="BD275" i="11"/>
  <c r="BD276" i="11"/>
  <c r="BD277" i="11"/>
  <c r="BD278" i="11"/>
  <c r="BD279" i="11"/>
  <c r="BD34" i="11"/>
  <c r="BD18" i="11"/>
  <c r="BD257" i="11"/>
  <c r="BD259" i="11"/>
  <c r="BD243" i="11"/>
  <c r="BD233" i="11"/>
  <c r="BD230" i="11"/>
  <c r="BD218" i="11"/>
  <c r="BD241" i="11"/>
  <c r="BD176" i="11"/>
  <c r="BD163" i="11"/>
  <c r="BD222" i="11"/>
  <c r="BD214" i="11"/>
  <c r="BD167" i="11"/>
  <c r="BD124" i="11"/>
  <c r="BD116" i="11"/>
  <c r="BD104" i="11"/>
  <c r="BD180" i="11"/>
  <c r="BD130" i="11"/>
  <c r="BD96" i="11"/>
  <c r="BD172" i="11"/>
  <c r="BD84" i="11"/>
  <c r="BD253" i="11"/>
  <c r="BD92" i="11"/>
  <c r="BD263" i="11"/>
  <c r="BD262" i="11"/>
  <c r="BD216" i="11"/>
  <c r="BD178" i="11"/>
  <c r="BD159" i="11"/>
  <c r="BD224" i="11"/>
  <c r="BD220" i="11"/>
  <c r="BD212" i="11"/>
  <c r="BD174" i="11"/>
  <c r="BD155" i="11"/>
  <c r="BD266" i="11"/>
  <c r="BD82" i="11"/>
  <c r="BD200" i="11"/>
  <c r="BD196" i="11"/>
  <c r="BD192" i="11"/>
  <c r="BD186" i="11"/>
  <c r="BD166" i="11"/>
  <c r="BD162" i="11"/>
  <c r="BD158" i="11"/>
  <c r="BD264" i="11"/>
  <c r="BD226" i="11"/>
  <c r="BD265" i="11"/>
  <c r="BD249" i="11"/>
  <c r="BD252" i="11"/>
  <c r="BD248" i="11"/>
  <c r="BD182" i="11"/>
  <c r="BD134" i="11"/>
  <c r="BD90" i="11"/>
  <c r="BD251" i="11"/>
  <c r="BD183" i="11"/>
  <c r="BD234" i="11"/>
  <c r="BD228" i="11"/>
  <c r="BD147" i="11"/>
  <c r="BD141" i="11"/>
  <c r="BD137" i="11"/>
  <c r="BD121" i="11"/>
  <c r="BD136" i="11"/>
  <c r="BD114" i="11"/>
  <c r="BD110" i="11"/>
  <c r="BD102" i="11"/>
  <c r="BD229" i="11"/>
  <c r="BD143" i="11"/>
  <c r="BD133" i="11"/>
  <c r="BD250" i="11"/>
  <c r="BD239" i="11"/>
  <c r="BD126" i="11"/>
  <c r="BD106" i="11"/>
  <c r="BD244" i="11"/>
  <c r="BD231" i="11"/>
  <c r="BD129" i="11"/>
  <c r="BD122" i="11"/>
  <c r="BD240" i="11"/>
  <c r="BD237" i="11"/>
  <c r="BD170" i="11"/>
  <c r="BD149" i="11"/>
  <c r="BD125" i="11"/>
  <c r="BD117" i="11"/>
  <c r="BD113" i="11"/>
  <c r="BD109" i="11"/>
  <c r="BD105" i="11"/>
  <c r="BD99" i="11"/>
  <c r="BD95" i="11"/>
  <c r="BD91" i="11"/>
  <c r="BD87" i="11"/>
  <c r="BD83" i="11"/>
  <c r="BD195" i="11"/>
  <c r="BD185" i="11"/>
  <c r="BD225" i="11"/>
  <c r="BD223" i="11"/>
  <c r="BD221" i="11"/>
  <c r="BD219" i="11"/>
  <c r="BD217" i="11"/>
  <c r="BD215" i="11"/>
  <c r="BD213" i="11"/>
  <c r="BD181" i="11"/>
  <c r="BD179" i="11"/>
  <c r="BD177" i="11"/>
  <c r="BD175" i="11"/>
  <c r="BD173" i="11"/>
  <c r="BD171" i="11"/>
  <c r="BD169" i="11"/>
  <c r="BD165" i="11"/>
  <c r="BD161" i="11"/>
  <c r="BD157" i="11"/>
  <c r="BD197" i="11"/>
  <c r="BD140" i="11"/>
  <c r="BD120" i="11"/>
  <c r="BD98" i="11"/>
  <c r="BD86" i="11"/>
  <c r="BD245" i="11"/>
  <c r="BD198" i="11"/>
  <c r="BD194" i="11"/>
  <c r="BD188" i="11"/>
  <c r="BD184" i="11"/>
  <c r="BD168" i="11"/>
  <c r="BD164" i="11"/>
  <c r="BD160" i="11"/>
  <c r="BD156" i="11"/>
  <c r="BD138" i="11"/>
  <c r="BD118" i="11"/>
  <c r="BD199" i="11"/>
  <c r="BD189" i="11"/>
  <c r="BD112" i="11"/>
  <c r="BD108" i="11"/>
  <c r="BD94" i="11"/>
  <c r="BD201" i="11"/>
  <c r="BD193" i="11"/>
  <c r="BD187" i="11"/>
  <c r="BD88" i="11"/>
  <c r="BD246" i="11"/>
  <c r="BD242" i="11"/>
  <c r="BD238" i="11"/>
  <c r="BD232" i="11"/>
  <c r="BD150" i="11"/>
  <c r="BD148" i="11"/>
  <c r="BD144" i="11"/>
  <c r="BD142" i="11"/>
  <c r="BD139" i="11"/>
  <c r="BD135" i="11"/>
  <c r="BD131" i="11"/>
  <c r="BD127" i="11"/>
  <c r="BD123" i="11"/>
  <c r="BD119" i="11"/>
  <c r="BD115" i="11"/>
  <c r="BD111" i="11"/>
  <c r="BD107" i="11"/>
  <c r="BD103" i="11"/>
  <c r="BD97" i="11"/>
  <c r="BD93" i="11"/>
  <c r="BD89" i="11"/>
  <c r="BD85" i="11"/>
  <c r="BD132" i="11"/>
  <c r="BD128" i="11"/>
  <c r="BE274" i="11" l="1"/>
  <c r="BE273" i="11"/>
  <c r="BE260" i="11"/>
  <c r="BE259" i="11"/>
  <c r="BE271" i="11"/>
  <c r="BE267" i="11"/>
  <c r="BE255" i="11"/>
  <c r="BE208" i="11"/>
  <c r="BE204" i="11"/>
  <c r="BE206" i="11"/>
  <c r="BE153" i="11"/>
  <c r="BE152" i="11"/>
  <c r="BE151" i="11"/>
  <c r="BE154" i="11"/>
  <c r="BF7" i="11"/>
  <c r="BE9" i="11"/>
  <c r="BE202" i="11"/>
  <c r="BE80" i="11"/>
  <c r="BE75" i="11"/>
  <c r="BE73" i="11"/>
  <c r="BE67" i="11"/>
  <c r="BE66" i="11"/>
  <c r="BE65" i="11"/>
  <c r="BE62" i="11"/>
  <c r="BE60" i="11"/>
  <c r="BE58" i="11"/>
  <c r="BE54" i="11"/>
  <c r="BE53" i="11"/>
  <c r="BE52" i="11"/>
  <c r="BE48" i="11"/>
  <c r="BE45" i="11"/>
  <c r="BE44" i="11"/>
  <c r="BE42" i="11"/>
  <c r="BE36" i="11"/>
  <c r="BE34" i="11"/>
  <c r="BE33" i="11"/>
  <c r="BE31" i="11"/>
  <c r="BE30" i="11"/>
  <c r="BE28" i="11"/>
  <c r="BE26" i="11"/>
  <c r="BE19" i="11"/>
  <c r="BE17" i="11"/>
  <c r="BE15" i="11"/>
  <c r="BE12" i="11"/>
  <c r="BE210" i="11"/>
  <c r="BE81" i="11"/>
  <c r="BE78" i="11"/>
  <c r="BE76" i="11"/>
  <c r="BE74" i="11"/>
  <c r="BE72" i="11"/>
  <c r="BE69" i="11"/>
  <c r="BE61" i="11"/>
  <c r="BE50" i="11"/>
  <c r="BE49" i="11"/>
  <c r="BE47" i="11"/>
  <c r="BE43" i="11"/>
  <c r="BE40" i="11"/>
  <c r="BE38" i="11"/>
  <c r="BE29" i="11"/>
  <c r="BE27" i="11"/>
  <c r="BE25" i="11"/>
  <c r="BE22" i="11"/>
  <c r="BE18" i="11"/>
  <c r="BE16" i="11"/>
  <c r="BE14" i="11"/>
  <c r="BE79" i="11"/>
  <c r="BE77" i="11"/>
  <c r="BE71" i="11"/>
  <c r="BE70" i="11"/>
  <c r="BE68" i="11"/>
  <c r="BE64" i="11"/>
  <c r="BE63" i="11"/>
  <c r="BE59" i="11"/>
  <c r="BE57" i="11"/>
  <c r="BE51" i="11"/>
  <c r="BE46" i="11"/>
  <c r="BE41" i="11"/>
  <c r="BE39" i="11"/>
  <c r="BE37" i="11"/>
  <c r="BE35" i="11"/>
  <c r="BE32" i="11"/>
  <c r="BE24" i="11"/>
  <c r="BE23" i="11"/>
  <c r="BE21" i="11"/>
  <c r="BE20" i="11"/>
  <c r="BE13" i="11"/>
  <c r="BE207" i="11"/>
  <c r="BE205" i="11"/>
  <c r="BE209" i="11"/>
  <c r="BE227" i="11"/>
  <c r="BE256" i="11"/>
  <c r="BE247" i="11"/>
  <c r="BE254" i="11"/>
  <c r="BE261" i="11"/>
  <c r="BE278" i="11"/>
  <c r="BE203" i="11"/>
  <c r="BE257" i="11"/>
  <c r="BE268" i="11"/>
  <c r="BE258" i="11"/>
  <c r="BE272" i="11"/>
  <c r="BE270" i="11"/>
  <c r="BE269" i="11"/>
  <c r="BE211" i="11"/>
  <c r="BE276" i="11"/>
  <c r="BE277" i="11"/>
  <c r="BE275" i="11"/>
  <c r="BE279" i="11"/>
  <c r="BE176" i="11"/>
  <c r="BE180" i="11"/>
  <c r="BE172" i="11"/>
  <c r="BE243" i="11"/>
  <c r="BE241" i="11"/>
  <c r="BE218" i="11"/>
  <c r="BE163" i="11"/>
  <c r="BE222" i="11"/>
  <c r="BE214" i="11"/>
  <c r="BE230" i="11"/>
  <c r="BE130" i="11"/>
  <c r="BE233" i="11"/>
  <c r="BE167" i="11"/>
  <c r="BE124" i="11"/>
  <c r="BE116" i="11"/>
  <c r="BE104" i="11"/>
  <c r="BE253" i="11"/>
  <c r="BE249" i="11"/>
  <c r="BE226" i="11"/>
  <c r="BE265" i="11"/>
  <c r="BE252" i="11"/>
  <c r="BE248" i="11"/>
  <c r="BE182" i="11"/>
  <c r="BE82" i="11"/>
  <c r="BE251" i="11"/>
  <c r="BE244" i="11"/>
  <c r="BE240" i="11"/>
  <c r="BE234" i="11"/>
  <c r="BE237" i="11"/>
  <c r="BE149" i="11"/>
  <c r="BE147" i="11"/>
  <c r="BE143" i="11"/>
  <c r="BE141" i="11"/>
  <c r="BE137" i="11"/>
  <c r="BE133" i="11"/>
  <c r="BE129" i="11"/>
  <c r="BE125" i="11"/>
  <c r="BE121" i="11"/>
  <c r="BE96" i="11"/>
  <c r="BE92" i="11"/>
  <c r="BE216" i="11"/>
  <c r="BE159" i="11"/>
  <c r="BE224" i="11"/>
  <c r="BE220" i="11"/>
  <c r="BE155" i="11"/>
  <c r="BE183" i="11"/>
  <c r="BE200" i="11"/>
  <c r="BE196" i="11"/>
  <c r="BE192" i="11"/>
  <c r="BE186" i="11"/>
  <c r="BE84" i="11"/>
  <c r="BE264" i="11"/>
  <c r="BE178" i="11"/>
  <c r="BE212" i="11"/>
  <c r="BE174" i="11"/>
  <c r="BE134" i="11"/>
  <c r="BE266" i="11"/>
  <c r="BE90" i="11"/>
  <c r="BE263" i="11"/>
  <c r="BE231" i="11"/>
  <c r="BE166" i="11"/>
  <c r="BE136" i="11"/>
  <c r="BE122" i="11"/>
  <c r="BE114" i="11"/>
  <c r="BE110" i="11"/>
  <c r="BE102" i="11"/>
  <c r="BE229" i="11"/>
  <c r="BE181" i="11"/>
  <c r="BE179" i="11"/>
  <c r="BE177" i="11"/>
  <c r="BE175" i="11"/>
  <c r="BE173" i="11"/>
  <c r="BE171" i="11"/>
  <c r="BE162" i="11"/>
  <c r="BE228" i="11"/>
  <c r="BE117" i="11"/>
  <c r="BE113" i="11"/>
  <c r="BE109" i="11"/>
  <c r="BE105" i="11"/>
  <c r="BE99" i="11"/>
  <c r="BE95" i="11"/>
  <c r="BE91" i="11"/>
  <c r="BE262" i="11"/>
  <c r="BE158" i="11"/>
  <c r="BE87" i="11"/>
  <c r="BE83" i="11"/>
  <c r="BE195" i="11"/>
  <c r="BE185" i="11"/>
  <c r="BE250" i="11"/>
  <c r="BE239" i="11"/>
  <c r="BE140" i="11"/>
  <c r="BE132" i="11"/>
  <c r="BE126" i="11"/>
  <c r="BE120" i="11"/>
  <c r="BE170" i="11"/>
  <c r="BE225" i="11"/>
  <c r="BE223" i="11"/>
  <c r="BE221" i="11"/>
  <c r="BE219" i="11"/>
  <c r="BE217" i="11"/>
  <c r="BE215" i="11"/>
  <c r="BE213" i="11"/>
  <c r="BE169" i="11"/>
  <c r="BE165" i="11"/>
  <c r="BE161" i="11"/>
  <c r="BE157" i="11"/>
  <c r="BE98" i="11"/>
  <c r="BE94" i="11"/>
  <c r="BE86" i="11"/>
  <c r="BE88" i="11"/>
  <c r="BE246" i="11"/>
  <c r="BE242" i="11"/>
  <c r="BE238" i="11"/>
  <c r="BE232" i="11"/>
  <c r="BE245" i="11"/>
  <c r="BE150" i="11"/>
  <c r="BE148" i="11"/>
  <c r="BE144" i="11"/>
  <c r="BE142" i="11"/>
  <c r="BE199" i="11"/>
  <c r="BE197" i="11"/>
  <c r="BE168" i="11"/>
  <c r="BE164" i="11"/>
  <c r="BE201" i="11"/>
  <c r="BE193" i="11"/>
  <c r="BE187" i="11"/>
  <c r="BE198" i="11"/>
  <c r="BE194" i="11"/>
  <c r="BE188" i="11"/>
  <c r="BE184" i="11"/>
  <c r="BE89" i="11"/>
  <c r="BE85" i="11"/>
  <c r="BE189" i="11"/>
  <c r="BE128" i="11"/>
  <c r="BE118" i="11"/>
  <c r="BE112" i="11"/>
  <c r="BE108" i="11"/>
  <c r="BE106" i="11"/>
  <c r="BE139" i="11"/>
  <c r="BE135" i="11"/>
  <c r="BE131" i="11"/>
  <c r="BE127" i="11"/>
  <c r="BE123" i="11"/>
  <c r="BE119" i="11"/>
  <c r="BE115" i="11"/>
  <c r="BE111" i="11"/>
  <c r="BE107" i="11"/>
  <c r="BE103" i="11"/>
  <c r="BE97" i="11"/>
  <c r="BE93" i="11"/>
  <c r="BE160" i="11"/>
  <c r="BE156" i="11"/>
  <c r="BE138" i="11"/>
  <c r="BF279" i="11" l="1"/>
  <c r="BF268" i="11"/>
  <c r="BF260" i="11"/>
  <c r="BF259" i="11"/>
  <c r="BF258" i="11"/>
  <c r="BF257" i="11"/>
  <c r="BF255" i="11"/>
  <c r="BF208" i="11"/>
  <c r="BF204" i="11"/>
  <c r="BF227" i="11"/>
  <c r="BF206" i="11"/>
  <c r="BF153" i="11"/>
  <c r="BF152" i="11"/>
  <c r="BF154" i="11"/>
  <c r="BF210" i="11"/>
  <c r="BF202" i="11"/>
  <c r="BF9" i="11"/>
  <c r="BF81" i="11"/>
  <c r="BF80" i="11"/>
  <c r="BF79" i="11"/>
  <c r="BF78" i="11"/>
  <c r="BF77" i="11"/>
  <c r="BF76" i="11"/>
  <c r="BF75" i="11"/>
  <c r="BF74" i="11"/>
  <c r="BF73" i="11"/>
  <c r="BF72" i="11"/>
  <c r="BF70" i="11"/>
  <c r="BF69" i="11"/>
  <c r="BF66" i="11"/>
  <c r="BF64" i="11"/>
  <c r="BF62" i="11"/>
  <c r="BF60" i="11"/>
  <c r="BF57" i="11"/>
  <c r="BF53" i="11"/>
  <c r="BF51" i="11"/>
  <c r="BF49" i="11"/>
  <c r="BF47" i="11"/>
  <c r="BF45" i="11"/>
  <c r="BF42" i="11"/>
  <c r="BF38" i="11"/>
  <c r="BF36" i="11"/>
  <c r="BF34" i="11"/>
  <c r="BF32" i="11"/>
  <c r="BF30" i="11"/>
  <c r="BF28" i="11"/>
  <c r="BF26" i="11"/>
  <c r="BF24" i="11"/>
  <c r="BF22" i="11"/>
  <c r="BF21" i="11"/>
  <c r="BF20" i="11"/>
  <c r="BF19" i="11"/>
  <c r="BF17" i="11"/>
  <c r="BF15" i="11"/>
  <c r="BF13" i="11"/>
  <c r="BF12" i="11"/>
  <c r="BG7" i="11"/>
  <c r="BF71" i="11"/>
  <c r="BF68" i="11"/>
  <c r="BF67" i="11"/>
  <c r="BF65" i="11"/>
  <c r="BF63" i="11"/>
  <c r="BF61" i="11"/>
  <c r="BF59" i="11"/>
  <c r="BF58" i="11"/>
  <c r="BF54" i="11"/>
  <c r="BF52" i="11"/>
  <c r="BF50" i="11"/>
  <c r="BF48" i="11"/>
  <c r="BF46" i="11"/>
  <c r="BF44" i="11"/>
  <c r="BF43" i="11"/>
  <c r="BF41" i="11"/>
  <c r="BF40" i="11"/>
  <c r="BF39" i="11"/>
  <c r="BF37" i="11"/>
  <c r="BF35" i="11"/>
  <c r="BF33" i="11"/>
  <c r="BF31" i="11"/>
  <c r="BF29" i="11"/>
  <c r="BF27" i="11"/>
  <c r="BF25" i="11"/>
  <c r="BF23" i="11"/>
  <c r="BF18" i="11"/>
  <c r="BF16" i="11"/>
  <c r="BF14" i="11"/>
  <c r="BF203" i="11"/>
  <c r="BF151" i="11"/>
  <c r="BF207" i="11"/>
  <c r="BF205" i="11"/>
  <c r="BF254" i="11"/>
  <c r="BF209" i="11"/>
  <c r="BF256" i="11"/>
  <c r="BF267" i="11"/>
  <c r="BF273" i="11"/>
  <c r="BF247" i="11"/>
  <c r="BF272" i="11"/>
  <c r="BF274" i="11"/>
  <c r="BF276" i="11"/>
  <c r="BF277" i="11"/>
  <c r="BF211" i="11"/>
  <c r="BF261" i="11"/>
  <c r="BF270" i="11"/>
  <c r="BF271" i="11"/>
  <c r="BF269" i="11"/>
  <c r="BF275" i="11"/>
  <c r="BF278" i="11"/>
  <c r="BF218" i="11"/>
  <c r="BF222" i="11"/>
  <c r="BF214" i="11"/>
  <c r="BF163" i="11"/>
  <c r="BF230" i="11"/>
  <c r="BF243" i="11"/>
  <c r="BF241" i="11"/>
  <c r="BF176" i="11"/>
  <c r="BF167" i="11"/>
  <c r="BF130" i="11"/>
  <c r="BF124" i="11"/>
  <c r="BF116" i="11"/>
  <c r="BF104" i="11"/>
  <c r="BF96" i="11"/>
  <c r="BF172" i="11"/>
  <c r="BF233" i="11"/>
  <c r="BF180" i="11"/>
  <c r="BF253" i="11"/>
  <c r="BF266" i="11"/>
  <c r="BF231" i="11"/>
  <c r="BF170" i="11"/>
  <c r="BF166" i="11"/>
  <c r="BF162" i="11"/>
  <c r="BF158" i="11"/>
  <c r="BF249" i="11"/>
  <c r="BF178" i="11"/>
  <c r="BF159" i="11"/>
  <c r="BF212" i="11"/>
  <c r="BF182" i="11"/>
  <c r="BF155" i="11"/>
  <c r="BF251" i="11"/>
  <c r="BF228" i="11"/>
  <c r="BF92" i="11"/>
  <c r="BF84" i="11"/>
  <c r="BF264" i="11"/>
  <c r="BF226" i="11"/>
  <c r="BF265" i="11"/>
  <c r="BF252" i="11"/>
  <c r="BF248" i="11"/>
  <c r="BF216" i="11"/>
  <c r="BF224" i="11"/>
  <c r="BF220" i="11"/>
  <c r="BF174" i="11"/>
  <c r="BF263" i="11"/>
  <c r="BF82" i="11"/>
  <c r="BF262" i="11"/>
  <c r="BF244" i="11"/>
  <c r="BF237" i="11"/>
  <c r="BF186" i="11"/>
  <c r="BF143" i="11"/>
  <c r="BF129" i="11"/>
  <c r="BF250" i="11"/>
  <c r="BF239" i="11"/>
  <c r="BF140" i="11"/>
  <c r="BF90" i="11"/>
  <c r="BF200" i="11"/>
  <c r="BF141" i="11"/>
  <c r="BF125" i="11"/>
  <c r="BF117" i="11"/>
  <c r="BF225" i="11"/>
  <c r="BF223" i="11"/>
  <c r="BF221" i="11"/>
  <c r="BF219" i="11"/>
  <c r="BF217" i="11"/>
  <c r="BF215" i="11"/>
  <c r="BF213" i="11"/>
  <c r="BF183" i="11"/>
  <c r="BF240" i="11"/>
  <c r="BF196" i="11"/>
  <c r="BF149" i="11"/>
  <c r="BF137" i="11"/>
  <c r="BF121" i="11"/>
  <c r="BF229" i="11"/>
  <c r="BF181" i="11"/>
  <c r="BF179" i="11"/>
  <c r="BF177" i="11"/>
  <c r="BF175" i="11"/>
  <c r="BF173" i="11"/>
  <c r="BF171" i="11"/>
  <c r="BF134" i="11"/>
  <c r="BF234" i="11"/>
  <c r="BF192" i="11"/>
  <c r="BF147" i="11"/>
  <c r="BF133" i="11"/>
  <c r="BF113" i="11"/>
  <c r="BF109" i="11"/>
  <c r="BF105" i="11"/>
  <c r="BF99" i="11"/>
  <c r="BF95" i="11"/>
  <c r="BF91" i="11"/>
  <c r="BF87" i="11"/>
  <c r="BF83" i="11"/>
  <c r="BF136" i="11"/>
  <c r="BF122" i="11"/>
  <c r="BF114" i="11"/>
  <c r="BF110" i="11"/>
  <c r="BF102" i="11"/>
  <c r="BF195" i="11"/>
  <c r="BF185" i="11"/>
  <c r="BF169" i="11"/>
  <c r="BF165" i="11"/>
  <c r="BF161" i="11"/>
  <c r="BF157" i="11"/>
  <c r="BF132" i="11"/>
  <c r="BF98" i="11"/>
  <c r="BF168" i="11"/>
  <c r="BF164" i="11"/>
  <c r="BF160" i="11"/>
  <c r="BF156" i="11"/>
  <c r="BF126" i="11"/>
  <c r="BF189" i="11"/>
  <c r="BF120" i="11"/>
  <c r="BF106" i="11"/>
  <c r="BF94" i="11"/>
  <c r="BF193" i="11"/>
  <c r="BF187" i="11"/>
  <c r="BF86" i="11"/>
  <c r="BF88" i="11"/>
  <c r="BF246" i="11"/>
  <c r="BF242" i="11"/>
  <c r="BF238" i="11"/>
  <c r="BF232" i="11"/>
  <c r="BF245" i="11"/>
  <c r="BF198" i="11"/>
  <c r="BF194" i="11"/>
  <c r="BF188" i="11"/>
  <c r="BF184" i="11"/>
  <c r="BF150" i="11"/>
  <c r="BF148" i="11"/>
  <c r="BF144" i="11"/>
  <c r="BF142" i="11"/>
  <c r="BF139" i="11"/>
  <c r="BF135" i="11"/>
  <c r="BF131" i="11"/>
  <c r="BF127" i="11"/>
  <c r="BF123" i="11"/>
  <c r="BF119" i="11"/>
  <c r="BF115" i="11"/>
  <c r="BF111" i="11"/>
  <c r="BF107" i="11"/>
  <c r="BF103" i="11"/>
  <c r="BF97" i="11"/>
  <c r="BF93" i="11"/>
  <c r="BF89" i="11"/>
  <c r="BF85" i="11"/>
  <c r="BF138" i="11"/>
  <c r="BF128" i="11"/>
  <c r="BF118" i="11"/>
  <c r="BF112" i="11"/>
  <c r="BF108" i="11"/>
  <c r="BF199" i="11"/>
  <c r="BF197" i="11"/>
  <c r="BF201" i="11"/>
  <c r="BG268" i="11" l="1"/>
  <c r="BG272" i="11"/>
  <c r="BG269" i="11"/>
  <c r="BG270" i="11"/>
  <c r="BG256" i="11"/>
  <c r="BG209" i="11"/>
  <c r="BG205" i="11"/>
  <c r="BH7" i="11"/>
  <c r="BG9" i="11"/>
  <c r="BG203" i="11"/>
  <c r="BG21" i="11"/>
  <c r="BG22" i="11"/>
  <c r="BG23" i="11"/>
  <c r="BG58" i="11"/>
  <c r="BG62" i="11"/>
  <c r="BG64" i="11"/>
  <c r="BG66" i="11"/>
  <c r="BG68" i="11"/>
  <c r="BG70" i="11"/>
  <c r="BG72" i="11"/>
  <c r="BG74" i="11"/>
  <c r="BG76" i="11"/>
  <c r="BG78" i="11"/>
  <c r="BG80" i="11"/>
  <c r="BG14" i="11"/>
  <c r="BG20" i="11"/>
  <c r="BG25" i="11"/>
  <c r="BG36" i="11"/>
  <c r="BG13" i="11"/>
  <c r="BG17" i="11"/>
  <c r="BG40" i="11"/>
  <c r="BG41" i="11"/>
  <c r="BG44" i="11"/>
  <c r="BG60" i="11"/>
  <c r="BG18" i="11"/>
  <c r="BG19" i="11"/>
  <c r="BG34" i="11"/>
  <c r="BG39" i="11"/>
  <c r="BG42" i="11"/>
  <c r="BG43" i="11"/>
  <c r="BG207" i="11"/>
  <c r="BG152" i="11"/>
  <c r="BG154" i="11"/>
  <c r="BG255" i="11"/>
  <c r="BG254" i="11"/>
  <c r="BG257" i="11"/>
  <c r="BG26" i="11"/>
  <c r="BG27" i="11"/>
  <c r="BG28" i="11"/>
  <c r="BG29" i="11"/>
  <c r="BG30" i="11"/>
  <c r="BG35" i="11"/>
  <c r="BG38" i="11"/>
  <c r="BG45" i="11"/>
  <c r="BG46" i="11"/>
  <c r="BG49" i="11"/>
  <c r="BG50" i="11"/>
  <c r="BG63" i="11"/>
  <c r="BG65" i="11"/>
  <c r="BG67" i="11"/>
  <c r="BG69" i="11"/>
  <c r="BG71" i="11"/>
  <c r="BG73" i="11"/>
  <c r="BG75" i="11"/>
  <c r="BG77" i="11"/>
  <c r="BG79" i="11"/>
  <c r="BG12" i="11"/>
  <c r="BG16" i="11"/>
  <c r="BG24" i="11"/>
  <c r="BG31" i="11"/>
  <c r="BG32" i="11"/>
  <c r="BG33" i="11"/>
  <c r="BG47" i="11"/>
  <c r="BG48" i="11"/>
  <c r="BG51" i="11"/>
  <c r="BG52" i="11"/>
  <c r="BG53" i="11"/>
  <c r="BG202" i="11"/>
  <c r="BG204" i="11"/>
  <c r="BG206" i="11"/>
  <c r="BG208" i="11"/>
  <c r="BG210" i="11"/>
  <c r="BG247" i="11"/>
  <c r="BG211" i="11"/>
  <c r="BG81" i="11"/>
  <c r="BG259" i="11"/>
  <c r="BG275" i="11"/>
  <c r="BG276" i="11"/>
  <c r="BG277" i="11"/>
  <c r="BG278" i="11"/>
  <c r="BG267" i="11"/>
  <c r="BG61" i="11"/>
  <c r="BG57" i="11"/>
  <c r="BG151" i="11"/>
  <c r="BG227" i="11"/>
  <c r="BG261" i="11"/>
  <c r="BG274" i="11"/>
  <c r="BG54" i="11"/>
  <c r="BG271" i="11"/>
  <c r="BG59" i="11"/>
  <c r="BG37" i="11"/>
  <c r="BG153" i="11"/>
  <c r="BG258" i="11"/>
  <c r="BG260" i="11"/>
  <c r="BG15" i="11"/>
  <c r="BG273" i="11"/>
  <c r="BG279" i="11"/>
  <c r="BG230" i="11"/>
  <c r="BG218" i="11"/>
  <c r="BG243" i="11"/>
  <c r="BG241" i="11"/>
  <c r="BG176" i="11"/>
  <c r="BG222" i="11"/>
  <c r="BG214" i="11"/>
  <c r="BG163" i="11"/>
  <c r="BG172" i="11"/>
  <c r="BG130" i="11"/>
  <c r="BG167" i="11"/>
  <c r="BG116" i="11"/>
  <c r="BG104" i="11"/>
  <c r="BG96" i="11"/>
  <c r="BG233" i="11"/>
  <c r="BG180" i="11"/>
  <c r="BG124" i="11"/>
  <c r="BG253" i="11"/>
  <c r="BG264" i="11"/>
  <c r="BG249" i="11"/>
  <c r="BG226" i="11"/>
  <c r="BG216" i="11"/>
  <c r="BG178" i="11"/>
  <c r="BG265" i="11"/>
  <c r="BG252" i="11"/>
  <c r="BG248" i="11"/>
  <c r="BG224" i="11"/>
  <c r="BG220" i="11"/>
  <c r="BG212" i="11"/>
  <c r="BG182" i="11"/>
  <c r="BG174" i="11"/>
  <c r="BG134" i="11"/>
  <c r="BG266" i="11"/>
  <c r="BG263" i="11"/>
  <c r="BG183" i="11"/>
  <c r="BG82" i="11"/>
  <c r="BG90" i="11"/>
  <c r="BG251" i="11"/>
  <c r="BG262" i="11"/>
  <c r="BG244" i="11"/>
  <c r="BG240" i="11"/>
  <c r="BG234" i="11"/>
  <c r="BG231" i="11"/>
  <c r="BG237" i="11"/>
  <c r="BG200" i="11"/>
  <c r="BG196" i="11"/>
  <c r="BG192" i="11"/>
  <c r="BG186" i="11"/>
  <c r="BG228" i="11"/>
  <c r="BG149" i="11"/>
  <c r="BG147" i="11"/>
  <c r="BG143" i="11"/>
  <c r="BG141" i="11"/>
  <c r="BG137" i="11"/>
  <c r="BG133" i="11"/>
  <c r="BG129" i="11"/>
  <c r="BG125" i="11"/>
  <c r="BG121" i="11"/>
  <c r="BG117" i="11"/>
  <c r="BG159" i="11"/>
  <c r="BG92" i="11"/>
  <c r="BG84" i="11"/>
  <c r="BG155" i="11"/>
  <c r="BG158" i="11"/>
  <c r="BG169" i="11"/>
  <c r="BG165" i="11"/>
  <c r="BG161" i="11"/>
  <c r="BG157" i="11"/>
  <c r="BG170" i="11"/>
  <c r="BG113" i="11"/>
  <c r="BG109" i="11"/>
  <c r="BG105" i="11"/>
  <c r="BG99" i="11"/>
  <c r="BG95" i="11"/>
  <c r="BG91" i="11"/>
  <c r="BG87" i="11"/>
  <c r="BG83" i="11"/>
  <c r="BG136" i="11"/>
  <c r="BG122" i="11"/>
  <c r="BG114" i="11"/>
  <c r="BG110" i="11"/>
  <c r="BG102" i="11"/>
  <c r="BG195" i="11"/>
  <c r="BG185" i="11"/>
  <c r="BG166" i="11"/>
  <c r="BG250" i="11"/>
  <c r="BG225" i="11"/>
  <c r="BG223" i="11"/>
  <c r="BG221" i="11"/>
  <c r="BG219" i="11"/>
  <c r="BG217" i="11"/>
  <c r="BG215" i="11"/>
  <c r="BG213" i="11"/>
  <c r="BG239" i="11"/>
  <c r="BG229" i="11"/>
  <c r="BG181" i="11"/>
  <c r="BG179" i="11"/>
  <c r="BG177" i="11"/>
  <c r="BG175" i="11"/>
  <c r="BG173" i="11"/>
  <c r="BG171" i="11"/>
  <c r="BG140" i="11"/>
  <c r="BG132" i="11"/>
  <c r="BG126" i="11"/>
  <c r="BG120" i="11"/>
  <c r="BG106" i="11"/>
  <c r="BG162" i="11"/>
  <c r="BG193" i="11"/>
  <c r="BG187" i="11"/>
  <c r="BG86" i="11"/>
  <c r="BG88" i="11"/>
  <c r="BG246" i="11"/>
  <c r="BG242" i="11"/>
  <c r="BG238" i="11"/>
  <c r="BG232" i="11"/>
  <c r="BG245" i="11"/>
  <c r="BG198" i="11"/>
  <c r="BG194" i="11"/>
  <c r="BG188" i="11"/>
  <c r="BG184" i="11"/>
  <c r="BG150" i="11"/>
  <c r="BG148" i="11"/>
  <c r="BG144" i="11"/>
  <c r="BG142" i="11"/>
  <c r="BG139" i="11"/>
  <c r="BG135" i="11"/>
  <c r="BG131" i="11"/>
  <c r="BG127" i="11"/>
  <c r="BG123" i="11"/>
  <c r="BG119" i="11"/>
  <c r="BG115" i="11"/>
  <c r="BG111" i="11"/>
  <c r="BG107" i="11"/>
  <c r="BG103" i="11"/>
  <c r="BG97" i="11"/>
  <c r="BG93" i="11"/>
  <c r="BG89" i="11"/>
  <c r="BG85" i="11"/>
  <c r="BG138" i="11"/>
  <c r="BG128" i="11"/>
  <c r="BG118" i="11"/>
  <c r="BG112" i="11"/>
  <c r="BG108" i="11"/>
  <c r="BG199" i="11"/>
  <c r="BG189" i="11"/>
  <c r="BG197" i="11"/>
  <c r="BG98" i="11"/>
  <c r="BG201" i="11"/>
  <c r="BG94" i="11"/>
  <c r="BG168" i="11"/>
  <c r="BG164" i="11"/>
  <c r="BG160" i="11"/>
  <c r="BG156" i="11"/>
  <c r="BH261" i="11" l="1"/>
  <c r="BH247" i="11"/>
  <c r="BH6" i="11"/>
  <c r="BI7" i="11"/>
  <c r="BH9" i="11"/>
  <c r="BH211" i="11"/>
  <c r="BH14" i="11"/>
  <c r="BH18" i="11"/>
  <c r="BH22" i="11"/>
  <c r="BH26" i="11"/>
  <c r="BH30" i="11"/>
  <c r="BH34" i="11"/>
  <c r="BH38" i="11"/>
  <c r="BH42" i="11"/>
  <c r="BH46" i="11"/>
  <c r="BH50" i="11"/>
  <c r="BH54" i="11"/>
  <c r="BH60" i="11"/>
  <c r="BH64" i="11"/>
  <c r="BH68" i="11"/>
  <c r="BH72" i="11"/>
  <c r="BH76" i="11"/>
  <c r="BH80" i="11"/>
  <c r="BH207" i="11"/>
  <c r="BH205" i="11"/>
  <c r="BH15" i="11"/>
  <c r="BH19" i="11"/>
  <c r="BH23" i="11"/>
  <c r="BH27" i="11"/>
  <c r="BH31" i="11"/>
  <c r="BH35" i="11"/>
  <c r="BH39" i="11"/>
  <c r="BH43" i="11"/>
  <c r="BH47" i="11"/>
  <c r="BH51" i="11"/>
  <c r="BH57" i="11"/>
  <c r="BH61" i="11"/>
  <c r="BH65" i="11"/>
  <c r="BH69" i="11"/>
  <c r="BH73" i="11"/>
  <c r="BH77" i="11"/>
  <c r="BH81" i="11"/>
  <c r="BH151" i="11"/>
  <c r="BH209" i="11"/>
  <c r="BH152" i="11"/>
  <c r="BH12" i="11"/>
  <c r="BH16" i="11"/>
  <c r="BH20" i="11"/>
  <c r="BH24" i="11"/>
  <c r="BH28" i="11"/>
  <c r="BH32" i="11"/>
  <c r="BH36" i="11"/>
  <c r="BH40" i="11"/>
  <c r="BH44" i="11"/>
  <c r="BH48" i="11"/>
  <c r="BH52" i="11"/>
  <c r="BH58" i="11"/>
  <c r="BH62" i="11"/>
  <c r="BH66" i="11"/>
  <c r="BH70" i="11"/>
  <c r="BH74" i="11"/>
  <c r="BH78" i="11"/>
  <c r="BH153" i="11"/>
  <c r="BH255" i="11"/>
  <c r="BH254" i="11"/>
  <c r="BH256" i="11"/>
  <c r="BH17" i="11"/>
  <c r="BH33" i="11"/>
  <c r="BH49" i="11"/>
  <c r="BH67" i="11"/>
  <c r="BH257" i="11"/>
  <c r="BH259" i="11"/>
  <c r="BH271" i="11"/>
  <c r="BH273" i="11"/>
  <c r="BH267" i="11"/>
  <c r="BH21" i="11"/>
  <c r="BH37" i="11"/>
  <c r="BH53" i="11"/>
  <c r="BH71" i="11"/>
  <c r="BH204" i="11"/>
  <c r="BH208" i="11"/>
  <c r="BH272" i="11"/>
  <c r="BH275" i="11"/>
  <c r="BH276" i="11"/>
  <c r="BH277" i="11"/>
  <c r="BH278" i="11"/>
  <c r="BH279" i="11"/>
  <c r="BH274" i="11"/>
  <c r="BH29" i="11"/>
  <c r="BH79" i="11"/>
  <c r="BH202" i="11"/>
  <c r="BH206" i="11"/>
  <c r="BH227" i="11"/>
  <c r="BH25" i="11"/>
  <c r="BH41" i="11"/>
  <c r="BH59" i="11"/>
  <c r="BH75" i="11"/>
  <c r="BH154" i="11"/>
  <c r="BH258" i="11"/>
  <c r="BH260" i="11"/>
  <c r="BH268" i="11"/>
  <c r="BH269" i="11"/>
  <c r="BH203" i="11"/>
  <c r="BH13" i="11"/>
  <c r="BH45" i="11"/>
  <c r="BH210" i="11"/>
  <c r="BH63" i="11"/>
  <c r="BH270" i="11"/>
  <c r="BH230" i="11"/>
  <c r="BH163" i="11"/>
  <c r="BH218" i="11"/>
  <c r="BH243" i="11"/>
  <c r="BH241" i="11"/>
  <c r="BH176" i="11"/>
  <c r="BH222" i="11"/>
  <c r="BH233" i="11"/>
  <c r="BH180" i="11"/>
  <c r="BH130" i="11"/>
  <c r="BH214" i="11"/>
  <c r="BH172" i="11"/>
  <c r="BH167" i="11"/>
  <c r="BH124" i="11"/>
  <c r="BH116" i="11"/>
  <c r="BH104" i="11"/>
  <c r="BH96" i="11"/>
  <c r="BH92" i="11"/>
  <c r="BH84" i="11"/>
  <c r="BH159" i="11"/>
  <c r="BH182" i="11"/>
  <c r="BH155" i="11"/>
  <c r="BH266" i="11"/>
  <c r="BH263" i="11"/>
  <c r="BH183" i="11"/>
  <c r="BH262" i="11"/>
  <c r="BH166" i="11"/>
  <c r="BH162" i="11"/>
  <c r="BH158" i="11"/>
  <c r="BH141" i="11"/>
  <c r="BH137" i="11"/>
  <c r="BH133" i="11"/>
  <c r="BH129" i="11"/>
  <c r="BH125" i="11"/>
  <c r="BH226" i="11"/>
  <c r="BH134" i="11"/>
  <c r="BH82" i="11"/>
  <c r="BH90" i="11"/>
  <c r="BH244" i="11"/>
  <c r="BH231" i="11"/>
  <c r="BH200" i="11"/>
  <c r="BH196" i="11"/>
  <c r="BH192" i="11"/>
  <c r="BH186" i="11"/>
  <c r="BH170" i="11"/>
  <c r="BH253" i="11"/>
  <c r="BH249" i="11"/>
  <c r="BH216" i="11"/>
  <c r="BH178" i="11"/>
  <c r="BH265" i="11"/>
  <c r="BH252" i="11"/>
  <c r="BH248" i="11"/>
  <c r="BH224" i="11"/>
  <c r="BH220" i="11"/>
  <c r="BH212" i="11"/>
  <c r="BH174" i="11"/>
  <c r="BH264" i="11"/>
  <c r="BH240" i="11"/>
  <c r="BH250" i="11"/>
  <c r="BH225" i="11"/>
  <c r="BH223" i="11"/>
  <c r="BH221" i="11"/>
  <c r="BH219" i="11"/>
  <c r="BH217" i="11"/>
  <c r="BH215" i="11"/>
  <c r="BH213" i="11"/>
  <c r="BH239" i="11"/>
  <c r="BH181" i="11"/>
  <c r="BH179" i="11"/>
  <c r="BH177" i="11"/>
  <c r="BH175" i="11"/>
  <c r="BH173" i="11"/>
  <c r="BH171" i="11"/>
  <c r="BH251" i="11"/>
  <c r="BH149" i="11"/>
  <c r="BH117" i="11"/>
  <c r="BH113" i="11"/>
  <c r="BH109" i="11"/>
  <c r="BH105" i="11"/>
  <c r="BH99" i="11"/>
  <c r="BH95" i="11"/>
  <c r="BH91" i="11"/>
  <c r="BH195" i="11"/>
  <c r="BH185" i="11"/>
  <c r="BH229" i="11"/>
  <c r="BH234" i="11"/>
  <c r="BH228" i="11"/>
  <c r="BH147" i="11"/>
  <c r="BH87" i="11"/>
  <c r="BH136" i="11"/>
  <c r="BH122" i="11"/>
  <c r="BH114" i="11"/>
  <c r="BH110" i="11"/>
  <c r="BH102" i="11"/>
  <c r="BH169" i="11"/>
  <c r="BH165" i="11"/>
  <c r="BH161" i="11"/>
  <c r="BH157" i="11"/>
  <c r="BH237" i="11"/>
  <c r="BH143" i="11"/>
  <c r="BH121" i="11"/>
  <c r="BH83" i="11"/>
  <c r="BH140" i="11"/>
  <c r="BH98" i="11"/>
  <c r="BH193" i="11"/>
  <c r="BH187" i="11"/>
  <c r="BH168" i="11"/>
  <c r="BH164" i="11"/>
  <c r="BH160" i="11"/>
  <c r="BH156" i="11"/>
  <c r="BH139" i="11"/>
  <c r="BH131" i="11"/>
  <c r="BH127" i="11"/>
  <c r="BH123" i="11"/>
  <c r="BH119" i="11"/>
  <c r="BH115" i="11"/>
  <c r="BH111" i="11"/>
  <c r="BH107" i="11"/>
  <c r="BH103" i="11"/>
  <c r="BH97" i="11"/>
  <c r="BH93" i="11"/>
  <c r="BH199" i="11"/>
  <c r="BH189" i="11"/>
  <c r="BH197" i="11"/>
  <c r="BH132" i="11"/>
  <c r="BH94" i="11"/>
  <c r="BH201" i="11"/>
  <c r="BH86" i="11"/>
  <c r="BH88" i="11"/>
  <c r="BH198" i="11"/>
  <c r="BH194" i="11"/>
  <c r="BH188" i="11"/>
  <c r="BH184" i="11"/>
  <c r="BH150" i="11"/>
  <c r="BH148" i="11"/>
  <c r="BH144" i="11"/>
  <c r="BH142" i="11"/>
  <c r="BH89" i="11"/>
  <c r="BH138" i="11"/>
  <c r="BH128" i="11"/>
  <c r="BH118" i="11"/>
  <c r="BH112" i="11"/>
  <c r="BH108" i="11"/>
  <c r="BH238" i="11"/>
  <c r="BH135" i="11"/>
  <c r="BH85" i="11"/>
  <c r="BH126" i="11"/>
  <c r="BH106" i="11"/>
  <c r="BH245" i="11"/>
  <c r="BH120" i="11"/>
  <c r="BH246" i="11"/>
  <c r="BH242" i="11"/>
  <c r="BH232" i="11"/>
  <c r="BI274" i="11" l="1"/>
  <c r="BI273" i="11"/>
  <c r="BI271" i="11"/>
  <c r="BI269" i="11"/>
  <c r="BI260" i="11"/>
  <c r="BI259" i="11"/>
  <c r="BI255" i="11"/>
  <c r="BI261" i="11"/>
  <c r="BI254" i="11"/>
  <c r="BI209" i="11"/>
  <c r="BI154" i="11"/>
  <c r="BI205" i="11"/>
  <c r="BI151" i="11"/>
  <c r="BJ7" i="11"/>
  <c r="BI9" i="11"/>
  <c r="BI153" i="11"/>
  <c r="BI152" i="11"/>
  <c r="BI16" i="11"/>
  <c r="BI15" i="11"/>
  <c r="BI14" i="11"/>
  <c r="BI13" i="11"/>
  <c r="BI12" i="11"/>
  <c r="BI81" i="11"/>
  <c r="BI80" i="11"/>
  <c r="BI79" i="11"/>
  <c r="BI78" i="11"/>
  <c r="BI77" i="11"/>
  <c r="BI76" i="11"/>
  <c r="BI75" i="11"/>
  <c r="BI74" i="11"/>
  <c r="BI73" i="11"/>
  <c r="BI72" i="11"/>
  <c r="BI71" i="11"/>
  <c r="BI70" i="11"/>
  <c r="BI69" i="11"/>
  <c r="BI68" i="11"/>
  <c r="BI67" i="11"/>
  <c r="BI66" i="11"/>
  <c r="BI65" i="11"/>
  <c r="BI64" i="11"/>
  <c r="BI63" i="11"/>
  <c r="BI62" i="11"/>
  <c r="BI61" i="11"/>
  <c r="BI60" i="11"/>
  <c r="BI59" i="11"/>
  <c r="BI58" i="11"/>
  <c r="BI57" i="11"/>
  <c r="BI54" i="11"/>
  <c r="BI53" i="11"/>
  <c r="BI52" i="11"/>
  <c r="BI51" i="11"/>
  <c r="BI50" i="11"/>
  <c r="BI49" i="11"/>
  <c r="BI48" i="11"/>
  <c r="BI47" i="11"/>
  <c r="BI46" i="11"/>
  <c r="BI45" i="11"/>
  <c r="BI44" i="11"/>
  <c r="BI43" i="11"/>
  <c r="BI42" i="11"/>
  <c r="BI41" i="11"/>
  <c r="BI40" i="11"/>
  <c r="BI39" i="11"/>
  <c r="BI38" i="11"/>
  <c r="BI37" i="11"/>
  <c r="BI36" i="11"/>
  <c r="BI35" i="11"/>
  <c r="BI34" i="11"/>
  <c r="BI33" i="11"/>
  <c r="BI32" i="11"/>
  <c r="BI31" i="11"/>
  <c r="BI30" i="11"/>
  <c r="BI29" i="11"/>
  <c r="BI28" i="11"/>
  <c r="BI27" i="11"/>
  <c r="BI26" i="11"/>
  <c r="BI25" i="11"/>
  <c r="BI24" i="11"/>
  <c r="BI23" i="11"/>
  <c r="BI22" i="11"/>
  <c r="BI21" i="11"/>
  <c r="BI20" i="11"/>
  <c r="BI19" i="11"/>
  <c r="BI18" i="11"/>
  <c r="BI17" i="11"/>
  <c r="BI207" i="11"/>
  <c r="BI227" i="11"/>
  <c r="BI204" i="11"/>
  <c r="BI208" i="11"/>
  <c r="BI256" i="11"/>
  <c r="BI203" i="11"/>
  <c r="BI210" i="11"/>
  <c r="BI272" i="11"/>
  <c r="BI247" i="11"/>
  <c r="BI270" i="11"/>
  <c r="BI206" i="11"/>
  <c r="BI202" i="11"/>
  <c r="BI267" i="11"/>
  <c r="BI257" i="11"/>
  <c r="BI268" i="11"/>
  <c r="BI275" i="11"/>
  <c r="BI276" i="11"/>
  <c r="BI277" i="11"/>
  <c r="BI278" i="11"/>
  <c r="BI279" i="11"/>
  <c r="BI211" i="11"/>
  <c r="BI258" i="11"/>
  <c r="BI243" i="11"/>
  <c r="BI241" i="11"/>
  <c r="BI163" i="11"/>
  <c r="BI233" i="11"/>
  <c r="BI167" i="11"/>
  <c r="BI218" i="11"/>
  <c r="BI176" i="11"/>
  <c r="BI222" i="11"/>
  <c r="BI230" i="11"/>
  <c r="BI180" i="11"/>
  <c r="BI214" i="11"/>
  <c r="BI124" i="11"/>
  <c r="BI104" i="11"/>
  <c r="BI96" i="11"/>
  <c r="BI92" i="11"/>
  <c r="BI172" i="11"/>
  <c r="BI130" i="11"/>
  <c r="BI116" i="11"/>
  <c r="BI84" i="11"/>
  <c r="BI216" i="11"/>
  <c r="BI178" i="11"/>
  <c r="BI224" i="11"/>
  <c r="BI220" i="11"/>
  <c r="BI212" i="11"/>
  <c r="BI174" i="11"/>
  <c r="BI90" i="11"/>
  <c r="BI121" i="11"/>
  <c r="BI134" i="11"/>
  <c r="BI266" i="11"/>
  <c r="BI183" i="11"/>
  <c r="BI262" i="11"/>
  <c r="BI231" i="11"/>
  <c r="BI200" i="11"/>
  <c r="BI196" i="11"/>
  <c r="BI192" i="11"/>
  <c r="BI186" i="11"/>
  <c r="BI170" i="11"/>
  <c r="BI166" i="11"/>
  <c r="BI162" i="11"/>
  <c r="BI158" i="11"/>
  <c r="BI228" i="11"/>
  <c r="BI137" i="11"/>
  <c r="BI264" i="11"/>
  <c r="BI182" i="11"/>
  <c r="BI253" i="11"/>
  <c r="BI249" i="11"/>
  <c r="BI226" i="11"/>
  <c r="BI159" i="11"/>
  <c r="BI265" i="11"/>
  <c r="BI252" i="11"/>
  <c r="BI248" i="11"/>
  <c r="BI155" i="11"/>
  <c r="BI82" i="11"/>
  <c r="BI251" i="11"/>
  <c r="BI263" i="11"/>
  <c r="BI244" i="11"/>
  <c r="BI141" i="11"/>
  <c r="BI133" i="11"/>
  <c r="BI129" i="11"/>
  <c r="BI105" i="11"/>
  <c r="BI136" i="11"/>
  <c r="BI114" i="11"/>
  <c r="BI240" i="11"/>
  <c r="BI149" i="11"/>
  <c r="BI125" i="11"/>
  <c r="BI87" i="11"/>
  <c r="BI83" i="11"/>
  <c r="BI250" i="11"/>
  <c r="BI239" i="11"/>
  <c r="BI169" i="11"/>
  <c r="BI165" i="11"/>
  <c r="BI161" i="11"/>
  <c r="BI157" i="11"/>
  <c r="BI140" i="11"/>
  <c r="BI132" i="11"/>
  <c r="BI120" i="11"/>
  <c r="BI234" i="11"/>
  <c r="BI147" i="11"/>
  <c r="BI117" i="11"/>
  <c r="BI113" i="11"/>
  <c r="BI109" i="11"/>
  <c r="BI99" i="11"/>
  <c r="BI122" i="11"/>
  <c r="BI102" i="11"/>
  <c r="BI195" i="11"/>
  <c r="BI185" i="11"/>
  <c r="BI225" i="11"/>
  <c r="BI223" i="11"/>
  <c r="BI221" i="11"/>
  <c r="BI219" i="11"/>
  <c r="BI217" i="11"/>
  <c r="BI215" i="11"/>
  <c r="BI213" i="11"/>
  <c r="BI181" i="11"/>
  <c r="BI179" i="11"/>
  <c r="BI177" i="11"/>
  <c r="BI175" i="11"/>
  <c r="BI173" i="11"/>
  <c r="BI171" i="11"/>
  <c r="BI237" i="11"/>
  <c r="BI143" i="11"/>
  <c r="BI95" i="11"/>
  <c r="BI91" i="11"/>
  <c r="BI110" i="11"/>
  <c r="BI229" i="11"/>
  <c r="BI94" i="11"/>
  <c r="BI135" i="11"/>
  <c r="BI89" i="11"/>
  <c r="BI85" i="11"/>
  <c r="BI112" i="11"/>
  <c r="BI108" i="11"/>
  <c r="BI189" i="11"/>
  <c r="BI232" i="11"/>
  <c r="BI131" i="11"/>
  <c r="BI119" i="11"/>
  <c r="BI106" i="11"/>
  <c r="BI98" i="11"/>
  <c r="BI193" i="11"/>
  <c r="BI187" i="11"/>
  <c r="BI86" i="11"/>
  <c r="BI88" i="11"/>
  <c r="BI198" i="11"/>
  <c r="BI194" i="11"/>
  <c r="BI188" i="11"/>
  <c r="BI184" i="11"/>
  <c r="BI168" i="11"/>
  <c r="BI164" i="11"/>
  <c r="BI160" i="11"/>
  <c r="BI156" i="11"/>
  <c r="BI127" i="11"/>
  <c r="BI123" i="11"/>
  <c r="BI111" i="11"/>
  <c r="BI107" i="11"/>
  <c r="BI103" i="11"/>
  <c r="BI138" i="11"/>
  <c r="BI199" i="11"/>
  <c r="BI197" i="11"/>
  <c r="BI242" i="11"/>
  <c r="BI238" i="11"/>
  <c r="BI150" i="11"/>
  <c r="BI148" i="11"/>
  <c r="BI144" i="11"/>
  <c r="BI142" i="11"/>
  <c r="BI139" i="11"/>
  <c r="BI128" i="11"/>
  <c r="BI118" i="11"/>
  <c r="BI201" i="11"/>
  <c r="BI115" i="11"/>
  <c r="BI97" i="11"/>
  <c r="BI93" i="11"/>
  <c r="BI126" i="11"/>
  <c r="BI246" i="11"/>
  <c r="BI245" i="11"/>
  <c r="BJ273" i="11" l="1"/>
  <c r="BJ271" i="11"/>
  <c r="BJ269" i="11"/>
  <c r="BJ268" i="11"/>
  <c r="BJ260" i="11"/>
  <c r="BJ259" i="11"/>
  <c r="BJ258" i="11"/>
  <c r="BJ257" i="11"/>
  <c r="BJ210" i="11"/>
  <c r="BJ206" i="11"/>
  <c r="BJ202" i="11"/>
  <c r="BJ204" i="11"/>
  <c r="BJ153" i="11"/>
  <c r="BJ152" i="11"/>
  <c r="BJ151" i="11"/>
  <c r="BJ154" i="11"/>
  <c r="BJ9" i="11"/>
  <c r="BJ208" i="11"/>
  <c r="BJ81" i="11"/>
  <c r="BJ80" i="11"/>
  <c r="BJ79" i="11"/>
  <c r="BJ78" i="11"/>
  <c r="BJ77" i="11"/>
  <c r="BJ76" i="11"/>
  <c r="BJ75" i="11"/>
  <c r="BJ74" i="11"/>
  <c r="BJ73" i="11"/>
  <c r="BJ72" i="11"/>
  <c r="BJ71" i="11"/>
  <c r="BJ70" i="11"/>
  <c r="BJ69" i="11"/>
  <c r="BJ68" i="11"/>
  <c r="BJ67" i="11"/>
  <c r="BJ66" i="11"/>
  <c r="BJ65" i="11"/>
  <c r="BJ64" i="11"/>
  <c r="BJ63" i="11"/>
  <c r="BJ62" i="11"/>
  <c r="BJ61" i="11"/>
  <c r="BJ60" i="11"/>
  <c r="BJ59" i="11"/>
  <c r="BJ58" i="11"/>
  <c r="BJ57" i="11"/>
  <c r="BJ54" i="11"/>
  <c r="BJ53" i="11"/>
  <c r="BJ52" i="11"/>
  <c r="BJ51" i="11"/>
  <c r="BJ50" i="11"/>
  <c r="BJ49" i="11"/>
  <c r="BJ48" i="11"/>
  <c r="BJ47" i="11"/>
  <c r="BJ46" i="11"/>
  <c r="BJ45" i="11"/>
  <c r="BJ44" i="11"/>
  <c r="BJ43" i="11"/>
  <c r="BJ42" i="11"/>
  <c r="BJ41" i="11"/>
  <c r="BJ40" i="11"/>
  <c r="BJ39" i="11"/>
  <c r="BJ38" i="11"/>
  <c r="BJ37" i="11"/>
  <c r="BJ36" i="11"/>
  <c r="BJ35" i="11"/>
  <c r="BJ34" i="11"/>
  <c r="BJ33" i="11"/>
  <c r="BJ32" i="11"/>
  <c r="BJ31" i="11"/>
  <c r="BJ30" i="11"/>
  <c r="BJ29" i="11"/>
  <c r="BJ28" i="11"/>
  <c r="BJ27" i="11"/>
  <c r="BJ26" i="11"/>
  <c r="BJ25" i="11"/>
  <c r="BJ24" i="11"/>
  <c r="BJ23" i="11"/>
  <c r="BJ22" i="11"/>
  <c r="BJ21" i="11"/>
  <c r="BJ20" i="11"/>
  <c r="BJ19" i="11"/>
  <c r="BJ18" i="11"/>
  <c r="BJ17" i="11"/>
  <c r="BJ16" i="11"/>
  <c r="BJ15" i="11"/>
  <c r="BJ14" i="11"/>
  <c r="BJ13" i="11"/>
  <c r="BJ12" i="11"/>
  <c r="BK7" i="11"/>
  <c r="BJ211" i="11"/>
  <c r="BJ209" i="11"/>
  <c r="BJ227" i="11"/>
  <c r="BJ247" i="11"/>
  <c r="BJ254" i="11"/>
  <c r="BJ255" i="11"/>
  <c r="BJ203" i="11"/>
  <c r="BJ256" i="11"/>
  <c r="BJ261" i="11"/>
  <c r="BJ267" i="11"/>
  <c r="BJ272" i="11"/>
  <c r="BJ275" i="11"/>
  <c r="BJ276" i="11"/>
  <c r="BJ277" i="11"/>
  <c r="BJ207" i="11"/>
  <c r="BJ205" i="11"/>
  <c r="BJ270" i="11"/>
  <c r="BJ278" i="11"/>
  <c r="BJ274" i="11"/>
  <c r="BJ279" i="11"/>
  <c r="BJ163" i="11"/>
  <c r="BJ230" i="11"/>
  <c r="BJ243" i="11"/>
  <c r="BJ241" i="11"/>
  <c r="BJ176" i="11"/>
  <c r="BJ233" i="11"/>
  <c r="BJ218" i="11"/>
  <c r="BJ214" i="11"/>
  <c r="BJ172" i="11"/>
  <c r="BJ180" i="11"/>
  <c r="BJ222" i="11"/>
  <c r="BJ167" i="11"/>
  <c r="BJ130" i="11"/>
  <c r="BJ124" i="11"/>
  <c r="BJ116" i="11"/>
  <c r="BJ104" i="11"/>
  <c r="BJ96" i="11"/>
  <c r="BJ92" i="11"/>
  <c r="BJ84" i="11"/>
  <c r="BJ264" i="11"/>
  <c r="BJ159" i="11"/>
  <c r="BJ252" i="11"/>
  <c r="BJ155" i="11"/>
  <c r="BJ266" i="11"/>
  <c r="BJ82" i="11"/>
  <c r="BJ231" i="11"/>
  <c r="BJ170" i="11"/>
  <c r="BJ166" i="11"/>
  <c r="BJ162" i="11"/>
  <c r="BJ158" i="11"/>
  <c r="BJ249" i="11"/>
  <c r="BJ178" i="11"/>
  <c r="BJ265" i="11"/>
  <c r="BJ212" i="11"/>
  <c r="BJ174" i="11"/>
  <c r="BJ134" i="11"/>
  <c r="BJ263" i="11"/>
  <c r="BJ183" i="11"/>
  <c r="BJ90" i="11"/>
  <c r="BJ251" i="11"/>
  <c r="BJ262" i="11"/>
  <c r="BJ244" i="11"/>
  <c r="BJ240" i="11"/>
  <c r="BJ234" i="11"/>
  <c r="BJ237" i="11"/>
  <c r="BJ200" i="11"/>
  <c r="BJ196" i="11"/>
  <c r="BJ192" i="11"/>
  <c r="BJ186" i="11"/>
  <c r="BJ228" i="11"/>
  <c r="BJ149" i="11"/>
  <c r="BJ147" i="11"/>
  <c r="BJ143" i="11"/>
  <c r="BJ141" i="11"/>
  <c r="BJ137" i="11"/>
  <c r="BJ133" i="11"/>
  <c r="BJ129" i="11"/>
  <c r="BJ125" i="11"/>
  <c r="BJ121" i="11"/>
  <c r="BJ216" i="11"/>
  <c r="BJ248" i="11"/>
  <c r="BJ224" i="11"/>
  <c r="BJ220" i="11"/>
  <c r="BJ182" i="11"/>
  <c r="BJ253" i="11"/>
  <c r="BJ226" i="11"/>
  <c r="BJ117" i="11"/>
  <c r="BJ181" i="11"/>
  <c r="BJ179" i="11"/>
  <c r="BJ177" i="11"/>
  <c r="BJ175" i="11"/>
  <c r="BJ173" i="11"/>
  <c r="BJ171" i="11"/>
  <c r="BJ250" i="11"/>
  <c r="BJ113" i="11"/>
  <c r="BJ109" i="11"/>
  <c r="BJ105" i="11"/>
  <c r="BJ99" i="11"/>
  <c r="BJ95" i="11"/>
  <c r="BJ91" i="11"/>
  <c r="BJ87" i="11"/>
  <c r="BJ83" i="11"/>
  <c r="BJ136" i="11"/>
  <c r="BJ122" i="11"/>
  <c r="BJ114" i="11"/>
  <c r="BJ110" i="11"/>
  <c r="BJ102" i="11"/>
  <c r="BJ195" i="11"/>
  <c r="BJ185" i="11"/>
  <c r="BJ225" i="11"/>
  <c r="BJ223" i="11"/>
  <c r="BJ221" i="11"/>
  <c r="BJ219" i="11"/>
  <c r="BJ217" i="11"/>
  <c r="BJ215" i="11"/>
  <c r="BJ213" i="11"/>
  <c r="BJ169" i="11"/>
  <c r="BJ165" i="11"/>
  <c r="BJ161" i="11"/>
  <c r="BJ157" i="11"/>
  <c r="BJ239" i="11"/>
  <c r="BJ229" i="11"/>
  <c r="BJ140" i="11"/>
  <c r="BJ132" i="11"/>
  <c r="BJ126" i="11"/>
  <c r="BJ168" i="11"/>
  <c r="BJ164" i="11"/>
  <c r="BJ160" i="11"/>
  <c r="BJ156" i="11"/>
  <c r="BJ199" i="11"/>
  <c r="BJ197" i="11"/>
  <c r="BJ120" i="11"/>
  <c r="BJ106" i="11"/>
  <c r="BJ94" i="11"/>
  <c r="BJ193" i="11"/>
  <c r="BJ187" i="11"/>
  <c r="BJ86" i="11"/>
  <c r="BJ88" i="11"/>
  <c r="BJ246" i="11"/>
  <c r="BJ242" i="11"/>
  <c r="BJ238" i="11"/>
  <c r="BJ232" i="11"/>
  <c r="BJ245" i="11"/>
  <c r="BJ198" i="11"/>
  <c r="BJ194" i="11"/>
  <c r="BJ188" i="11"/>
  <c r="BJ184" i="11"/>
  <c r="BJ150" i="11"/>
  <c r="BJ148" i="11"/>
  <c r="BJ144" i="11"/>
  <c r="BJ142" i="11"/>
  <c r="BJ139" i="11"/>
  <c r="BJ135" i="11"/>
  <c r="BJ131" i="11"/>
  <c r="BJ127" i="11"/>
  <c r="BJ123" i="11"/>
  <c r="BJ119" i="11"/>
  <c r="BJ115" i="11"/>
  <c r="BJ111" i="11"/>
  <c r="BJ107" i="11"/>
  <c r="BJ103" i="11"/>
  <c r="BJ97" i="11"/>
  <c r="BJ93" i="11"/>
  <c r="BJ89" i="11"/>
  <c r="BJ85" i="11"/>
  <c r="BJ138" i="11"/>
  <c r="BJ128" i="11"/>
  <c r="BJ118" i="11"/>
  <c r="BJ112" i="11"/>
  <c r="BJ108" i="11"/>
  <c r="BJ189" i="11"/>
  <c r="BJ201" i="11"/>
  <c r="BJ98" i="11"/>
  <c r="BK255" i="11" l="1"/>
  <c r="BK210" i="11"/>
  <c r="BK206" i="11"/>
  <c r="BK202" i="11"/>
  <c r="BK204" i="11"/>
  <c r="BK208" i="11"/>
  <c r="BK9" i="11"/>
  <c r="BL7" i="11"/>
  <c r="BK15" i="11"/>
  <c r="BK54" i="11"/>
  <c r="BK59" i="11"/>
  <c r="BK61" i="11"/>
  <c r="BK37" i="11"/>
  <c r="BK57" i="11"/>
  <c r="BK207" i="11"/>
  <c r="BK153" i="11"/>
  <c r="BK205" i="11"/>
  <c r="BK21" i="11"/>
  <c r="BK22" i="11"/>
  <c r="BK23" i="11"/>
  <c r="BK58" i="11"/>
  <c r="BK62" i="11"/>
  <c r="BK64" i="11"/>
  <c r="BK66" i="11"/>
  <c r="BK68" i="11"/>
  <c r="BK70" i="11"/>
  <c r="BK72" i="11"/>
  <c r="BK74" i="11"/>
  <c r="BK76" i="11"/>
  <c r="BK78" i="11"/>
  <c r="BK80" i="11"/>
  <c r="BK14" i="11"/>
  <c r="BK20" i="11"/>
  <c r="BK25" i="11"/>
  <c r="BK36" i="11"/>
  <c r="BK209" i="11"/>
  <c r="BK247" i="11"/>
  <c r="BK256" i="11"/>
  <c r="BK211" i="11"/>
  <c r="BK13" i="11"/>
  <c r="BK17" i="11"/>
  <c r="BK40" i="11"/>
  <c r="BK41" i="11"/>
  <c r="BK44" i="11"/>
  <c r="BK60" i="11"/>
  <c r="BK81" i="11"/>
  <c r="BK18" i="11"/>
  <c r="BK19" i="11"/>
  <c r="BK34" i="11"/>
  <c r="BK39" i="11"/>
  <c r="BK42" i="11"/>
  <c r="BK43" i="11"/>
  <c r="BK151" i="11"/>
  <c r="BK152" i="11"/>
  <c r="BK154" i="11"/>
  <c r="BK227" i="11"/>
  <c r="BK254" i="11"/>
  <c r="BK28" i="11"/>
  <c r="BK46" i="11"/>
  <c r="BK49" i="11"/>
  <c r="BK63" i="11"/>
  <c r="BK71" i="11"/>
  <c r="BK79" i="11"/>
  <c r="BK48" i="11"/>
  <c r="BK51" i="11"/>
  <c r="BK261" i="11"/>
  <c r="BK271" i="11"/>
  <c r="BK27" i="11"/>
  <c r="BK45" i="11"/>
  <c r="BK69" i="11"/>
  <c r="BK77" i="11"/>
  <c r="BK16" i="11"/>
  <c r="BK33" i="11"/>
  <c r="BK47" i="11"/>
  <c r="BK257" i="11"/>
  <c r="BK259" i="11"/>
  <c r="BK273" i="11"/>
  <c r="BK29" i="11"/>
  <c r="BK65" i="11"/>
  <c r="BK52" i="11"/>
  <c r="BK258" i="11"/>
  <c r="BK203" i="11"/>
  <c r="BK26" i="11"/>
  <c r="BK30" i="11"/>
  <c r="BK67" i="11"/>
  <c r="BK75" i="11"/>
  <c r="BK12" i="11"/>
  <c r="BK32" i="11"/>
  <c r="BK53" i="11"/>
  <c r="BK272" i="11"/>
  <c r="BK268" i="11"/>
  <c r="BK269" i="11"/>
  <c r="BK275" i="11"/>
  <c r="BK276" i="11"/>
  <c r="BK277" i="11"/>
  <c r="BK278" i="11"/>
  <c r="BK274" i="11"/>
  <c r="BK279" i="11"/>
  <c r="BK35" i="11"/>
  <c r="BK38" i="11"/>
  <c r="BK50" i="11"/>
  <c r="BK24" i="11"/>
  <c r="BK260" i="11"/>
  <c r="BK73" i="11"/>
  <c r="BK31" i="11"/>
  <c r="BK267" i="11"/>
  <c r="BK270" i="11"/>
  <c r="BK230" i="11"/>
  <c r="BK218" i="11"/>
  <c r="BK243" i="11"/>
  <c r="BK241" i="11"/>
  <c r="BK176" i="11"/>
  <c r="BK222" i="11"/>
  <c r="BK214" i="11"/>
  <c r="BK233" i="11"/>
  <c r="BK180" i="11"/>
  <c r="BK172" i="11"/>
  <c r="BK130" i="11"/>
  <c r="BK124" i="11"/>
  <c r="BK163" i="11"/>
  <c r="BK167" i="11"/>
  <c r="BK116" i="11"/>
  <c r="BK104" i="11"/>
  <c r="BK96" i="11"/>
  <c r="BK92" i="11"/>
  <c r="BK84" i="11"/>
  <c r="BK253" i="11"/>
  <c r="BK226" i="11"/>
  <c r="BK159" i="11"/>
  <c r="BK155" i="11"/>
  <c r="BK170" i="11"/>
  <c r="BK166" i="11"/>
  <c r="BK162" i="11"/>
  <c r="BK158" i="11"/>
  <c r="BK264" i="11"/>
  <c r="BK249" i="11"/>
  <c r="BK216" i="11"/>
  <c r="BK178" i="11"/>
  <c r="BK265" i="11"/>
  <c r="BK252" i="11"/>
  <c r="BK248" i="11"/>
  <c r="BK224" i="11"/>
  <c r="BK220" i="11"/>
  <c r="BK212" i="11"/>
  <c r="BK182" i="11"/>
  <c r="BK174" i="11"/>
  <c r="BK134" i="11"/>
  <c r="BK266" i="11"/>
  <c r="BK263" i="11"/>
  <c r="BK183" i="11"/>
  <c r="BK82" i="11"/>
  <c r="BK90" i="11"/>
  <c r="BK251" i="11"/>
  <c r="BK262" i="11"/>
  <c r="BK244" i="11"/>
  <c r="BK234" i="11"/>
  <c r="BK192" i="11"/>
  <c r="BK147" i="11"/>
  <c r="BK133" i="11"/>
  <c r="BK113" i="11"/>
  <c r="BK109" i="11"/>
  <c r="BK105" i="11"/>
  <c r="BK99" i="11"/>
  <c r="BK95" i="11"/>
  <c r="BK91" i="11"/>
  <c r="BK87" i="11"/>
  <c r="BK83" i="11"/>
  <c r="BK136" i="11"/>
  <c r="BK122" i="11"/>
  <c r="BK114" i="11"/>
  <c r="BK110" i="11"/>
  <c r="BK102" i="11"/>
  <c r="BK195" i="11"/>
  <c r="BK185" i="11"/>
  <c r="BK231" i="11"/>
  <c r="BK237" i="11"/>
  <c r="BK186" i="11"/>
  <c r="BK143" i="11"/>
  <c r="BK129" i="11"/>
  <c r="BK250" i="11"/>
  <c r="BK225" i="11"/>
  <c r="BK223" i="11"/>
  <c r="BK221" i="11"/>
  <c r="BK219" i="11"/>
  <c r="BK217" i="11"/>
  <c r="BK215" i="11"/>
  <c r="BK213" i="11"/>
  <c r="BK239" i="11"/>
  <c r="BK229" i="11"/>
  <c r="BK181" i="11"/>
  <c r="BK179" i="11"/>
  <c r="BK177" i="11"/>
  <c r="BK175" i="11"/>
  <c r="BK173" i="11"/>
  <c r="BK171" i="11"/>
  <c r="BK140" i="11"/>
  <c r="BK132" i="11"/>
  <c r="BK126" i="11"/>
  <c r="BK120" i="11"/>
  <c r="BK106" i="11"/>
  <c r="BK98" i="11"/>
  <c r="BK94" i="11"/>
  <c r="BK200" i="11"/>
  <c r="BK228" i="11"/>
  <c r="BK141" i="11"/>
  <c r="BK125" i="11"/>
  <c r="BK117" i="11"/>
  <c r="BK240" i="11"/>
  <c r="BK196" i="11"/>
  <c r="BK149" i="11"/>
  <c r="BK137" i="11"/>
  <c r="BK121" i="11"/>
  <c r="BK169" i="11"/>
  <c r="BK165" i="11"/>
  <c r="BK161" i="11"/>
  <c r="BK157" i="11"/>
  <c r="BK201" i="11"/>
  <c r="BK187" i="11"/>
  <c r="BK184" i="11"/>
  <c r="BK150" i="11"/>
  <c r="BK148" i="11"/>
  <c r="BK144" i="11"/>
  <c r="BK139" i="11"/>
  <c r="BK131" i="11"/>
  <c r="BK127" i="11"/>
  <c r="BK97" i="11"/>
  <c r="BK197" i="11"/>
  <c r="BK168" i="11"/>
  <c r="BK164" i="11"/>
  <c r="BK160" i="11"/>
  <c r="BK156" i="11"/>
  <c r="BK193" i="11"/>
  <c r="BK232" i="11"/>
  <c r="BK198" i="11"/>
  <c r="BK194" i="11"/>
  <c r="BK142" i="11"/>
  <c r="BK135" i="11"/>
  <c r="BK123" i="11"/>
  <c r="BK119" i="11"/>
  <c r="BK115" i="11"/>
  <c r="BK111" i="11"/>
  <c r="BK107" i="11"/>
  <c r="BK93" i="11"/>
  <c r="BK85" i="11"/>
  <c r="BK138" i="11"/>
  <c r="BK118" i="11"/>
  <c r="BK112" i="11"/>
  <c r="BK108" i="11"/>
  <c r="BK199" i="11"/>
  <c r="BK189" i="11"/>
  <c r="BK86" i="11"/>
  <c r="BK88" i="11"/>
  <c r="BK246" i="11"/>
  <c r="BK242" i="11"/>
  <c r="BK238" i="11"/>
  <c r="BK245" i="11"/>
  <c r="BK188" i="11"/>
  <c r="BK103" i="11"/>
  <c r="BK89" i="11"/>
  <c r="BK128" i="11"/>
  <c r="BM7" i="11" l="1"/>
  <c r="BL9" i="11"/>
  <c r="BL211" i="11"/>
  <c r="BL81" i="11"/>
  <c r="BL13" i="11"/>
  <c r="BL17" i="11"/>
  <c r="BL21" i="11"/>
  <c r="BL25" i="11"/>
  <c r="BL29" i="11"/>
  <c r="BL33" i="11"/>
  <c r="BL37" i="11"/>
  <c r="BL41" i="11"/>
  <c r="BL45" i="11"/>
  <c r="BL49" i="11"/>
  <c r="BL53" i="11"/>
  <c r="BL59" i="11"/>
  <c r="BL63" i="11"/>
  <c r="BL67" i="11"/>
  <c r="BL71" i="11"/>
  <c r="BL75" i="11"/>
  <c r="BL79" i="11"/>
  <c r="BL151" i="11"/>
  <c r="BL209" i="11"/>
  <c r="BL154" i="11"/>
  <c r="BL14" i="11"/>
  <c r="BL18" i="11"/>
  <c r="BL22" i="11"/>
  <c r="BL26" i="11"/>
  <c r="BL30" i="11"/>
  <c r="BL34" i="11"/>
  <c r="BL38" i="11"/>
  <c r="BL42" i="11"/>
  <c r="BL46" i="11"/>
  <c r="BL50" i="11"/>
  <c r="BL54" i="11"/>
  <c r="BL60" i="11"/>
  <c r="BL64" i="11"/>
  <c r="BL68" i="11"/>
  <c r="BL72" i="11"/>
  <c r="BL76" i="11"/>
  <c r="BL80" i="11"/>
  <c r="BL255" i="11"/>
  <c r="BL254" i="11"/>
  <c r="BL256" i="11"/>
  <c r="BL203" i="11"/>
  <c r="BL15" i="11"/>
  <c r="BL19" i="11"/>
  <c r="BL23" i="11"/>
  <c r="BL27" i="11"/>
  <c r="BL31" i="11"/>
  <c r="BL35" i="11"/>
  <c r="BL39" i="11"/>
  <c r="BL43" i="11"/>
  <c r="BL47" i="11"/>
  <c r="BL51" i="11"/>
  <c r="BL57" i="11"/>
  <c r="BL61" i="11"/>
  <c r="BL65" i="11"/>
  <c r="BL69" i="11"/>
  <c r="BL73" i="11"/>
  <c r="BL77" i="11"/>
  <c r="BL152" i="11"/>
  <c r="BL202" i="11"/>
  <c r="BL204" i="11"/>
  <c r="BL206" i="11"/>
  <c r="BL208" i="11"/>
  <c r="BL210" i="11"/>
  <c r="BL227" i="11"/>
  <c r="BL12" i="11"/>
  <c r="BL28" i="11"/>
  <c r="BL44" i="11"/>
  <c r="BL62" i="11"/>
  <c r="BL78" i="11"/>
  <c r="BL207" i="11"/>
  <c r="BL205" i="11"/>
  <c r="BL272" i="11"/>
  <c r="BL278" i="11"/>
  <c r="BL279" i="11"/>
  <c r="BL74" i="11"/>
  <c r="BL247" i="11"/>
  <c r="BL258" i="11"/>
  <c r="BL260" i="11"/>
  <c r="BL261" i="11"/>
  <c r="BL271" i="11"/>
  <c r="BL16" i="11"/>
  <c r="BL32" i="11"/>
  <c r="BL48" i="11"/>
  <c r="BL66" i="11"/>
  <c r="BL257" i="11"/>
  <c r="BL259" i="11"/>
  <c r="BL268" i="11"/>
  <c r="BL269" i="11"/>
  <c r="BL40" i="11"/>
  <c r="BL58" i="11"/>
  <c r="BL153" i="11"/>
  <c r="BL277" i="11"/>
  <c r="BL20" i="11"/>
  <c r="BL36" i="11"/>
  <c r="BL52" i="11"/>
  <c r="BL70" i="11"/>
  <c r="BL267" i="11"/>
  <c r="BL270" i="11"/>
  <c r="BL274" i="11"/>
  <c r="BL24" i="11"/>
  <c r="BL275" i="11"/>
  <c r="BL276" i="11"/>
  <c r="BL273" i="11"/>
  <c r="BL163" i="11"/>
  <c r="BL167" i="11"/>
  <c r="BL130" i="11"/>
  <c r="BL230" i="11"/>
  <c r="BL176" i="11"/>
  <c r="BL218" i="11"/>
  <c r="BL222" i="11"/>
  <c r="BL214" i="11"/>
  <c r="BL243" i="11"/>
  <c r="BL241" i="11"/>
  <c r="BL172" i="11"/>
  <c r="BL124" i="11"/>
  <c r="BL116" i="11"/>
  <c r="BL104" i="11"/>
  <c r="BL92" i="11"/>
  <c r="BL233" i="11"/>
  <c r="BL180" i="11"/>
  <c r="BL249" i="11"/>
  <c r="BL96" i="11"/>
  <c r="BL178" i="11"/>
  <c r="BL174" i="11"/>
  <c r="BL200" i="11"/>
  <c r="BL196" i="11"/>
  <c r="BL192" i="11"/>
  <c r="BL186" i="11"/>
  <c r="BL170" i="11"/>
  <c r="BL253" i="11"/>
  <c r="BL216" i="11"/>
  <c r="BL252" i="11"/>
  <c r="BL248" i="11"/>
  <c r="BL224" i="11"/>
  <c r="BL220" i="11"/>
  <c r="BL182" i="11"/>
  <c r="BL134" i="11"/>
  <c r="BL183" i="11"/>
  <c r="BL90" i="11"/>
  <c r="BL251" i="11"/>
  <c r="BL244" i="11"/>
  <c r="BL240" i="11"/>
  <c r="BL234" i="11"/>
  <c r="BL231" i="11"/>
  <c r="BL149" i="11"/>
  <c r="BL147" i="11"/>
  <c r="BL143" i="11"/>
  <c r="BL137" i="11"/>
  <c r="BL133" i="11"/>
  <c r="BL129" i="11"/>
  <c r="BL125" i="11"/>
  <c r="BL121" i="11"/>
  <c r="BL84" i="11"/>
  <c r="BL264" i="11"/>
  <c r="BL265" i="11"/>
  <c r="BL226" i="11"/>
  <c r="BL159" i="11"/>
  <c r="BL212" i="11"/>
  <c r="BL155" i="11"/>
  <c r="BL266" i="11"/>
  <c r="BL263" i="11"/>
  <c r="BL162" i="11"/>
  <c r="BL122" i="11"/>
  <c r="BL239" i="11"/>
  <c r="BL181" i="11"/>
  <c r="BL175" i="11"/>
  <c r="BL173" i="11"/>
  <c r="BL237" i="11"/>
  <c r="BL158" i="11"/>
  <c r="BL225" i="11"/>
  <c r="BL223" i="11"/>
  <c r="BL221" i="11"/>
  <c r="BL219" i="11"/>
  <c r="BL217" i="11"/>
  <c r="BL215" i="11"/>
  <c r="BL213" i="11"/>
  <c r="BL169" i="11"/>
  <c r="BL165" i="11"/>
  <c r="BL161" i="11"/>
  <c r="BL157" i="11"/>
  <c r="BL140" i="11"/>
  <c r="BL132" i="11"/>
  <c r="BL120" i="11"/>
  <c r="BL98" i="11"/>
  <c r="BL262" i="11"/>
  <c r="BL117" i="11"/>
  <c r="BL113" i="11"/>
  <c r="BL109" i="11"/>
  <c r="BL105" i="11"/>
  <c r="BL99" i="11"/>
  <c r="BL95" i="11"/>
  <c r="BL91" i="11"/>
  <c r="BL87" i="11"/>
  <c r="BL83" i="11"/>
  <c r="BL136" i="11"/>
  <c r="BL114" i="11"/>
  <c r="BL110" i="11"/>
  <c r="BL102" i="11"/>
  <c r="BL195" i="11"/>
  <c r="BL185" i="11"/>
  <c r="BL177" i="11"/>
  <c r="BL82" i="11"/>
  <c r="BL166" i="11"/>
  <c r="BL228" i="11"/>
  <c r="BL141" i="11"/>
  <c r="BL250" i="11"/>
  <c r="BL229" i="11"/>
  <c r="BL179" i="11"/>
  <c r="BL171" i="11"/>
  <c r="BL126" i="11"/>
  <c r="BL242" i="11"/>
  <c r="BL232" i="11"/>
  <c r="BL198" i="11"/>
  <c r="BL194" i="11"/>
  <c r="BL188" i="11"/>
  <c r="BL184" i="11"/>
  <c r="BL138" i="11"/>
  <c r="BL108" i="11"/>
  <c r="BL189" i="11"/>
  <c r="BL106" i="11"/>
  <c r="BL164" i="11"/>
  <c r="BL160" i="11"/>
  <c r="BL201" i="11"/>
  <c r="BL193" i="11"/>
  <c r="BL187" i="11"/>
  <c r="BL86" i="11"/>
  <c r="BL88" i="11"/>
  <c r="BL238" i="11"/>
  <c r="BL150" i="11"/>
  <c r="BL148" i="11"/>
  <c r="BL144" i="11"/>
  <c r="BL142" i="11"/>
  <c r="BL139" i="11"/>
  <c r="BL135" i="11"/>
  <c r="BL131" i="11"/>
  <c r="BL127" i="11"/>
  <c r="BL123" i="11"/>
  <c r="BL119" i="11"/>
  <c r="BL115" i="11"/>
  <c r="BL111" i="11"/>
  <c r="BL107" i="11"/>
  <c r="BL103" i="11"/>
  <c r="BL97" i="11"/>
  <c r="BL93" i="11"/>
  <c r="BL89" i="11"/>
  <c r="BL85" i="11"/>
  <c r="BL128" i="11"/>
  <c r="BL112" i="11"/>
  <c r="BL199" i="11"/>
  <c r="BL197" i="11"/>
  <c r="BL168" i="11"/>
  <c r="BL118" i="11"/>
  <c r="BL246" i="11"/>
  <c r="BL245" i="11"/>
  <c r="BL94" i="11"/>
  <c r="BL156" i="11"/>
  <c r="BM261" i="11" l="1"/>
  <c r="BM260" i="11"/>
  <c r="BM259" i="11"/>
  <c r="BM268" i="11"/>
  <c r="BM153" i="11"/>
  <c r="BM152" i="11"/>
  <c r="BM151" i="11"/>
  <c r="BM154" i="11"/>
  <c r="BN7" i="11"/>
  <c r="BM9" i="11"/>
  <c r="BM203" i="11"/>
  <c r="BM80" i="11"/>
  <c r="BM73" i="11"/>
  <c r="BM67" i="11"/>
  <c r="BM66" i="11"/>
  <c r="BM65" i="11"/>
  <c r="BM62" i="11"/>
  <c r="BM60" i="11"/>
  <c r="BM58" i="11"/>
  <c r="BM54" i="11"/>
  <c r="BM53" i="11"/>
  <c r="BM52" i="11"/>
  <c r="BM45" i="11"/>
  <c r="BM44" i="11"/>
  <c r="BM42" i="11"/>
  <c r="BM36" i="11"/>
  <c r="BM34" i="11"/>
  <c r="BM33" i="11"/>
  <c r="BM31" i="11"/>
  <c r="BM30" i="11"/>
  <c r="BM28" i="11"/>
  <c r="BM26" i="11"/>
  <c r="BM19" i="11"/>
  <c r="BM17" i="11"/>
  <c r="BM15" i="11"/>
  <c r="BM12" i="11"/>
  <c r="BM78" i="11"/>
  <c r="BM77" i="11"/>
  <c r="BM76" i="11"/>
  <c r="BM75" i="11"/>
  <c r="BM74" i="11"/>
  <c r="BM72" i="11"/>
  <c r="BM69" i="11"/>
  <c r="BM61" i="11"/>
  <c r="BM50" i="11"/>
  <c r="BM49" i="11"/>
  <c r="BM48" i="11"/>
  <c r="BM47" i="11"/>
  <c r="BM43" i="11"/>
  <c r="BM40" i="11"/>
  <c r="BM38" i="11"/>
  <c r="BM29" i="11"/>
  <c r="BM27" i="11"/>
  <c r="BM25" i="11"/>
  <c r="BM22" i="11"/>
  <c r="BM18" i="11"/>
  <c r="BM16" i="11"/>
  <c r="BM14" i="11"/>
  <c r="BM79" i="11"/>
  <c r="BM71" i="11"/>
  <c r="BM70" i="11"/>
  <c r="BM68" i="11"/>
  <c r="BM64" i="11"/>
  <c r="BM63" i="11"/>
  <c r="BM59" i="11"/>
  <c r="BM57" i="11"/>
  <c r="BM51" i="11"/>
  <c r="BM46" i="11"/>
  <c r="BM41" i="11"/>
  <c r="BM39" i="11"/>
  <c r="BM37" i="11"/>
  <c r="BM35" i="11"/>
  <c r="BM32" i="11"/>
  <c r="BM24" i="11"/>
  <c r="BM23" i="11"/>
  <c r="BM21" i="11"/>
  <c r="BM20" i="11"/>
  <c r="BM13" i="11"/>
  <c r="BM211" i="11"/>
  <c r="BM81" i="11"/>
  <c r="BM207" i="11"/>
  <c r="BM205" i="11"/>
  <c r="BM247" i="11"/>
  <c r="BM255" i="11"/>
  <c r="BM254" i="11"/>
  <c r="BM227" i="11"/>
  <c r="BM256" i="11"/>
  <c r="BM258" i="11"/>
  <c r="BM271" i="11"/>
  <c r="BM273" i="11"/>
  <c r="BM274" i="11"/>
  <c r="BM210" i="11"/>
  <c r="BM270" i="11"/>
  <c r="BM209" i="11"/>
  <c r="BM204" i="11"/>
  <c r="BM208" i="11"/>
  <c r="BM275" i="11"/>
  <c r="BM276" i="11"/>
  <c r="BM277" i="11"/>
  <c r="BM278" i="11"/>
  <c r="BM279" i="11"/>
  <c r="BM202" i="11"/>
  <c r="BM206" i="11"/>
  <c r="BM267" i="11"/>
  <c r="BM272" i="11"/>
  <c r="BM257" i="11"/>
  <c r="BM269" i="11"/>
  <c r="BM130" i="11"/>
  <c r="BM230" i="11"/>
  <c r="BM163" i="11"/>
  <c r="BM218" i="11"/>
  <c r="BM176" i="11"/>
  <c r="BM222" i="11"/>
  <c r="BM214" i="11"/>
  <c r="BM243" i="11"/>
  <c r="BM241" i="11"/>
  <c r="BM233" i="11"/>
  <c r="BM172" i="11"/>
  <c r="BM167" i="11"/>
  <c r="BM124" i="11"/>
  <c r="BM116" i="11"/>
  <c r="BM104" i="11"/>
  <c r="BM96" i="11"/>
  <c r="BM92" i="11"/>
  <c r="BM84" i="11"/>
  <c r="BM180" i="11"/>
  <c r="BM159" i="11"/>
  <c r="BM155" i="11"/>
  <c r="BM82" i="11"/>
  <c r="BM231" i="11"/>
  <c r="BM200" i="11"/>
  <c r="BM196" i="11"/>
  <c r="BM192" i="11"/>
  <c r="BM186" i="11"/>
  <c r="BM228" i="11"/>
  <c r="BM264" i="11"/>
  <c r="BM216" i="11"/>
  <c r="BM178" i="11"/>
  <c r="BM224" i="11"/>
  <c r="BM220" i="11"/>
  <c r="BM212" i="11"/>
  <c r="BM174" i="11"/>
  <c r="BM183" i="11"/>
  <c r="BM141" i="11"/>
  <c r="BM137" i="11"/>
  <c r="BM133" i="11"/>
  <c r="BM129" i="11"/>
  <c r="BM253" i="11"/>
  <c r="BM249" i="11"/>
  <c r="BM226" i="11"/>
  <c r="BM265" i="11"/>
  <c r="BM252" i="11"/>
  <c r="BM248" i="11"/>
  <c r="BM182" i="11"/>
  <c r="BM266" i="11"/>
  <c r="BM263" i="11"/>
  <c r="BM262" i="11"/>
  <c r="BM134" i="11"/>
  <c r="BM251" i="11"/>
  <c r="BM240" i="11"/>
  <c r="BM162" i="11"/>
  <c r="BM149" i="11"/>
  <c r="BM125" i="11"/>
  <c r="BM250" i="11"/>
  <c r="BM239" i="11"/>
  <c r="BM234" i="11"/>
  <c r="BM158" i="11"/>
  <c r="BM147" i="11"/>
  <c r="BM117" i="11"/>
  <c r="BM95" i="11"/>
  <c r="BM91" i="11"/>
  <c r="BM140" i="11"/>
  <c r="BM132" i="11"/>
  <c r="BM126" i="11"/>
  <c r="BM120" i="11"/>
  <c r="BM106" i="11"/>
  <c r="BM98" i="11"/>
  <c r="BM90" i="11"/>
  <c r="BM237" i="11"/>
  <c r="BM170" i="11"/>
  <c r="BM143" i="11"/>
  <c r="BM121" i="11"/>
  <c r="BM87" i="11"/>
  <c r="BM83" i="11"/>
  <c r="BM195" i="11"/>
  <c r="BM185" i="11"/>
  <c r="BM229" i="11"/>
  <c r="BM169" i="11"/>
  <c r="BM165" i="11"/>
  <c r="BM161" i="11"/>
  <c r="BM157" i="11"/>
  <c r="BM244" i="11"/>
  <c r="BM166" i="11"/>
  <c r="BM113" i="11"/>
  <c r="BM109" i="11"/>
  <c r="BM105" i="11"/>
  <c r="BM99" i="11"/>
  <c r="BM136" i="11"/>
  <c r="BM122" i="11"/>
  <c r="BM114" i="11"/>
  <c r="BM110" i="11"/>
  <c r="BM102" i="11"/>
  <c r="BM225" i="11"/>
  <c r="BM223" i="11"/>
  <c r="BM221" i="11"/>
  <c r="BM219" i="11"/>
  <c r="BM217" i="11"/>
  <c r="BM215" i="11"/>
  <c r="BM213" i="11"/>
  <c r="BM181" i="11"/>
  <c r="BM179" i="11"/>
  <c r="BM177" i="11"/>
  <c r="BM175" i="11"/>
  <c r="BM173" i="11"/>
  <c r="BM171" i="11"/>
  <c r="BM198" i="11"/>
  <c r="BM194" i="11"/>
  <c r="BM188" i="11"/>
  <c r="BM184" i="11"/>
  <c r="BM135" i="11"/>
  <c r="BM127" i="11"/>
  <c r="BM123" i="11"/>
  <c r="BM115" i="11"/>
  <c r="BM111" i="11"/>
  <c r="BM107" i="11"/>
  <c r="BM93" i="11"/>
  <c r="BM199" i="11"/>
  <c r="BM197" i="11"/>
  <c r="BM94" i="11"/>
  <c r="BM193" i="11"/>
  <c r="BM187" i="11"/>
  <c r="BM139" i="11"/>
  <c r="BM131" i="11"/>
  <c r="BM119" i="11"/>
  <c r="BM103" i="11"/>
  <c r="BM97" i="11"/>
  <c r="BM89" i="11"/>
  <c r="BM85" i="11"/>
  <c r="BM189" i="11"/>
  <c r="BM201" i="11"/>
  <c r="BM246" i="11"/>
  <c r="BM242" i="11"/>
  <c r="BM238" i="11"/>
  <c r="BM232" i="11"/>
  <c r="BM245" i="11"/>
  <c r="BM168" i="11"/>
  <c r="BM164" i="11"/>
  <c r="BM160" i="11"/>
  <c r="BM156" i="11"/>
  <c r="BM150" i="11"/>
  <c r="BM148" i="11"/>
  <c r="BM144" i="11"/>
  <c r="BM142" i="11"/>
  <c r="BM138" i="11"/>
  <c r="BM128" i="11"/>
  <c r="BM118" i="11"/>
  <c r="BM112" i="11"/>
  <c r="BM108" i="11"/>
  <c r="BM86" i="11"/>
  <c r="BM88" i="11"/>
  <c r="BN279" i="11" l="1"/>
  <c r="BN273" i="11"/>
  <c r="BN271" i="11"/>
  <c r="BN277" i="11"/>
  <c r="BN276" i="11"/>
  <c r="BN275" i="11"/>
  <c r="BN274" i="11"/>
  <c r="BN269" i="11"/>
  <c r="BN260" i="11"/>
  <c r="BN259" i="11"/>
  <c r="BN258" i="11"/>
  <c r="BN257" i="11"/>
  <c r="BN261" i="11"/>
  <c r="BN255" i="11"/>
  <c r="BN254" i="11"/>
  <c r="BN153" i="11"/>
  <c r="BN152" i="11"/>
  <c r="BN154" i="11"/>
  <c r="BN9" i="11"/>
  <c r="BO7" i="11"/>
  <c r="BN80" i="11"/>
  <c r="BN79" i="11"/>
  <c r="BN78" i="11"/>
  <c r="BN77" i="11"/>
  <c r="BN76" i="11"/>
  <c r="BN75" i="11"/>
  <c r="BN74" i="11"/>
  <c r="BN73" i="11"/>
  <c r="BN70" i="11"/>
  <c r="BN69" i="11"/>
  <c r="BN68" i="11"/>
  <c r="BN66" i="11"/>
  <c r="BN64" i="11"/>
  <c r="BN62" i="11"/>
  <c r="BN60" i="11"/>
  <c r="BN57" i="11"/>
  <c r="BN53" i="11"/>
  <c r="BN51" i="11"/>
  <c r="BN50" i="11"/>
  <c r="BN49" i="11"/>
  <c r="BN47" i="11"/>
  <c r="BN45" i="11"/>
  <c r="BN42" i="11"/>
  <c r="BN38" i="11"/>
  <c r="BN36" i="11"/>
  <c r="BN34" i="11"/>
  <c r="BN32" i="11"/>
  <c r="BN30" i="11"/>
  <c r="BN28" i="11"/>
  <c r="BN26" i="11"/>
  <c r="BN24" i="11"/>
  <c r="BN22" i="11"/>
  <c r="BN21" i="11"/>
  <c r="BN20" i="11"/>
  <c r="BN17" i="11"/>
  <c r="BN15" i="11"/>
  <c r="BN13" i="11"/>
  <c r="BN12" i="11"/>
  <c r="BN81" i="11"/>
  <c r="BN72" i="11"/>
  <c r="BN71" i="11"/>
  <c r="BN67" i="11"/>
  <c r="BN65" i="11"/>
  <c r="BN63" i="11"/>
  <c r="BN61" i="11"/>
  <c r="BN59" i="11"/>
  <c r="BN58" i="11"/>
  <c r="BN54" i="11"/>
  <c r="BN52" i="11"/>
  <c r="BN48" i="11"/>
  <c r="BN46" i="11"/>
  <c r="BN44" i="11"/>
  <c r="BN43" i="11"/>
  <c r="BN41" i="11"/>
  <c r="BN40" i="11"/>
  <c r="BN39" i="11"/>
  <c r="BN37" i="11"/>
  <c r="BN35" i="11"/>
  <c r="BN33" i="11"/>
  <c r="BN31" i="11"/>
  <c r="BN29" i="11"/>
  <c r="BN27" i="11"/>
  <c r="BN25" i="11"/>
  <c r="BN23" i="11"/>
  <c r="BN19" i="11"/>
  <c r="BN18" i="11"/>
  <c r="BN16" i="11"/>
  <c r="BN14" i="11"/>
  <c r="BN207" i="11"/>
  <c r="BN209" i="11"/>
  <c r="BN227" i="11"/>
  <c r="BN202" i="11"/>
  <c r="BN206" i="11"/>
  <c r="BN210" i="11"/>
  <c r="BN151" i="11"/>
  <c r="BN256" i="11"/>
  <c r="BN211" i="11"/>
  <c r="BN203" i="11"/>
  <c r="BN204" i="11"/>
  <c r="BN208" i="11"/>
  <c r="BN205" i="11"/>
  <c r="BN268" i="11"/>
  <c r="BN247" i="11"/>
  <c r="BN267" i="11"/>
  <c r="BN270" i="11"/>
  <c r="BN278" i="11"/>
  <c r="BN272" i="11"/>
  <c r="BN230" i="11"/>
  <c r="BN218" i="11"/>
  <c r="BN176" i="11"/>
  <c r="BN222" i="11"/>
  <c r="BN214" i="11"/>
  <c r="BN180" i="11"/>
  <c r="BN172" i="11"/>
  <c r="BN243" i="11"/>
  <c r="BN241" i="11"/>
  <c r="BN163" i="11"/>
  <c r="BN233" i="11"/>
  <c r="BN130" i="11"/>
  <c r="BN124" i="11"/>
  <c r="BN116" i="11"/>
  <c r="BN104" i="11"/>
  <c r="BN96" i="11"/>
  <c r="BN167" i="11"/>
  <c r="BN159" i="11"/>
  <c r="BN265" i="11"/>
  <c r="BN252" i="11"/>
  <c r="BN248" i="11"/>
  <c r="BN134" i="11"/>
  <c r="BN266" i="11"/>
  <c r="BN263" i="11"/>
  <c r="BN183" i="11"/>
  <c r="BN82" i="11"/>
  <c r="BN90" i="11"/>
  <c r="BN244" i="11"/>
  <c r="BN240" i="11"/>
  <c r="BN234" i="11"/>
  <c r="BN237" i="11"/>
  <c r="BN200" i="11"/>
  <c r="BN196" i="11"/>
  <c r="BN192" i="11"/>
  <c r="BN186" i="11"/>
  <c r="BN149" i="11"/>
  <c r="BN147" i="11"/>
  <c r="BN143" i="11"/>
  <c r="BN141" i="11"/>
  <c r="BN137" i="11"/>
  <c r="BN133" i="11"/>
  <c r="BN129" i="11"/>
  <c r="BN125" i="11"/>
  <c r="BN121" i="11"/>
  <c r="BN117" i="11"/>
  <c r="BN92" i="11"/>
  <c r="BN84" i="11"/>
  <c r="BN264" i="11"/>
  <c r="BN249" i="11"/>
  <c r="BN226" i="11"/>
  <c r="BN182" i="11"/>
  <c r="BN155" i="11"/>
  <c r="BN251" i="11"/>
  <c r="BN262" i="11"/>
  <c r="BN231" i="11"/>
  <c r="BN228" i="11"/>
  <c r="BN253" i="11"/>
  <c r="BN216" i="11"/>
  <c r="BN178" i="11"/>
  <c r="BN224" i="11"/>
  <c r="BN220" i="11"/>
  <c r="BN212" i="11"/>
  <c r="BN174" i="11"/>
  <c r="BN162" i="11"/>
  <c r="BN158" i="11"/>
  <c r="BN113" i="11"/>
  <c r="BN109" i="11"/>
  <c r="BN105" i="11"/>
  <c r="BN99" i="11"/>
  <c r="BN95" i="11"/>
  <c r="BN91" i="11"/>
  <c r="BN87" i="11"/>
  <c r="BN83" i="11"/>
  <c r="BN136" i="11"/>
  <c r="BN122" i="11"/>
  <c r="BN114" i="11"/>
  <c r="BN110" i="11"/>
  <c r="BN102" i="11"/>
  <c r="BN195" i="11"/>
  <c r="BN185" i="11"/>
  <c r="BN225" i="11"/>
  <c r="BN223" i="11"/>
  <c r="BN221" i="11"/>
  <c r="BN219" i="11"/>
  <c r="BN217" i="11"/>
  <c r="BN215" i="11"/>
  <c r="BN213" i="11"/>
  <c r="BN181" i="11"/>
  <c r="BN179" i="11"/>
  <c r="BN177" i="11"/>
  <c r="BN175" i="11"/>
  <c r="BN173" i="11"/>
  <c r="BN171" i="11"/>
  <c r="BN170" i="11"/>
  <c r="BN250" i="11"/>
  <c r="BN239" i="11"/>
  <c r="BN165" i="11"/>
  <c r="BN140" i="11"/>
  <c r="BN132" i="11"/>
  <c r="BN126" i="11"/>
  <c r="BN120" i="11"/>
  <c r="BN166" i="11"/>
  <c r="BN229" i="11"/>
  <c r="BN169" i="11"/>
  <c r="BN161" i="11"/>
  <c r="BN157" i="11"/>
  <c r="BN106" i="11"/>
  <c r="BN94" i="11"/>
  <c r="BN193" i="11"/>
  <c r="BN187" i="11"/>
  <c r="BN86" i="11"/>
  <c r="BN88" i="11"/>
  <c r="BN246" i="11"/>
  <c r="BN242" i="11"/>
  <c r="BN238" i="11"/>
  <c r="BN232" i="11"/>
  <c r="BN245" i="11"/>
  <c r="BN198" i="11"/>
  <c r="BN194" i="11"/>
  <c r="BN188" i="11"/>
  <c r="BN184" i="11"/>
  <c r="BN150" i="11"/>
  <c r="BN148" i="11"/>
  <c r="BN144" i="11"/>
  <c r="BN142" i="11"/>
  <c r="BN139" i="11"/>
  <c r="BN135" i="11"/>
  <c r="BN131" i="11"/>
  <c r="BN127" i="11"/>
  <c r="BN123" i="11"/>
  <c r="BN119" i="11"/>
  <c r="BN115" i="11"/>
  <c r="BN111" i="11"/>
  <c r="BN107" i="11"/>
  <c r="BN103" i="11"/>
  <c r="BN97" i="11"/>
  <c r="BN93" i="11"/>
  <c r="BN89" i="11"/>
  <c r="BN85" i="11"/>
  <c r="BN138" i="11"/>
  <c r="BN128" i="11"/>
  <c r="BN118" i="11"/>
  <c r="BN112" i="11"/>
  <c r="BN108" i="11"/>
  <c r="BN199" i="11"/>
  <c r="BN189" i="11"/>
  <c r="BN197" i="11"/>
  <c r="BN164" i="11"/>
  <c r="BN201" i="11"/>
  <c r="BN168" i="11"/>
  <c r="BN98" i="11"/>
  <c r="BN160" i="11"/>
  <c r="BN156" i="11"/>
  <c r="BO269" i="11" l="1"/>
  <c r="BO268" i="11"/>
  <c r="BO271" i="11"/>
  <c r="BO270" i="11"/>
  <c r="BO273" i="11"/>
  <c r="BO256" i="11"/>
  <c r="BO208" i="11"/>
  <c r="BO204" i="11"/>
  <c r="BO210" i="11"/>
  <c r="BO202" i="11"/>
  <c r="BO206" i="11"/>
  <c r="BP7" i="11"/>
  <c r="BO6" i="11"/>
  <c r="BO9" i="11"/>
  <c r="BO26" i="11"/>
  <c r="BO27" i="11"/>
  <c r="BO28" i="11"/>
  <c r="BO29" i="11"/>
  <c r="BO30" i="11"/>
  <c r="BO35" i="11"/>
  <c r="BO38" i="11"/>
  <c r="BO45" i="11"/>
  <c r="BO46" i="11"/>
  <c r="BO49" i="11"/>
  <c r="BO50" i="11"/>
  <c r="BO63" i="11"/>
  <c r="BO65" i="11"/>
  <c r="BO67" i="11"/>
  <c r="BO69" i="11"/>
  <c r="BO71" i="11"/>
  <c r="BO73" i="11"/>
  <c r="BO75" i="11"/>
  <c r="BO77" i="11"/>
  <c r="BO79" i="11"/>
  <c r="BO12" i="11"/>
  <c r="BO16" i="11"/>
  <c r="BO24" i="11"/>
  <c r="BO31" i="11"/>
  <c r="BO32" i="11"/>
  <c r="BO33" i="11"/>
  <c r="BO47" i="11"/>
  <c r="BO48" i="11"/>
  <c r="BO51" i="11"/>
  <c r="BO52" i="11"/>
  <c r="BO53" i="11"/>
  <c r="BO211" i="11"/>
  <c r="BO203" i="11"/>
  <c r="BO15" i="11"/>
  <c r="BO54" i="11"/>
  <c r="BO59" i="11"/>
  <c r="BO61" i="11"/>
  <c r="BO81" i="11"/>
  <c r="BO37" i="11"/>
  <c r="BO57" i="11"/>
  <c r="BO151" i="11"/>
  <c r="BO153" i="11"/>
  <c r="BO227" i="11"/>
  <c r="BO21" i="11"/>
  <c r="BO22" i="11"/>
  <c r="BO23" i="11"/>
  <c r="BO58" i="11"/>
  <c r="BO62" i="11"/>
  <c r="BO64" i="11"/>
  <c r="BO66" i="11"/>
  <c r="BO68" i="11"/>
  <c r="BO70" i="11"/>
  <c r="BO72" i="11"/>
  <c r="BO74" i="11"/>
  <c r="BO76" i="11"/>
  <c r="BO78" i="11"/>
  <c r="BO80" i="11"/>
  <c r="BO14" i="11"/>
  <c r="BO20" i="11"/>
  <c r="BO25" i="11"/>
  <c r="BO36" i="11"/>
  <c r="BO207" i="11"/>
  <c r="BO205" i="11"/>
  <c r="BO254" i="11"/>
  <c r="BO255" i="11"/>
  <c r="BO13" i="11"/>
  <c r="BO19" i="11"/>
  <c r="BO34" i="11"/>
  <c r="BO247" i="11"/>
  <c r="BO258" i="11"/>
  <c r="BO260" i="11"/>
  <c r="BO272" i="11"/>
  <c r="BO275" i="11"/>
  <c r="BO276" i="11"/>
  <c r="BO277" i="11"/>
  <c r="BO279" i="11"/>
  <c r="BO261" i="11"/>
  <c r="BO18" i="11"/>
  <c r="BO43" i="11"/>
  <c r="BO267" i="11"/>
  <c r="BO40" i="11"/>
  <c r="BO152" i="11"/>
  <c r="BO41" i="11"/>
  <c r="BO44" i="11"/>
  <c r="BO60" i="11"/>
  <c r="BO39" i="11"/>
  <c r="BO42" i="11"/>
  <c r="BO154" i="11"/>
  <c r="BO209" i="11"/>
  <c r="BO257" i="11"/>
  <c r="BO259" i="11"/>
  <c r="BO17" i="11"/>
  <c r="BO278" i="11"/>
  <c r="BO274" i="11"/>
  <c r="BO163" i="11"/>
  <c r="BO230" i="11"/>
  <c r="BO218" i="11"/>
  <c r="BO243" i="11"/>
  <c r="BO241" i="11"/>
  <c r="BO176" i="11"/>
  <c r="BO222" i="11"/>
  <c r="BO214" i="11"/>
  <c r="BO172" i="11"/>
  <c r="BO167" i="11"/>
  <c r="BO130" i="11"/>
  <c r="BO116" i="11"/>
  <c r="BO104" i="11"/>
  <c r="BO96" i="11"/>
  <c r="BO233" i="11"/>
  <c r="BO180" i="11"/>
  <c r="BO124" i="11"/>
  <c r="BO159" i="11"/>
  <c r="BO155" i="11"/>
  <c r="BO170" i="11"/>
  <c r="BO166" i="11"/>
  <c r="BO162" i="11"/>
  <c r="BO158" i="11"/>
  <c r="BO266" i="11"/>
  <c r="BO92" i="11"/>
  <c r="BO84" i="11"/>
  <c r="BO264" i="11"/>
  <c r="BO253" i="11"/>
  <c r="BO249" i="11"/>
  <c r="BO216" i="11"/>
  <c r="BO178" i="11"/>
  <c r="BO265" i="11"/>
  <c r="BO252" i="11"/>
  <c r="BO248" i="11"/>
  <c r="BO224" i="11"/>
  <c r="BO220" i="11"/>
  <c r="BO212" i="11"/>
  <c r="BO182" i="11"/>
  <c r="BO174" i="11"/>
  <c r="BO226" i="11"/>
  <c r="BO251" i="11"/>
  <c r="BO262" i="11"/>
  <c r="BO244" i="11"/>
  <c r="BO231" i="11"/>
  <c r="BO237" i="11"/>
  <c r="BO186" i="11"/>
  <c r="BO143" i="11"/>
  <c r="BO129" i="11"/>
  <c r="BO250" i="11"/>
  <c r="BO225" i="11"/>
  <c r="BO223" i="11"/>
  <c r="BO221" i="11"/>
  <c r="BO219" i="11"/>
  <c r="BO217" i="11"/>
  <c r="BO215" i="11"/>
  <c r="BO213" i="11"/>
  <c r="BO239" i="11"/>
  <c r="BO229" i="11"/>
  <c r="BO181" i="11"/>
  <c r="BO179" i="11"/>
  <c r="BO177" i="11"/>
  <c r="BO175" i="11"/>
  <c r="BO173" i="11"/>
  <c r="BO171" i="11"/>
  <c r="BO140" i="11"/>
  <c r="BO82" i="11"/>
  <c r="BO90" i="11"/>
  <c r="BO200" i="11"/>
  <c r="BO228" i="11"/>
  <c r="BO141" i="11"/>
  <c r="BO125" i="11"/>
  <c r="BO117" i="11"/>
  <c r="BO263" i="11"/>
  <c r="BO183" i="11"/>
  <c r="BO240" i="11"/>
  <c r="BO196" i="11"/>
  <c r="BO149" i="11"/>
  <c r="BO137" i="11"/>
  <c r="BO121" i="11"/>
  <c r="BO169" i="11"/>
  <c r="BO165" i="11"/>
  <c r="BO161" i="11"/>
  <c r="BO157" i="11"/>
  <c r="BO134" i="11"/>
  <c r="BO234" i="11"/>
  <c r="BO192" i="11"/>
  <c r="BO147" i="11"/>
  <c r="BO133" i="11"/>
  <c r="BO113" i="11"/>
  <c r="BO109" i="11"/>
  <c r="BO105" i="11"/>
  <c r="BO99" i="11"/>
  <c r="BO95" i="11"/>
  <c r="BO91" i="11"/>
  <c r="BO87" i="11"/>
  <c r="BO83" i="11"/>
  <c r="BO136" i="11"/>
  <c r="BO122" i="11"/>
  <c r="BO114" i="11"/>
  <c r="BO110" i="11"/>
  <c r="BO102" i="11"/>
  <c r="BO195" i="11"/>
  <c r="BO185" i="11"/>
  <c r="BO132" i="11"/>
  <c r="BO98" i="11"/>
  <c r="BO168" i="11"/>
  <c r="BO164" i="11"/>
  <c r="BO160" i="11"/>
  <c r="BO156" i="11"/>
  <c r="BO189" i="11"/>
  <c r="BO106" i="11"/>
  <c r="BO126" i="11"/>
  <c r="BO197" i="11"/>
  <c r="BO120" i="11"/>
  <c r="BO94" i="11"/>
  <c r="BO193" i="11"/>
  <c r="BO187" i="11"/>
  <c r="BO86" i="11"/>
  <c r="BO88" i="11"/>
  <c r="BO246" i="11"/>
  <c r="BO242" i="11"/>
  <c r="BO238" i="11"/>
  <c r="BO232" i="11"/>
  <c r="BO245" i="11"/>
  <c r="BO198" i="11"/>
  <c r="BO194" i="11"/>
  <c r="BO188" i="11"/>
  <c r="BO184" i="11"/>
  <c r="BO150" i="11"/>
  <c r="BO148" i="11"/>
  <c r="BO144" i="11"/>
  <c r="BO142" i="11"/>
  <c r="BO139" i="11"/>
  <c r="BO135" i="11"/>
  <c r="BO131" i="11"/>
  <c r="BO127" i="11"/>
  <c r="BO123" i="11"/>
  <c r="BO119" i="11"/>
  <c r="BO115" i="11"/>
  <c r="BO111" i="11"/>
  <c r="BO107" i="11"/>
  <c r="BO103" i="11"/>
  <c r="BO97" i="11"/>
  <c r="BO93" i="11"/>
  <c r="BO89" i="11"/>
  <c r="BO85" i="11"/>
  <c r="BO138" i="11"/>
  <c r="BO128" i="11"/>
  <c r="BO118" i="11"/>
  <c r="BO112" i="11"/>
  <c r="BO108" i="11"/>
  <c r="BO199" i="11"/>
  <c r="BO201" i="11"/>
  <c r="BQ7" i="11" l="1"/>
  <c r="BP9" i="11"/>
  <c r="BP81" i="11"/>
  <c r="BP12" i="11"/>
  <c r="BP16" i="11"/>
  <c r="BP20" i="11"/>
  <c r="BP24" i="11"/>
  <c r="BP28" i="11"/>
  <c r="BP32" i="11"/>
  <c r="BP36" i="11"/>
  <c r="BP40" i="11"/>
  <c r="BP44" i="11"/>
  <c r="BP48" i="11"/>
  <c r="BP52" i="11"/>
  <c r="BP58" i="11"/>
  <c r="BP62" i="11"/>
  <c r="BP66" i="11"/>
  <c r="BP70" i="11"/>
  <c r="BP74" i="11"/>
  <c r="BP78" i="11"/>
  <c r="BP153" i="11"/>
  <c r="BP203" i="11"/>
  <c r="BP13" i="11"/>
  <c r="BP17" i="11"/>
  <c r="BP21" i="11"/>
  <c r="BP25" i="11"/>
  <c r="BP29" i="11"/>
  <c r="BP33" i="11"/>
  <c r="BP37" i="11"/>
  <c r="BP41" i="11"/>
  <c r="BP45" i="11"/>
  <c r="BP49" i="11"/>
  <c r="BP53" i="11"/>
  <c r="BP59" i="11"/>
  <c r="BP63" i="11"/>
  <c r="BP67" i="11"/>
  <c r="BP71" i="11"/>
  <c r="BP75" i="11"/>
  <c r="BP79" i="11"/>
  <c r="BP154" i="11"/>
  <c r="BP202" i="11"/>
  <c r="BP204" i="11"/>
  <c r="BP206" i="11"/>
  <c r="BP208" i="11"/>
  <c r="BP210" i="11"/>
  <c r="BP227" i="11"/>
  <c r="BP14" i="11"/>
  <c r="BP18" i="11"/>
  <c r="BP22" i="11"/>
  <c r="BP26" i="11"/>
  <c r="BP30" i="11"/>
  <c r="BP34" i="11"/>
  <c r="BP38" i="11"/>
  <c r="BP42" i="11"/>
  <c r="BP46" i="11"/>
  <c r="BP50" i="11"/>
  <c r="BP54" i="11"/>
  <c r="BP60" i="11"/>
  <c r="BP64" i="11"/>
  <c r="BP68" i="11"/>
  <c r="BP72" i="11"/>
  <c r="BP76" i="11"/>
  <c r="BP80" i="11"/>
  <c r="BP207" i="11"/>
  <c r="BP205" i="11"/>
  <c r="BP23" i="11"/>
  <c r="BP39" i="11"/>
  <c r="BP57" i="11"/>
  <c r="BP73" i="11"/>
  <c r="BP152" i="11"/>
  <c r="BP255" i="11"/>
  <c r="BP256" i="11"/>
  <c r="BP258" i="11"/>
  <c r="BP260" i="11"/>
  <c r="BP268" i="11"/>
  <c r="BP269" i="11"/>
  <c r="BP209" i="11"/>
  <c r="BP272" i="11"/>
  <c r="BP27" i="11"/>
  <c r="BP43" i="11"/>
  <c r="BP61" i="11"/>
  <c r="BP77" i="11"/>
  <c r="BP151" i="11"/>
  <c r="BP261" i="11"/>
  <c r="BP267" i="11"/>
  <c r="BP270" i="11"/>
  <c r="BP275" i="11"/>
  <c r="BP276" i="11"/>
  <c r="BP277" i="11"/>
  <c r="BP19" i="11"/>
  <c r="BP35" i="11"/>
  <c r="BP278" i="11"/>
  <c r="BP15" i="11"/>
  <c r="BP31" i="11"/>
  <c r="BP47" i="11"/>
  <c r="BP65" i="11"/>
  <c r="BP247" i="11"/>
  <c r="BP254" i="11"/>
  <c r="BP257" i="11"/>
  <c r="BP259" i="11"/>
  <c r="BP271" i="11"/>
  <c r="BP273" i="11"/>
  <c r="BP211" i="11"/>
  <c r="BP69" i="11"/>
  <c r="BP279" i="11"/>
  <c r="BP51" i="11"/>
  <c r="BP274" i="11"/>
  <c r="BP230" i="11"/>
  <c r="BP218" i="11"/>
  <c r="BP241" i="11"/>
  <c r="BP222" i="11"/>
  <c r="BP243" i="11"/>
  <c r="BP233" i="11"/>
  <c r="BP176" i="11"/>
  <c r="BP163" i="11"/>
  <c r="BP172" i="11"/>
  <c r="BP214" i="11"/>
  <c r="BP180" i="11"/>
  <c r="BP167" i="11"/>
  <c r="BP124" i="11"/>
  <c r="BP116" i="11"/>
  <c r="BP104" i="11"/>
  <c r="BP96" i="11"/>
  <c r="BP130" i="11"/>
  <c r="BP253" i="11"/>
  <c r="BP216" i="11"/>
  <c r="BP265" i="11"/>
  <c r="BP252" i="11"/>
  <c r="BP248" i="11"/>
  <c r="BP224" i="11"/>
  <c r="BP220" i="11"/>
  <c r="BP134" i="11"/>
  <c r="BP263" i="11"/>
  <c r="BP90" i="11"/>
  <c r="BP251" i="11"/>
  <c r="BP262" i="11"/>
  <c r="BP244" i="11"/>
  <c r="BP240" i="11"/>
  <c r="BP234" i="11"/>
  <c r="BP228" i="11"/>
  <c r="BP141" i="11"/>
  <c r="BP264" i="11"/>
  <c r="BP249" i="11"/>
  <c r="BP237" i="11"/>
  <c r="BP200" i="11"/>
  <c r="BP196" i="11"/>
  <c r="BP192" i="11"/>
  <c r="BP186" i="11"/>
  <c r="BP178" i="11"/>
  <c r="BP159" i="11"/>
  <c r="BP212" i="11"/>
  <c r="BP174" i="11"/>
  <c r="BP92" i="11"/>
  <c r="BP84" i="11"/>
  <c r="BP226" i="11"/>
  <c r="BP182" i="11"/>
  <c r="BP183" i="11"/>
  <c r="BP82" i="11"/>
  <c r="BP155" i="11"/>
  <c r="BP231" i="11"/>
  <c r="BP158" i="11"/>
  <c r="BP133" i="11"/>
  <c r="BP117" i="11"/>
  <c r="BP113" i="11"/>
  <c r="BP109" i="11"/>
  <c r="BP105" i="11"/>
  <c r="BP99" i="11"/>
  <c r="BP95" i="11"/>
  <c r="BP91" i="11"/>
  <c r="BP195" i="11"/>
  <c r="BP185" i="11"/>
  <c r="BP169" i="11"/>
  <c r="BP165" i="11"/>
  <c r="BP161" i="11"/>
  <c r="BP157" i="11"/>
  <c r="BP149" i="11"/>
  <c r="BP129" i="11"/>
  <c r="BP87" i="11"/>
  <c r="BP136" i="11"/>
  <c r="BP122" i="11"/>
  <c r="BP114" i="11"/>
  <c r="BP110" i="11"/>
  <c r="BP102" i="11"/>
  <c r="BP229" i="11"/>
  <c r="BP266" i="11"/>
  <c r="BP170" i="11"/>
  <c r="BP166" i="11"/>
  <c r="BP147" i="11"/>
  <c r="BP125" i="11"/>
  <c r="BP121" i="11"/>
  <c r="BP83" i="11"/>
  <c r="BP250" i="11"/>
  <c r="BP225" i="11"/>
  <c r="BP223" i="11"/>
  <c r="BP221" i="11"/>
  <c r="BP219" i="11"/>
  <c r="BP217" i="11"/>
  <c r="BP215" i="11"/>
  <c r="BP213" i="11"/>
  <c r="BP140" i="11"/>
  <c r="BP132" i="11"/>
  <c r="BP126" i="11"/>
  <c r="BP120" i="11"/>
  <c r="BP162" i="11"/>
  <c r="BP143" i="11"/>
  <c r="BP137" i="11"/>
  <c r="BP239" i="11"/>
  <c r="BP181" i="11"/>
  <c r="BP179" i="11"/>
  <c r="BP177" i="11"/>
  <c r="BP175" i="11"/>
  <c r="BP173" i="11"/>
  <c r="BP171" i="11"/>
  <c r="BP94" i="11"/>
  <c r="BP201" i="11"/>
  <c r="BP86" i="11"/>
  <c r="BP88" i="11"/>
  <c r="BP246" i="11"/>
  <c r="BP242" i="11"/>
  <c r="BP238" i="11"/>
  <c r="BP232" i="11"/>
  <c r="BP89" i="11"/>
  <c r="BP85" i="11"/>
  <c r="BP138" i="11"/>
  <c r="BP128" i="11"/>
  <c r="BP118" i="11"/>
  <c r="BP112" i="11"/>
  <c r="BP108" i="11"/>
  <c r="BP139" i="11"/>
  <c r="BP131" i="11"/>
  <c r="BP127" i="11"/>
  <c r="BP119" i="11"/>
  <c r="BP111" i="11"/>
  <c r="BP106" i="11"/>
  <c r="BP198" i="11"/>
  <c r="BP194" i="11"/>
  <c r="BP188" i="11"/>
  <c r="BP184" i="11"/>
  <c r="BP193" i="11"/>
  <c r="BP107" i="11"/>
  <c r="BP97" i="11"/>
  <c r="BP93" i="11"/>
  <c r="BP199" i="11"/>
  <c r="BP189" i="11"/>
  <c r="BP197" i="11"/>
  <c r="BP245" i="11"/>
  <c r="BP168" i="11"/>
  <c r="BP164" i="11"/>
  <c r="BP160" i="11"/>
  <c r="BP156" i="11"/>
  <c r="BP150" i="11"/>
  <c r="BP148" i="11"/>
  <c r="BP144" i="11"/>
  <c r="BP142" i="11"/>
  <c r="BP135" i="11"/>
  <c r="BP98" i="11"/>
  <c r="BP187" i="11"/>
  <c r="BP123" i="11"/>
  <c r="BP115" i="11"/>
  <c r="BP103" i="11"/>
  <c r="BQ268" i="11" l="1"/>
  <c r="BQ260" i="11"/>
  <c r="BQ255" i="11"/>
  <c r="BQ208" i="11"/>
  <c r="BQ204" i="11"/>
  <c r="BQ210" i="11"/>
  <c r="BQ202" i="11"/>
  <c r="BQ154" i="11"/>
  <c r="BQ206" i="11"/>
  <c r="BQ152" i="11"/>
  <c r="BR7" i="11"/>
  <c r="BQ9" i="11"/>
  <c r="BQ153" i="11"/>
  <c r="BQ151" i="11"/>
  <c r="BQ80" i="11"/>
  <c r="BQ79" i="11"/>
  <c r="BQ78" i="11"/>
  <c r="BQ77" i="11"/>
  <c r="BQ76" i="11"/>
  <c r="BQ75" i="11"/>
  <c r="BQ74" i="11"/>
  <c r="BQ73" i="11"/>
  <c r="BQ72" i="11"/>
  <c r="BQ71" i="11"/>
  <c r="BQ70" i="11"/>
  <c r="BQ69" i="11"/>
  <c r="BQ68" i="11"/>
  <c r="BQ67" i="11"/>
  <c r="BQ66" i="11"/>
  <c r="BQ65" i="11"/>
  <c r="BQ64" i="11"/>
  <c r="BQ63" i="11"/>
  <c r="BQ62" i="11"/>
  <c r="BQ61" i="11"/>
  <c r="BQ60" i="11"/>
  <c r="BQ59" i="11"/>
  <c r="BQ58" i="11"/>
  <c r="BQ57" i="11"/>
  <c r="BQ54" i="11"/>
  <c r="BQ53" i="11"/>
  <c r="BQ52" i="11"/>
  <c r="BQ51" i="11"/>
  <c r="BQ50" i="11"/>
  <c r="BQ49" i="11"/>
  <c r="BQ48" i="11"/>
  <c r="BQ47" i="11"/>
  <c r="BQ46" i="11"/>
  <c r="BQ45" i="11"/>
  <c r="BQ44" i="11"/>
  <c r="BQ43" i="11"/>
  <c r="BQ42" i="11"/>
  <c r="BQ41" i="11"/>
  <c r="BQ40" i="11"/>
  <c r="BQ39" i="11"/>
  <c r="BQ38" i="11"/>
  <c r="BQ37" i="11"/>
  <c r="BQ36" i="11"/>
  <c r="BQ35" i="11"/>
  <c r="BQ34" i="11"/>
  <c r="BQ33" i="11"/>
  <c r="BQ32" i="11"/>
  <c r="BQ31" i="11"/>
  <c r="BQ30" i="11"/>
  <c r="BQ29" i="11"/>
  <c r="BQ28" i="11"/>
  <c r="BQ27" i="11"/>
  <c r="BQ26" i="11"/>
  <c r="BQ25" i="11"/>
  <c r="BQ24" i="11"/>
  <c r="BQ23" i="11"/>
  <c r="BQ22" i="11"/>
  <c r="BQ21" i="11"/>
  <c r="BQ20" i="11"/>
  <c r="BQ19" i="11"/>
  <c r="BQ18" i="11"/>
  <c r="BQ17" i="11"/>
  <c r="BQ16" i="11"/>
  <c r="BQ15" i="11"/>
  <c r="BQ14" i="11"/>
  <c r="BQ13" i="11"/>
  <c r="BQ12" i="11"/>
  <c r="BQ209" i="11"/>
  <c r="BQ81" i="11"/>
  <c r="BQ247" i="11"/>
  <c r="BQ203" i="11"/>
  <c r="BQ227" i="11"/>
  <c r="BQ261" i="11"/>
  <c r="BQ257" i="11"/>
  <c r="BQ271" i="11"/>
  <c r="BQ275" i="11"/>
  <c r="BQ276" i="11"/>
  <c r="BQ277" i="11"/>
  <c r="BQ278" i="11"/>
  <c r="BQ279" i="11"/>
  <c r="BQ259" i="11"/>
  <c r="BQ211" i="11"/>
  <c r="BQ254" i="11"/>
  <c r="BQ258" i="11"/>
  <c r="BQ269" i="11"/>
  <c r="BQ267" i="11"/>
  <c r="BQ272" i="11"/>
  <c r="BQ273" i="11"/>
  <c r="BQ205" i="11"/>
  <c r="BQ256" i="11"/>
  <c r="BQ207" i="11"/>
  <c r="BQ270" i="11"/>
  <c r="BQ274" i="11"/>
  <c r="BQ230" i="11"/>
  <c r="BQ243" i="11"/>
  <c r="BQ241" i="11"/>
  <c r="BQ233" i="11"/>
  <c r="BQ218" i="11"/>
  <c r="BQ176" i="11"/>
  <c r="BQ163" i="11"/>
  <c r="BQ167" i="11"/>
  <c r="BQ222" i="11"/>
  <c r="BQ180" i="11"/>
  <c r="BQ214" i="11"/>
  <c r="BQ124" i="11"/>
  <c r="BQ116" i="11"/>
  <c r="BQ104" i="11"/>
  <c r="BQ172" i="11"/>
  <c r="BQ130" i="11"/>
  <c r="BQ96" i="11"/>
  <c r="BQ92" i="11"/>
  <c r="BQ84" i="11"/>
  <c r="BQ264" i="11"/>
  <c r="BQ249" i="11"/>
  <c r="BQ253" i="11"/>
  <c r="BQ212" i="11"/>
  <c r="BQ174" i="11"/>
  <c r="BQ183" i="11"/>
  <c r="BQ186" i="11"/>
  <c r="BQ170" i="11"/>
  <c r="BQ166" i="11"/>
  <c r="BQ162" i="11"/>
  <c r="BQ158" i="11"/>
  <c r="BQ137" i="11"/>
  <c r="BQ226" i="11"/>
  <c r="BQ265" i="11"/>
  <c r="BQ252" i="11"/>
  <c r="BQ248" i="11"/>
  <c r="BQ134" i="11"/>
  <c r="BQ263" i="11"/>
  <c r="BQ82" i="11"/>
  <c r="BQ251" i="11"/>
  <c r="BQ262" i="11"/>
  <c r="BQ244" i="11"/>
  <c r="BQ240" i="11"/>
  <c r="BQ234" i="11"/>
  <c r="BQ237" i="11"/>
  <c r="BQ200" i="11"/>
  <c r="BQ196" i="11"/>
  <c r="BQ192" i="11"/>
  <c r="BQ149" i="11"/>
  <c r="BQ147" i="11"/>
  <c r="BQ143" i="11"/>
  <c r="BQ129" i="11"/>
  <c r="BQ125" i="11"/>
  <c r="BQ216" i="11"/>
  <c r="BQ178" i="11"/>
  <c r="BQ159" i="11"/>
  <c r="BQ224" i="11"/>
  <c r="BQ220" i="11"/>
  <c r="BQ182" i="11"/>
  <c r="BQ90" i="11"/>
  <c r="BQ228" i="11"/>
  <c r="BQ87" i="11"/>
  <c r="BQ83" i="11"/>
  <c r="BQ225" i="11"/>
  <c r="BQ223" i="11"/>
  <c r="BQ221" i="11"/>
  <c r="BQ219" i="11"/>
  <c r="BQ217" i="11"/>
  <c r="BQ215" i="11"/>
  <c r="BQ213" i="11"/>
  <c r="BQ169" i="11"/>
  <c r="BQ165" i="11"/>
  <c r="BQ161" i="11"/>
  <c r="BQ157" i="11"/>
  <c r="BQ117" i="11"/>
  <c r="BQ113" i="11"/>
  <c r="BQ109" i="11"/>
  <c r="BQ99" i="11"/>
  <c r="BQ136" i="11"/>
  <c r="BQ195" i="11"/>
  <c r="BQ185" i="11"/>
  <c r="BQ229" i="11"/>
  <c r="BQ181" i="11"/>
  <c r="BQ179" i="11"/>
  <c r="BQ177" i="11"/>
  <c r="BQ175" i="11"/>
  <c r="BQ173" i="11"/>
  <c r="BQ171" i="11"/>
  <c r="BQ95" i="11"/>
  <c r="BQ91" i="11"/>
  <c r="BQ122" i="11"/>
  <c r="BQ114" i="11"/>
  <c r="BQ110" i="11"/>
  <c r="BQ102" i="11"/>
  <c r="BQ140" i="11"/>
  <c r="BQ132" i="11"/>
  <c r="BQ120" i="11"/>
  <c r="BQ155" i="11"/>
  <c r="BQ266" i="11"/>
  <c r="BQ231" i="11"/>
  <c r="BQ141" i="11"/>
  <c r="BQ133" i="11"/>
  <c r="BQ121" i="11"/>
  <c r="BQ105" i="11"/>
  <c r="BQ250" i="11"/>
  <c r="BQ239" i="11"/>
  <c r="BQ94" i="11"/>
  <c r="BQ193" i="11"/>
  <c r="BQ187" i="11"/>
  <c r="BQ168" i="11"/>
  <c r="BQ164" i="11"/>
  <c r="BQ160" i="11"/>
  <c r="BQ156" i="11"/>
  <c r="BQ127" i="11"/>
  <c r="BQ123" i="11"/>
  <c r="BQ111" i="11"/>
  <c r="BQ107" i="11"/>
  <c r="BQ103" i="11"/>
  <c r="BQ128" i="11"/>
  <c r="BQ112" i="11"/>
  <c r="BQ108" i="11"/>
  <c r="BQ199" i="11"/>
  <c r="BQ189" i="11"/>
  <c r="BQ197" i="11"/>
  <c r="BQ126" i="11"/>
  <c r="BQ106" i="11"/>
  <c r="BQ201" i="11"/>
  <c r="BQ86" i="11"/>
  <c r="BQ88" i="11"/>
  <c r="BQ246" i="11"/>
  <c r="BQ242" i="11"/>
  <c r="BQ238" i="11"/>
  <c r="BQ232" i="11"/>
  <c r="BQ245" i="11"/>
  <c r="BQ150" i="11"/>
  <c r="BQ148" i="11"/>
  <c r="BQ144" i="11"/>
  <c r="BQ142" i="11"/>
  <c r="BQ115" i="11"/>
  <c r="BQ97" i="11"/>
  <c r="BQ93" i="11"/>
  <c r="BQ138" i="11"/>
  <c r="BQ118" i="11"/>
  <c r="BQ135" i="11"/>
  <c r="BQ85" i="11"/>
  <c r="BQ98" i="11"/>
  <c r="BQ198" i="11"/>
  <c r="BQ194" i="11"/>
  <c r="BQ188" i="11"/>
  <c r="BQ184" i="11"/>
  <c r="BQ139" i="11"/>
  <c r="BQ131" i="11"/>
  <c r="BQ119" i="11"/>
  <c r="BQ89" i="11"/>
  <c r="BR269" i="11" l="1"/>
  <c r="BR272" i="11"/>
  <c r="BR261" i="11"/>
  <c r="BR257" i="11"/>
  <c r="BR260" i="11"/>
  <c r="BR259" i="11"/>
  <c r="BR258" i="11"/>
  <c r="BR247" i="11"/>
  <c r="BR205" i="11"/>
  <c r="BR153" i="11"/>
  <c r="BR152" i="11"/>
  <c r="BR151" i="11"/>
  <c r="BR9" i="11"/>
  <c r="BR80" i="11"/>
  <c r="BR79" i="11"/>
  <c r="BR78" i="11"/>
  <c r="BR77" i="11"/>
  <c r="BR76" i="11"/>
  <c r="BR75" i="11"/>
  <c r="BR74" i="11"/>
  <c r="BR73" i="11"/>
  <c r="BR72" i="11"/>
  <c r="BR71" i="11"/>
  <c r="BR70" i="11"/>
  <c r="BR69" i="11"/>
  <c r="BR68" i="11"/>
  <c r="BR67" i="11"/>
  <c r="BR66" i="11"/>
  <c r="BR65" i="11"/>
  <c r="BR64" i="11"/>
  <c r="BR63" i="11"/>
  <c r="BR62" i="11"/>
  <c r="BR61" i="11"/>
  <c r="BR60" i="11"/>
  <c r="BR59" i="11"/>
  <c r="BR58" i="11"/>
  <c r="BR57" i="11"/>
  <c r="BR54" i="11"/>
  <c r="BR53" i="11"/>
  <c r="BR52" i="11"/>
  <c r="BR51" i="11"/>
  <c r="BR50" i="11"/>
  <c r="BR49" i="11"/>
  <c r="BR48" i="11"/>
  <c r="BR47" i="11"/>
  <c r="BR46" i="11"/>
  <c r="BR45" i="11"/>
  <c r="BR44" i="11"/>
  <c r="BR43" i="11"/>
  <c r="BR42" i="11"/>
  <c r="BR41" i="11"/>
  <c r="BR40" i="11"/>
  <c r="BR39" i="11"/>
  <c r="BR38" i="11"/>
  <c r="BR37" i="11"/>
  <c r="BR36" i="11"/>
  <c r="BR35" i="11"/>
  <c r="BR34" i="11"/>
  <c r="BR33" i="11"/>
  <c r="BR32" i="11"/>
  <c r="BR31" i="11"/>
  <c r="BR30" i="11"/>
  <c r="BR29" i="11"/>
  <c r="BR28" i="11"/>
  <c r="BR27" i="11"/>
  <c r="BR26" i="11"/>
  <c r="BR25" i="11"/>
  <c r="BR24" i="11"/>
  <c r="BR23" i="11"/>
  <c r="BR22" i="11"/>
  <c r="BR21" i="11"/>
  <c r="BR20" i="11"/>
  <c r="BR19" i="11"/>
  <c r="BR18" i="11"/>
  <c r="BR17" i="11"/>
  <c r="BR16" i="11"/>
  <c r="BR15" i="11"/>
  <c r="BR14" i="11"/>
  <c r="BR13" i="11"/>
  <c r="BR12" i="11"/>
  <c r="BR209" i="11"/>
  <c r="BR154" i="11"/>
  <c r="BS7" i="11"/>
  <c r="BR207" i="11"/>
  <c r="BR202" i="11"/>
  <c r="BR204" i="11"/>
  <c r="BR206" i="11"/>
  <c r="BR208" i="11"/>
  <c r="BR210" i="11"/>
  <c r="BR256" i="11"/>
  <c r="BR211" i="11"/>
  <c r="BR227" i="11"/>
  <c r="BR267" i="11"/>
  <c r="BR270" i="11"/>
  <c r="BR278" i="11"/>
  <c r="BR268" i="11"/>
  <c r="BR203" i="11"/>
  <c r="BR255" i="11"/>
  <c r="BR271" i="11"/>
  <c r="BR273" i="11"/>
  <c r="BR254" i="11"/>
  <c r="BR81" i="11"/>
  <c r="BR275" i="11"/>
  <c r="BR276" i="11"/>
  <c r="BR277" i="11"/>
  <c r="BR279" i="11"/>
  <c r="BR274" i="11"/>
  <c r="BR243" i="11"/>
  <c r="BR241" i="11"/>
  <c r="BR163" i="11"/>
  <c r="BR233" i="11"/>
  <c r="BR167" i="11"/>
  <c r="BR130" i="11"/>
  <c r="BR230" i="11"/>
  <c r="BR218" i="11"/>
  <c r="BR176" i="11"/>
  <c r="BR222" i="11"/>
  <c r="BR172" i="11"/>
  <c r="BR214" i="11"/>
  <c r="BR124" i="11"/>
  <c r="BR116" i="11"/>
  <c r="BR104" i="11"/>
  <c r="BR96" i="11"/>
  <c r="BR92" i="11"/>
  <c r="BR84" i="11"/>
  <c r="BR180" i="11"/>
  <c r="BR264" i="11"/>
  <c r="BR216" i="11"/>
  <c r="BR178" i="11"/>
  <c r="BR224" i="11"/>
  <c r="BR220" i="11"/>
  <c r="BR212" i="11"/>
  <c r="BR174" i="11"/>
  <c r="BR251" i="11"/>
  <c r="BR228" i="11"/>
  <c r="BR253" i="11"/>
  <c r="BR252" i="11"/>
  <c r="BR248" i="11"/>
  <c r="BR170" i="11"/>
  <c r="BR166" i="11"/>
  <c r="BR162" i="11"/>
  <c r="BR158" i="11"/>
  <c r="BR249" i="11"/>
  <c r="BR226" i="11"/>
  <c r="BR159" i="11"/>
  <c r="BR265" i="11"/>
  <c r="BR182" i="11"/>
  <c r="BR155" i="11"/>
  <c r="BR134" i="11"/>
  <c r="BR183" i="11"/>
  <c r="BR82" i="11"/>
  <c r="BR90" i="11"/>
  <c r="BR244" i="11"/>
  <c r="BR200" i="11"/>
  <c r="BR141" i="11"/>
  <c r="BR125" i="11"/>
  <c r="BR113" i="11"/>
  <c r="BR109" i="11"/>
  <c r="BR105" i="11"/>
  <c r="BR99" i="11"/>
  <c r="BR95" i="11"/>
  <c r="BR91" i="11"/>
  <c r="BR87" i="11"/>
  <c r="BR83" i="11"/>
  <c r="BR136" i="11"/>
  <c r="BR122" i="11"/>
  <c r="BR114" i="11"/>
  <c r="BR110" i="11"/>
  <c r="BR102" i="11"/>
  <c r="BR195" i="11"/>
  <c r="BR185" i="11"/>
  <c r="BR263" i="11"/>
  <c r="BR240" i="11"/>
  <c r="BR231" i="11"/>
  <c r="BR196" i="11"/>
  <c r="BR149" i="11"/>
  <c r="BR137" i="11"/>
  <c r="BR121" i="11"/>
  <c r="BR239" i="11"/>
  <c r="BR169" i="11"/>
  <c r="BR165" i="11"/>
  <c r="BR161" i="11"/>
  <c r="BR157" i="11"/>
  <c r="BR140" i="11"/>
  <c r="BR132" i="11"/>
  <c r="BR126" i="11"/>
  <c r="BR120" i="11"/>
  <c r="BR106" i="11"/>
  <c r="BR98" i="11"/>
  <c r="BR94" i="11"/>
  <c r="BR234" i="11"/>
  <c r="BR192" i="11"/>
  <c r="BR147" i="11"/>
  <c r="BR133" i="11"/>
  <c r="BR225" i="11"/>
  <c r="BR223" i="11"/>
  <c r="BR221" i="11"/>
  <c r="BR219" i="11"/>
  <c r="BR217" i="11"/>
  <c r="BR215" i="11"/>
  <c r="BR213" i="11"/>
  <c r="BR229" i="11"/>
  <c r="BR181" i="11"/>
  <c r="BR179" i="11"/>
  <c r="BR177" i="11"/>
  <c r="BR175" i="11"/>
  <c r="BR173" i="11"/>
  <c r="BR171" i="11"/>
  <c r="BR266" i="11"/>
  <c r="BR262" i="11"/>
  <c r="BR237" i="11"/>
  <c r="BR186" i="11"/>
  <c r="BR143" i="11"/>
  <c r="BR129" i="11"/>
  <c r="BR117" i="11"/>
  <c r="BR250" i="11"/>
  <c r="BR201" i="11"/>
  <c r="BR187" i="11"/>
  <c r="BR88" i="11"/>
  <c r="BR245" i="11"/>
  <c r="BR148" i="11"/>
  <c r="BR142" i="11"/>
  <c r="BR135" i="11"/>
  <c r="BR131" i="11"/>
  <c r="BR127" i="11"/>
  <c r="BR111" i="11"/>
  <c r="BR97" i="11"/>
  <c r="BR168" i="11"/>
  <c r="BR164" i="11"/>
  <c r="BR160" i="11"/>
  <c r="BR156" i="11"/>
  <c r="BR193" i="11"/>
  <c r="BR238" i="11"/>
  <c r="BR194" i="11"/>
  <c r="BR188" i="11"/>
  <c r="BR184" i="11"/>
  <c r="BR150" i="11"/>
  <c r="BR139" i="11"/>
  <c r="BR123" i="11"/>
  <c r="BR119" i="11"/>
  <c r="BR107" i="11"/>
  <c r="BR85" i="11"/>
  <c r="BR138" i="11"/>
  <c r="BR118" i="11"/>
  <c r="BR112" i="11"/>
  <c r="BR108" i="11"/>
  <c r="BR199" i="11"/>
  <c r="BR189" i="11"/>
  <c r="BR197" i="11"/>
  <c r="BR86" i="11"/>
  <c r="BR246" i="11"/>
  <c r="BR242" i="11"/>
  <c r="BR232" i="11"/>
  <c r="BR198" i="11"/>
  <c r="BR144" i="11"/>
  <c r="BR115" i="11"/>
  <c r="BR103" i="11"/>
  <c r="BR93" i="11"/>
  <c r="BR89" i="11"/>
  <c r="BR128" i="11"/>
  <c r="BS273" i="11" l="1"/>
  <c r="BS274" i="11"/>
  <c r="BS271" i="11"/>
  <c r="BS254" i="11"/>
  <c r="BS205" i="11"/>
  <c r="BS209" i="11"/>
  <c r="BT7" i="11"/>
  <c r="BS9" i="11"/>
  <c r="BS211" i="11"/>
  <c r="BS13" i="11"/>
  <c r="BS17" i="11"/>
  <c r="BS40" i="11"/>
  <c r="BS41" i="11"/>
  <c r="BS44" i="11"/>
  <c r="BS60" i="11"/>
  <c r="BS81" i="11"/>
  <c r="BS18" i="11"/>
  <c r="BS19" i="11"/>
  <c r="BS34" i="11"/>
  <c r="BS39" i="11"/>
  <c r="BS42" i="11"/>
  <c r="BS43" i="11"/>
  <c r="BS151" i="11"/>
  <c r="BS152" i="11"/>
  <c r="BS154" i="11"/>
  <c r="BS227" i="11"/>
  <c r="BS26" i="11"/>
  <c r="BS27" i="11"/>
  <c r="BS28" i="11"/>
  <c r="BS29" i="11"/>
  <c r="BS30" i="11"/>
  <c r="BS35" i="11"/>
  <c r="BS38" i="11"/>
  <c r="BS45" i="11"/>
  <c r="BS46" i="11"/>
  <c r="BS49" i="11"/>
  <c r="BS50" i="11"/>
  <c r="BS63" i="11"/>
  <c r="BS65" i="11"/>
  <c r="BS67" i="11"/>
  <c r="BS69" i="11"/>
  <c r="BS71" i="11"/>
  <c r="BS73" i="11"/>
  <c r="BS75" i="11"/>
  <c r="BS77" i="11"/>
  <c r="BS79" i="11"/>
  <c r="BS12" i="11"/>
  <c r="BS16" i="11"/>
  <c r="BS24" i="11"/>
  <c r="BS31" i="11"/>
  <c r="BS32" i="11"/>
  <c r="BS33" i="11"/>
  <c r="BS47" i="11"/>
  <c r="BS48" i="11"/>
  <c r="BS51" i="11"/>
  <c r="BS52" i="11"/>
  <c r="BS53" i="11"/>
  <c r="BS202" i="11"/>
  <c r="BS206" i="11"/>
  <c r="BS210" i="11"/>
  <c r="BS255" i="11"/>
  <c r="BS203" i="11"/>
  <c r="BS15" i="11"/>
  <c r="BS54" i="11"/>
  <c r="BS59" i="11"/>
  <c r="BS61" i="11"/>
  <c r="BS37" i="11"/>
  <c r="BS57" i="11"/>
  <c r="BS153" i="11"/>
  <c r="BS256" i="11"/>
  <c r="BS21" i="11"/>
  <c r="BS58" i="11"/>
  <c r="BS64" i="11"/>
  <c r="BS72" i="11"/>
  <c r="BS80" i="11"/>
  <c r="BS36" i="11"/>
  <c r="BS267" i="11"/>
  <c r="BS268" i="11"/>
  <c r="BS269" i="11"/>
  <c r="BS277" i="11"/>
  <c r="BS62" i="11"/>
  <c r="BS70" i="11"/>
  <c r="BS78" i="11"/>
  <c r="BS207" i="11"/>
  <c r="BS204" i="11"/>
  <c r="BS258" i="11"/>
  <c r="BS260" i="11"/>
  <c r="BS270" i="11"/>
  <c r="BS276" i="11"/>
  <c r="BS278" i="11"/>
  <c r="BS74" i="11"/>
  <c r="BS279" i="11"/>
  <c r="BS23" i="11"/>
  <c r="BS68" i="11"/>
  <c r="BS76" i="11"/>
  <c r="BS14" i="11"/>
  <c r="BS25" i="11"/>
  <c r="BS208" i="11"/>
  <c r="BS261" i="11"/>
  <c r="BS272" i="11"/>
  <c r="BS275" i="11"/>
  <c r="BS22" i="11"/>
  <c r="BS257" i="11"/>
  <c r="BS259" i="11"/>
  <c r="BS66" i="11"/>
  <c r="BS20" i="11"/>
  <c r="BS247" i="11"/>
  <c r="BS163" i="11"/>
  <c r="BS167" i="11"/>
  <c r="BS230" i="11"/>
  <c r="BS218" i="11"/>
  <c r="BS243" i="11"/>
  <c r="BS241" i="11"/>
  <c r="BS176" i="11"/>
  <c r="BS222" i="11"/>
  <c r="BS214" i="11"/>
  <c r="BS233" i="11"/>
  <c r="BS180" i="11"/>
  <c r="BS124" i="11"/>
  <c r="BS172" i="11"/>
  <c r="BS130" i="11"/>
  <c r="BS116" i="11"/>
  <c r="BS104" i="11"/>
  <c r="BS96" i="11"/>
  <c r="BS92" i="11"/>
  <c r="BS84" i="11"/>
  <c r="BS264" i="11"/>
  <c r="BS253" i="11"/>
  <c r="BS226" i="11"/>
  <c r="BS249" i="11"/>
  <c r="BS216" i="11"/>
  <c r="BS178" i="11"/>
  <c r="BS265" i="11"/>
  <c r="BS252" i="11"/>
  <c r="BS248" i="11"/>
  <c r="BS224" i="11"/>
  <c r="BS220" i="11"/>
  <c r="BS212" i="11"/>
  <c r="BS182" i="11"/>
  <c r="BS174" i="11"/>
  <c r="BS134" i="11"/>
  <c r="BS263" i="11"/>
  <c r="BS183" i="11"/>
  <c r="BS82" i="11"/>
  <c r="BS90" i="11"/>
  <c r="BS251" i="11"/>
  <c r="BS262" i="11"/>
  <c r="BS244" i="11"/>
  <c r="BS240" i="11"/>
  <c r="BS234" i="11"/>
  <c r="BS231" i="11"/>
  <c r="BS237" i="11"/>
  <c r="BS200" i="11"/>
  <c r="BS196" i="11"/>
  <c r="BS192" i="11"/>
  <c r="BS186" i="11"/>
  <c r="BS228" i="11"/>
  <c r="BS149" i="11"/>
  <c r="BS147" i="11"/>
  <c r="BS143" i="11"/>
  <c r="BS141" i="11"/>
  <c r="BS137" i="11"/>
  <c r="BS133" i="11"/>
  <c r="BS129" i="11"/>
  <c r="BS125" i="11"/>
  <c r="BS121" i="11"/>
  <c r="BS159" i="11"/>
  <c r="BS155" i="11"/>
  <c r="BS266" i="11"/>
  <c r="BS170" i="11"/>
  <c r="BS117" i="11"/>
  <c r="BS166" i="11"/>
  <c r="BS169" i="11"/>
  <c r="BS165" i="11"/>
  <c r="BS161" i="11"/>
  <c r="BS157" i="11"/>
  <c r="BS162" i="11"/>
  <c r="BS113" i="11"/>
  <c r="BS109" i="11"/>
  <c r="BS105" i="11"/>
  <c r="BS99" i="11"/>
  <c r="BS95" i="11"/>
  <c r="BS91" i="11"/>
  <c r="BS87" i="11"/>
  <c r="BS83" i="11"/>
  <c r="BS136" i="11"/>
  <c r="BS122" i="11"/>
  <c r="BS114" i="11"/>
  <c r="BS110" i="11"/>
  <c r="BS102" i="11"/>
  <c r="BS195" i="11"/>
  <c r="BS185" i="11"/>
  <c r="BS158" i="11"/>
  <c r="BS250" i="11"/>
  <c r="BS225" i="11"/>
  <c r="BS223" i="11"/>
  <c r="BS221" i="11"/>
  <c r="BS219" i="11"/>
  <c r="BS217" i="11"/>
  <c r="BS215" i="11"/>
  <c r="BS213" i="11"/>
  <c r="BS239" i="11"/>
  <c r="BS229" i="11"/>
  <c r="BS181" i="11"/>
  <c r="BS179" i="11"/>
  <c r="BS177" i="11"/>
  <c r="BS175" i="11"/>
  <c r="BS173" i="11"/>
  <c r="BS171" i="11"/>
  <c r="BS140" i="11"/>
  <c r="BS132" i="11"/>
  <c r="BS126" i="11"/>
  <c r="BS189" i="11"/>
  <c r="BS98" i="11"/>
  <c r="BS160" i="11"/>
  <c r="BS120" i="11"/>
  <c r="BS94" i="11"/>
  <c r="BS193" i="11"/>
  <c r="BS187" i="11"/>
  <c r="BS86" i="11"/>
  <c r="BS88" i="11"/>
  <c r="BS246" i="11"/>
  <c r="BS242" i="11"/>
  <c r="BS238" i="11"/>
  <c r="BS232" i="11"/>
  <c r="BS245" i="11"/>
  <c r="BS198" i="11"/>
  <c r="BS194" i="11"/>
  <c r="BS188" i="11"/>
  <c r="BS184" i="11"/>
  <c r="BS150" i="11"/>
  <c r="BS148" i="11"/>
  <c r="BS144" i="11"/>
  <c r="BS142" i="11"/>
  <c r="BS139" i="11"/>
  <c r="BS135" i="11"/>
  <c r="BS131" i="11"/>
  <c r="BS127" i="11"/>
  <c r="BS123" i="11"/>
  <c r="BS119" i="11"/>
  <c r="BS115" i="11"/>
  <c r="BS111" i="11"/>
  <c r="BS107" i="11"/>
  <c r="BS103" i="11"/>
  <c r="BS97" i="11"/>
  <c r="BS93" i="11"/>
  <c r="BS89" i="11"/>
  <c r="BS85" i="11"/>
  <c r="BS138" i="11"/>
  <c r="BS128" i="11"/>
  <c r="BS118" i="11"/>
  <c r="BS112" i="11"/>
  <c r="BS108" i="11"/>
  <c r="BS199" i="11"/>
  <c r="BS197" i="11"/>
  <c r="BS164" i="11"/>
  <c r="BS106" i="11"/>
  <c r="BS201" i="11"/>
  <c r="BS168" i="11"/>
  <c r="BS156" i="11"/>
  <c r="BT261" i="11" l="1"/>
  <c r="BU7" i="11"/>
  <c r="BT9" i="11"/>
  <c r="BT81" i="11"/>
  <c r="BT203" i="11"/>
  <c r="BT15" i="11"/>
  <c r="BT19" i="11"/>
  <c r="BT23" i="11"/>
  <c r="BT27" i="11"/>
  <c r="BT31" i="11"/>
  <c r="BT35" i="11"/>
  <c r="BT39" i="11"/>
  <c r="BT43" i="11"/>
  <c r="BT47" i="11"/>
  <c r="BT51" i="11"/>
  <c r="BT57" i="11"/>
  <c r="BT61" i="11"/>
  <c r="BT65" i="11"/>
  <c r="BT69" i="11"/>
  <c r="BT73" i="11"/>
  <c r="BT77" i="11"/>
  <c r="BT152" i="11"/>
  <c r="BT202" i="11"/>
  <c r="BT204" i="11"/>
  <c r="BT206" i="11"/>
  <c r="BT208" i="11"/>
  <c r="BT210" i="11"/>
  <c r="BT211" i="11"/>
  <c r="BT12" i="11"/>
  <c r="BT16" i="11"/>
  <c r="BT20" i="11"/>
  <c r="BT24" i="11"/>
  <c r="BT28" i="11"/>
  <c r="BT32" i="11"/>
  <c r="BT36" i="11"/>
  <c r="BT40" i="11"/>
  <c r="BT44" i="11"/>
  <c r="BT48" i="11"/>
  <c r="BT52" i="11"/>
  <c r="BT58" i="11"/>
  <c r="BT62" i="11"/>
  <c r="BT66" i="11"/>
  <c r="BT70" i="11"/>
  <c r="BT74" i="11"/>
  <c r="BT78" i="11"/>
  <c r="BT207" i="11"/>
  <c r="BT205" i="11"/>
  <c r="BT153" i="11"/>
  <c r="BT13" i="11"/>
  <c r="BT17" i="11"/>
  <c r="BT21" i="11"/>
  <c r="BT25" i="11"/>
  <c r="BT29" i="11"/>
  <c r="BT33" i="11"/>
  <c r="BT37" i="11"/>
  <c r="BT41" i="11"/>
  <c r="BT45" i="11"/>
  <c r="BT49" i="11"/>
  <c r="BT53" i="11"/>
  <c r="BT59" i="11"/>
  <c r="BT63" i="11"/>
  <c r="BT67" i="11"/>
  <c r="BT71" i="11"/>
  <c r="BT75" i="11"/>
  <c r="BT79" i="11"/>
  <c r="BT151" i="11"/>
  <c r="BT209" i="11"/>
  <c r="BT154" i="11"/>
  <c r="BT227" i="11"/>
  <c r="BT18" i="11"/>
  <c r="BT34" i="11"/>
  <c r="BT50" i="11"/>
  <c r="BT68" i="11"/>
  <c r="BT267" i="11"/>
  <c r="BT270" i="11"/>
  <c r="BT274" i="11"/>
  <c r="BT22" i="11"/>
  <c r="BT38" i="11"/>
  <c r="BT54" i="11"/>
  <c r="BT72" i="11"/>
  <c r="BT247" i="11"/>
  <c r="BT254" i="11"/>
  <c r="BT258" i="11"/>
  <c r="BT260" i="11"/>
  <c r="BT271" i="11"/>
  <c r="BT273" i="11"/>
  <c r="BT46" i="11"/>
  <c r="BT256" i="11"/>
  <c r="BT276" i="11"/>
  <c r="BT277" i="11"/>
  <c r="BT26" i="11"/>
  <c r="BT42" i="11"/>
  <c r="BT60" i="11"/>
  <c r="BT76" i="11"/>
  <c r="BT272" i="11"/>
  <c r="BT278" i="11"/>
  <c r="BT279" i="11"/>
  <c r="BT64" i="11"/>
  <c r="BT80" i="11"/>
  <c r="BT255" i="11"/>
  <c r="BT257" i="11"/>
  <c r="BT259" i="11"/>
  <c r="BT268" i="11"/>
  <c r="BT269" i="11"/>
  <c r="BT14" i="11"/>
  <c r="BT30" i="11"/>
  <c r="BT275" i="11"/>
  <c r="BT230" i="11"/>
  <c r="BT243" i="11"/>
  <c r="BT163" i="11"/>
  <c r="BT218" i="11"/>
  <c r="BT241" i="11"/>
  <c r="BT176" i="11"/>
  <c r="BT222" i="11"/>
  <c r="BT214" i="11"/>
  <c r="BT130" i="11"/>
  <c r="BT116" i="11"/>
  <c r="BT172" i="11"/>
  <c r="BT167" i="11"/>
  <c r="BT233" i="11"/>
  <c r="BT180" i="11"/>
  <c r="BT124" i="11"/>
  <c r="BT104" i="11"/>
  <c r="BT92" i="11"/>
  <c r="BT264" i="11"/>
  <c r="BT253" i="11"/>
  <c r="BT84" i="11"/>
  <c r="BT249" i="11"/>
  <c r="BT226" i="11"/>
  <c r="BT183" i="11"/>
  <c r="BT231" i="11"/>
  <c r="BT137" i="11"/>
  <c r="BT133" i="11"/>
  <c r="BT129" i="11"/>
  <c r="BT125" i="11"/>
  <c r="BT121" i="11"/>
  <c r="BT159" i="11"/>
  <c r="BT265" i="11"/>
  <c r="BT155" i="11"/>
  <c r="BT266" i="11"/>
  <c r="BT263" i="11"/>
  <c r="BT244" i="11"/>
  <c r="BT240" i="11"/>
  <c r="BT234" i="11"/>
  <c r="BT166" i="11"/>
  <c r="BT162" i="11"/>
  <c r="BT158" i="11"/>
  <c r="BT149" i="11"/>
  <c r="BT147" i="11"/>
  <c r="BT143" i="11"/>
  <c r="BT141" i="11"/>
  <c r="BT96" i="11"/>
  <c r="BT216" i="11"/>
  <c r="BT178" i="11"/>
  <c r="BT224" i="11"/>
  <c r="BT220" i="11"/>
  <c r="BT212" i="11"/>
  <c r="BT182" i="11"/>
  <c r="BT174" i="11"/>
  <c r="BT252" i="11"/>
  <c r="BT248" i="11"/>
  <c r="BT251" i="11"/>
  <c r="BT196" i="11"/>
  <c r="BT225" i="11"/>
  <c r="BT223" i="11"/>
  <c r="BT221" i="11"/>
  <c r="BT219" i="11"/>
  <c r="BT217" i="11"/>
  <c r="BT215" i="11"/>
  <c r="BT213" i="11"/>
  <c r="BT239" i="11"/>
  <c r="BT181" i="11"/>
  <c r="BT179" i="11"/>
  <c r="BT177" i="11"/>
  <c r="BT175" i="11"/>
  <c r="BT173" i="11"/>
  <c r="BT171" i="11"/>
  <c r="BT90" i="11"/>
  <c r="BT237" i="11"/>
  <c r="BT192" i="11"/>
  <c r="BT170" i="11"/>
  <c r="BT228" i="11"/>
  <c r="BT117" i="11"/>
  <c r="BT113" i="11"/>
  <c r="BT109" i="11"/>
  <c r="BT105" i="11"/>
  <c r="BT99" i="11"/>
  <c r="BT95" i="11"/>
  <c r="BT91" i="11"/>
  <c r="BT87" i="11"/>
  <c r="BT83" i="11"/>
  <c r="BT122" i="11"/>
  <c r="BT250" i="11"/>
  <c r="BT82" i="11"/>
  <c r="BT262" i="11"/>
  <c r="BT186" i="11"/>
  <c r="BT195" i="11"/>
  <c r="BT185" i="11"/>
  <c r="BT229" i="11"/>
  <c r="BT134" i="11"/>
  <c r="BT200" i="11"/>
  <c r="BT136" i="11"/>
  <c r="BT114" i="11"/>
  <c r="BT110" i="11"/>
  <c r="BT102" i="11"/>
  <c r="BT169" i="11"/>
  <c r="BT165" i="11"/>
  <c r="BT161" i="11"/>
  <c r="BT157" i="11"/>
  <c r="BT140" i="11"/>
  <c r="BT120" i="11"/>
  <c r="BT98" i="11"/>
  <c r="BT201" i="11"/>
  <c r="BT193" i="11"/>
  <c r="BT187" i="11"/>
  <c r="BT86" i="11"/>
  <c r="BT88" i="11"/>
  <c r="BT139" i="11"/>
  <c r="BT135" i="11"/>
  <c r="BT131" i="11"/>
  <c r="BT127" i="11"/>
  <c r="BT123" i="11"/>
  <c r="BT119" i="11"/>
  <c r="BT115" i="11"/>
  <c r="BT111" i="11"/>
  <c r="BT107" i="11"/>
  <c r="BT103" i="11"/>
  <c r="BT97" i="11"/>
  <c r="BT93" i="11"/>
  <c r="BT89" i="11"/>
  <c r="BT85" i="11"/>
  <c r="BT118" i="11"/>
  <c r="BT197" i="11"/>
  <c r="BT189" i="11"/>
  <c r="BT198" i="11"/>
  <c r="BT184" i="11"/>
  <c r="BT126" i="11"/>
  <c r="BT94" i="11"/>
  <c r="BT246" i="11"/>
  <c r="BT242" i="11"/>
  <c r="BT238" i="11"/>
  <c r="BT232" i="11"/>
  <c r="BT168" i="11"/>
  <c r="BT164" i="11"/>
  <c r="BT160" i="11"/>
  <c r="BT156" i="11"/>
  <c r="BT150" i="11"/>
  <c r="BT148" i="11"/>
  <c r="BT144" i="11"/>
  <c r="BT142" i="11"/>
  <c r="BT199" i="11"/>
  <c r="BT138" i="11"/>
  <c r="BT132" i="11"/>
  <c r="BT106" i="11"/>
  <c r="BT245" i="11"/>
  <c r="BT128" i="11"/>
  <c r="BT112" i="11"/>
  <c r="BT108" i="11"/>
  <c r="BT194" i="11"/>
  <c r="BT188" i="11"/>
  <c r="BU271" i="11" l="1"/>
  <c r="BU273" i="11"/>
  <c r="BU260" i="11"/>
  <c r="BU269" i="11"/>
  <c r="BU268" i="11"/>
  <c r="BU210" i="11"/>
  <c r="BU206" i="11"/>
  <c r="BU202" i="11"/>
  <c r="BU208" i="11"/>
  <c r="BU153" i="11"/>
  <c r="BU152" i="11"/>
  <c r="BU151" i="11"/>
  <c r="BU154" i="11"/>
  <c r="BU204" i="11"/>
  <c r="BV7" i="11"/>
  <c r="BU9" i="11"/>
  <c r="BU81" i="11"/>
  <c r="BU80" i="11"/>
  <c r="BU75" i="11"/>
  <c r="BU73" i="11"/>
  <c r="BU67" i="11"/>
  <c r="BU66" i="11"/>
  <c r="BU65" i="11"/>
  <c r="BU62" i="11"/>
  <c r="BU60" i="11"/>
  <c r="BU58" i="11"/>
  <c r="BU54" i="11"/>
  <c r="BU53" i="11"/>
  <c r="BU52" i="11"/>
  <c r="BU48" i="11"/>
  <c r="BU45" i="11"/>
  <c r="BU44" i="11"/>
  <c r="BU42" i="11"/>
  <c r="BU36" i="11"/>
  <c r="BU34" i="11"/>
  <c r="BU33" i="11"/>
  <c r="BU31" i="11"/>
  <c r="BU30" i="11"/>
  <c r="BU28" i="11"/>
  <c r="BU26" i="11"/>
  <c r="BU19" i="11"/>
  <c r="BU17" i="11"/>
  <c r="BU15" i="11"/>
  <c r="BU12" i="11"/>
  <c r="BU78" i="11"/>
  <c r="BU76" i="11"/>
  <c r="BU74" i="11"/>
  <c r="BU72" i="11"/>
  <c r="BU69" i="11"/>
  <c r="BU61" i="11"/>
  <c r="BU50" i="11"/>
  <c r="BU49" i="11"/>
  <c r="BU47" i="11"/>
  <c r="BU43" i="11"/>
  <c r="BU40" i="11"/>
  <c r="BU38" i="11"/>
  <c r="BU29" i="11"/>
  <c r="BU27" i="11"/>
  <c r="BU25" i="11"/>
  <c r="BU22" i="11"/>
  <c r="BU18" i="11"/>
  <c r="BU16" i="11"/>
  <c r="BU14" i="11"/>
  <c r="BU79" i="11"/>
  <c r="BU77" i="11"/>
  <c r="BU71" i="11"/>
  <c r="BU70" i="11"/>
  <c r="BU68" i="11"/>
  <c r="BU64" i="11"/>
  <c r="BU63" i="11"/>
  <c r="BU59" i="11"/>
  <c r="BU57" i="11"/>
  <c r="BU51" i="11"/>
  <c r="BU46" i="11"/>
  <c r="BU41" i="11"/>
  <c r="BU39" i="11"/>
  <c r="BU37" i="11"/>
  <c r="BU35" i="11"/>
  <c r="BU32" i="11"/>
  <c r="BU24" i="11"/>
  <c r="BU23" i="11"/>
  <c r="BU21" i="11"/>
  <c r="BU20" i="11"/>
  <c r="BU13" i="11"/>
  <c r="BU203" i="11"/>
  <c r="BU207" i="11"/>
  <c r="BU205" i="11"/>
  <c r="BU227" i="11"/>
  <c r="BU211" i="11"/>
  <c r="BU209" i="11"/>
  <c r="BU256" i="11"/>
  <c r="BU259" i="11"/>
  <c r="BU270" i="11"/>
  <c r="BU279" i="11"/>
  <c r="BU254" i="11"/>
  <c r="BU255" i="11"/>
  <c r="BU267" i="11"/>
  <c r="BU257" i="11"/>
  <c r="BU277" i="11"/>
  <c r="BU247" i="11"/>
  <c r="BU261" i="11"/>
  <c r="BU258" i="11"/>
  <c r="BU274" i="11"/>
  <c r="BU275" i="11"/>
  <c r="BU272" i="11"/>
  <c r="BU276" i="11"/>
  <c r="BU278" i="11"/>
  <c r="BU163" i="11"/>
  <c r="BU167" i="11"/>
  <c r="BU218" i="11"/>
  <c r="BU243" i="11"/>
  <c r="BU241" i="11"/>
  <c r="BU176" i="11"/>
  <c r="BU222" i="11"/>
  <c r="BU230" i="11"/>
  <c r="BU124" i="11"/>
  <c r="BU116" i="11"/>
  <c r="BU104" i="11"/>
  <c r="BU214" i="11"/>
  <c r="BU180" i="11"/>
  <c r="BU233" i="11"/>
  <c r="BU172" i="11"/>
  <c r="BU130" i="11"/>
  <c r="BU96" i="11"/>
  <c r="BU92" i="11"/>
  <c r="BU264" i="11"/>
  <c r="BU226" i="11"/>
  <c r="BU216" i="11"/>
  <c r="BU178" i="11"/>
  <c r="BU265" i="11"/>
  <c r="BU252" i="11"/>
  <c r="BU248" i="11"/>
  <c r="BU224" i="11"/>
  <c r="BU220" i="11"/>
  <c r="BU182" i="11"/>
  <c r="BU174" i="11"/>
  <c r="BU183" i="11"/>
  <c r="BU82" i="11"/>
  <c r="BU251" i="11"/>
  <c r="BU244" i="11"/>
  <c r="BU240" i="11"/>
  <c r="BU234" i="11"/>
  <c r="BU237" i="11"/>
  <c r="BU149" i="11"/>
  <c r="BU147" i="11"/>
  <c r="BU143" i="11"/>
  <c r="BU141" i="11"/>
  <c r="BU253" i="11"/>
  <c r="BU249" i="11"/>
  <c r="BU134" i="11"/>
  <c r="BU266" i="11"/>
  <c r="BU90" i="11"/>
  <c r="BU170" i="11"/>
  <c r="BU166" i="11"/>
  <c r="BU162" i="11"/>
  <c r="BU158" i="11"/>
  <c r="BU84" i="11"/>
  <c r="BU212" i="11"/>
  <c r="BU159" i="11"/>
  <c r="BU155" i="11"/>
  <c r="BU263" i="11"/>
  <c r="BU262" i="11"/>
  <c r="BU192" i="11"/>
  <c r="BU133" i="11"/>
  <c r="BU229" i="11"/>
  <c r="BU186" i="11"/>
  <c r="BU129" i="11"/>
  <c r="BU87" i="11"/>
  <c r="BU83" i="11"/>
  <c r="BU195" i="11"/>
  <c r="BU185" i="11"/>
  <c r="BU169" i="11"/>
  <c r="BU165" i="11"/>
  <c r="BU161" i="11"/>
  <c r="BU157" i="11"/>
  <c r="BU231" i="11"/>
  <c r="BU200" i="11"/>
  <c r="BU125" i="11"/>
  <c r="BU136" i="11"/>
  <c r="BU122" i="11"/>
  <c r="BU114" i="11"/>
  <c r="BU110" i="11"/>
  <c r="BU102" i="11"/>
  <c r="BU250" i="11"/>
  <c r="BU225" i="11"/>
  <c r="BU223" i="11"/>
  <c r="BU221" i="11"/>
  <c r="BU219" i="11"/>
  <c r="BU217" i="11"/>
  <c r="BU215" i="11"/>
  <c r="BU213" i="11"/>
  <c r="BU239" i="11"/>
  <c r="BU196" i="11"/>
  <c r="BU228" i="11"/>
  <c r="BU137" i="11"/>
  <c r="BU121" i="11"/>
  <c r="BU117" i="11"/>
  <c r="BU113" i="11"/>
  <c r="BU109" i="11"/>
  <c r="BU105" i="11"/>
  <c r="BU99" i="11"/>
  <c r="BU95" i="11"/>
  <c r="BU91" i="11"/>
  <c r="BU181" i="11"/>
  <c r="BU179" i="11"/>
  <c r="BU177" i="11"/>
  <c r="BU175" i="11"/>
  <c r="BU173" i="11"/>
  <c r="BU171" i="11"/>
  <c r="BU120" i="11"/>
  <c r="BU201" i="11"/>
  <c r="BU193" i="11"/>
  <c r="BU187" i="11"/>
  <c r="BU246" i="11"/>
  <c r="BU242" i="11"/>
  <c r="BU238" i="11"/>
  <c r="BU232" i="11"/>
  <c r="BU245" i="11"/>
  <c r="BU150" i="11"/>
  <c r="BU148" i="11"/>
  <c r="BU144" i="11"/>
  <c r="BU142" i="11"/>
  <c r="BU139" i="11"/>
  <c r="BU135" i="11"/>
  <c r="BU131" i="11"/>
  <c r="BU127" i="11"/>
  <c r="BU123" i="11"/>
  <c r="BU119" i="11"/>
  <c r="BU115" i="11"/>
  <c r="BU111" i="11"/>
  <c r="BU107" i="11"/>
  <c r="BU103" i="11"/>
  <c r="BU97" i="11"/>
  <c r="BU93" i="11"/>
  <c r="BU89" i="11"/>
  <c r="BU85" i="11"/>
  <c r="BU199" i="11"/>
  <c r="BU189" i="11"/>
  <c r="BU197" i="11"/>
  <c r="BU188" i="11"/>
  <c r="BU106" i="11"/>
  <c r="BU168" i="11"/>
  <c r="BU164" i="11"/>
  <c r="BU160" i="11"/>
  <c r="BU156" i="11"/>
  <c r="BU138" i="11"/>
  <c r="BU128" i="11"/>
  <c r="BU118" i="11"/>
  <c r="BU112" i="11"/>
  <c r="BU108" i="11"/>
  <c r="BU194" i="11"/>
  <c r="BU140" i="11"/>
  <c r="BU132" i="11"/>
  <c r="BU94" i="11"/>
  <c r="BU86" i="11"/>
  <c r="BU88" i="11"/>
  <c r="BU126" i="11"/>
  <c r="BU98" i="11"/>
  <c r="BU198" i="11"/>
  <c r="BU184" i="11"/>
  <c r="BV268" i="11" l="1"/>
  <c r="BV270" i="11"/>
  <c r="BV260" i="11"/>
  <c r="BV259" i="11"/>
  <c r="BV258" i="11"/>
  <c r="BV257" i="11"/>
  <c r="BV255" i="11"/>
  <c r="BV210" i="11"/>
  <c r="BV206" i="11"/>
  <c r="BV202" i="11"/>
  <c r="BV208" i="11"/>
  <c r="BV153" i="11"/>
  <c r="BV152" i="11"/>
  <c r="BV154" i="11"/>
  <c r="BV204" i="11"/>
  <c r="BV9" i="11"/>
  <c r="BV80" i="11"/>
  <c r="BV79" i="11"/>
  <c r="BV78" i="11"/>
  <c r="BV77" i="11"/>
  <c r="BV76" i="11"/>
  <c r="BV75" i="11"/>
  <c r="BV74" i="11"/>
  <c r="BV73" i="11"/>
  <c r="BV72" i="11"/>
  <c r="BV70" i="11"/>
  <c r="BV69" i="11"/>
  <c r="BV66" i="11"/>
  <c r="BV64" i="11"/>
  <c r="BV62" i="11"/>
  <c r="BV60" i="11"/>
  <c r="BV57" i="11"/>
  <c r="BV53" i="11"/>
  <c r="BV51" i="11"/>
  <c r="BV49" i="11"/>
  <c r="BV47" i="11"/>
  <c r="BV45" i="11"/>
  <c r="BV42" i="11"/>
  <c r="BV38" i="11"/>
  <c r="BV36" i="11"/>
  <c r="BV34" i="11"/>
  <c r="BV32" i="11"/>
  <c r="BV30" i="11"/>
  <c r="BV28" i="11"/>
  <c r="BV26" i="11"/>
  <c r="BV24" i="11"/>
  <c r="BV22" i="11"/>
  <c r="BV21" i="11"/>
  <c r="BV20" i="11"/>
  <c r="BV17" i="11"/>
  <c r="BV15" i="11"/>
  <c r="BV13" i="11"/>
  <c r="BV12" i="11"/>
  <c r="BW7" i="11"/>
  <c r="BV71" i="11"/>
  <c r="BV68" i="11"/>
  <c r="BV67" i="11"/>
  <c r="BV65" i="11"/>
  <c r="BV63" i="11"/>
  <c r="BV61" i="11"/>
  <c r="BV59" i="11"/>
  <c r="BV58" i="11"/>
  <c r="BV54" i="11"/>
  <c r="BV52" i="11"/>
  <c r="BV50" i="11"/>
  <c r="BV48" i="11"/>
  <c r="BV46" i="11"/>
  <c r="BV44" i="11"/>
  <c r="BV43" i="11"/>
  <c r="BV41" i="11"/>
  <c r="BV40" i="11"/>
  <c r="BV39" i="11"/>
  <c r="BV37" i="11"/>
  <c r="BV35" i="11"/>
  <c r="BV33" i="11"/>
  <c r="BV31" i="11"/>
  <c r="BV29" i="11"/>
  <c r="BV27" i="11"/>
  <c r="BV25" i="11"/>
  <c r="BV23" i="11"/>
  <c r="BV19" i="11"/>
  <c r="BV18" i="11"/>
  <c r="BV16" i="11"/>
  <c r="BV14" i="11"/>
  <c r="BV279" i="11"/>
  <c r="BV6" i="11"/>
  <c r="BV203" i="11"/>
  <c r="BV227" i="11"/>
  <c r="BV247" i="11"/>
  <c r="BV211" i="11"/>
  <c r="BV81" i="11"/>
  <c r="BV207" i="11"/>
  <c r="BV151" i="11"/>
  <c r="BV205" i="11"/>
  <c r="BV256" i="11"/>
  <c r="BV269" i="11"/>
  <c r="BV275" i="11"/>
  <c r="BV276" i="11"/>
  <c r="BV277" i="11"/>
  <c r="BV274" i="11"/>
  <c r="BV272" i="11"/>
  <c r="BV273" i="11"/>
  <c r="BV267" i="11"/>
  <c r="BV261" i="11"/>
  <c r="BV271" i="11"/>
  <c r="BV278" i="11"/>
  <c r="BV209" i="11"/>
  <c r="BV254" i="11"/>
  <c r="BV230" i="11"/>
  <c r="BV176" i="11"/>
  <c r="BV180" i="11"/>
  <c r="BV172" i="11"/>
  <c r="BV218" i="11"/>
  <c r="BV222" i="11"/>
  <c r="BV214" i="11"/>
  <c r="BV243" i="11"/>
  <c r="BV241" i="11"/>
  <c r="BV163" i="11"/>
  <c r="BV233" i="11"/>
  <c r="BV124" i="11"/>
  <c r="BV116" i="11"/>
  <c r="BV104" i="11"/>
  <c r="BV96" i="11"/>
  <c r="BV130" i="11"/>
  <c r="BV167" i="11"/>
  <c r="BV92" i="11"/>
  <c r="BV84" i="11"/>
  <c r="BV249" i="11"/>
  <c r="BV263" i="11"/>
  <c r="BV82" i="11"/>
  <c r="BV251" i="11"/>
  <c r="BV262" i="11"/>
  <c r="BV231" i="11"/>
  <c r="BV228" i="11"/>
  <c r="BV216" i="11"/>
  <c r="BV252" i="11"/>
  <c r="BV248" i="11"/>
  <c r="BV224" i="11"/>
  <c r="BV220" i="11"/>
  <c r="BV266" i="11"/>
  <c r="BV253" i="11"/>
  <c r="BV226" i="11"/>
  <c r="BV159" i="11"/>
  <c r="BV265" i="11"/>
  <c r="BV182" i="11"/>
  <c r="BV264" i="11"/>
  <c r="BV178" i="11"/>
  <c r="BV212" i="11"/>
  <c r="BV174" i="11"/>
  <c r="BV90" i="11"/>
  <c r="BV240" i="11"/>
  <c r="BV196" i="11"/>
  <c r="BV158" i="11"/>
  <c r="BV149" i="11"/>
  <c r="BV137" i="11"/>
  <c r="BV121" i="11"/>
  <c r="BV239" i="11"/>
  <c r="BV229" i="11"/>
  <c r="BV177" i="11"/>
  <c r="BV175" i="11"/>
  <c r="BV169" i="11"/>
  <c r="BV165" i="11"/>
  <c r="BV161" i="11"/>
  <c r="BV157" i="11"/>
  <c r="BV140" i="11"/>
  <c r="BV155" i="11"/>
  <c r="BV183" i="11"/>
  <c r="BV234" i="11"/>
  <c r="BV192" i="11"/>
  <c r="BV170" i="11"/>
  <c r="BV147" i="11"/>
  <c r="BV133" i="11"/>
  <c r="BV181" i="11"/>
  <c r="BV179" i="11"/>
  <c r="BV173" i="11"/>
  <c r="BV171" i="11"/>
  <c r="BV134" i="11"/>
  <c r="BV237" i="11"/>
  <c r="BV186" i="11"/>
  <c r="BV166" i="11"/>
  <c r="BV143" i="11"/>
  <c r="BV129" i="11"/>
  <c r="BV117" i="11"/>
  <c r="BV244" i="11"/>
  <c r="BV200" i="11"/>
  <c r="BV162" i="11"/>
  <c r="BV141" i="11"/>
  <c r="BV125" i="11"/>
  <c r="BV113" i="11"/>
  <c r="BV109" i="11"/>
  <c r="BV105" i="11"/>
  <c r="BV99" i="11"/>
  <c r="BV95" i="11"/>
  <c r="BV91" i="11"/>
  <c r="BV87" i="11"/>
  <c r="BV83" i="11"/>
  <c r="BV136" i="11"/>
  <c r="BV122" i="11"/>
  <c r="BV114" i="11"/>
  <c r="BV110" i="11"/>
  <c r="BV102" i="11"/>
  <c r="BV195" i="11"/>
  <c r="BV185" i="11"/>
  <c r="BV250" i="11"/>
  <c r="BV225" i="11"/>
  <c r="BV223" i="11"/>
  <c r="BV221" i="11"/>
  <c r="BV219" i="11"/>
  <c r="BV217" i="11"/>
  <c r="BV215" i="11"/>
  <c r="BV213" i="11"/>
  <c r="BV120" i="11"/>
  <c r="BV132" i="11"/>
  <c r="BV126" i="11"/>
  <c r="BV106" i="11"/>
  <c r="BV94" i="11"/>
  <c r="BV201" i="11"/>
  <c r="BV98" i="11"/>
  <c r="BV189" i="11"/>
  <c r="BV197" i="11"/>
  <c r="BV193" i="11"/>
  <c r="BV187" i="11"/>
  <c r="BV86" i="11"/>
  <c r="BV88" i="11"/>
  <c r="BV246" i="11"/>
  <c r="BV242" i="11"/>
  <c r="BV238" i="11"/>
  <c r="BV232" i="11"/>
  <c r="BV245" i="11"/>
  <c r="BV198" i="11"/>
  <c r="BV194" i="11"/>
  <c r="BV188" i="11"/>
  <c r="BV184" i="11"/>
  <c r="BV168" i="11"/>
  <c r="BV164" i="11"/>
  <c r="BV160" i="11"/>
  <c r="BV156" i="11"/>
  <c r="BV150" i="11"/>
  <c r="BV148" i="11"/>
  <c r="BV144" i="11"/>
  <c r="BV142" i="11"/>
  <c r="BV139" i="11"/>
  <c r="BV135" i="11"/>
  <c r="BV131" i="11"/>
  <c r="BV127" i="11"/>
  <c r="BV123" i="11"/>
  <c r="BV119" i="11"/>
  <c r="BV115" i="11"/>
  <c r="BV111" i="11"/>
  <c r="BV107" i="11"/>
  <c r="BV103" i="11"/>
  <c r="BV97" i="11"/>
  <c r="BV93" i="11"/>
  <c r="BV89" i="11"/>
  <c r="BV85" i="11"/>
  <c r="BV138" i="11"/>
  <c r="BV128" i="11"/>
  <c r="BV118" i="11"/>
  <c r="BV112" i="11"/>
  <c r="BV108" i="11"/>
  <c r="BV199" i="11"/>
  <c r="BW268" i="11" l="1"/>
  <c r="BW269" i="11"/>
  <c r="BW256" i="11"/>
  <c r="BW207" i="11"/>
  <c r="BX7" i="11"/>
  <c r="BW9" i="11"/>
  <c r="BW21" i="11"/>
  <c r="BW22" i="11"/>
  <c r="BW23" i="11"/>
  <c r="BW58" i="11"/>
  <c r="BW62" i="11"/>
  <c r="BW64" i="11"/>
  <c r="BW66" i="11"/>
  <c r="BW68" i="11"/>
  <c r="BW70" i="11"/>
  <c r="BW72" i="11"/>
  <c r="BW74" i="11"/>
  <c r="BW76" i="11"/>
  <c r="BW78" i="11"/>
  <c r="BW80" i="11"/>
  <c r="BW14" i="11"/>
  <c r="BW20" i="11"/>
  <c r="BW25" i="11"/>
  <c r="BW36" i="11"/>
  <c r="BW209" i="11"/>
  <c r="BW13" i="11"/>
  <c r="BW17" i="11"/>
  <c r="BW40" i="11"/>
  <c r="BW41" i="11"/>
  <c r="BW44" i="11"/>
  <c r="BW60" i="11"/>
  <c r="BW18" i="11"/>
  <c r="BW19" i="11"/>
  <c r="BW34" i="11"/>
  <c r="BW39" i="11"/>
  <c r="BW42" i="11"/>
  <c r="BW43" i="11"/>
  <c r="BW152" i="11"/>
  <c r="BW154" i="11"/>
  <c r="BW202" i="11"/>
  <c r="BW204" i="11"/>
  <c r="BW206" i="11"/>
  <c r="BW208" i="11"/>
  <c r="BW210" i="11"/>
  <c r="BW26" i="11"/>
  <c r="BW27" i="11"/>
  <c r="BW28" i="11"/>
  <c r="BW29" i="11"/>
  <c r="BW30" i="11"/>
  <c r="BW35" i="11"/>
  <c r="BW38" i="11"/>
  <c r="BW45" i="11"/>
  <c r="BW46" i="11"/>
  <c r="BW49" i="11"/>
  <c r="BW50" i="11"/>
  <c r="BW63" i="11"/>
  <c r="BW65" i="11"/>
  <c r="BW67" i="11"/>
  <c r="BW69" i="11"/>
  <c r="BW71" i="11"/>
  <c r="BW73" i="11"/>
  <c r="BW75" i="11"/>
  <c r="BW77" i="11"/>
  <c r="BW79" i="11"/>
  <c r="BW12" i="11"/>
  <c r="BW16" i="11"/>
  <c r="BW24" i="11"/>
  <c r="BW31" i="11"/>
  <c r="BW32" i="11"/>
  <c r="BW33" i="11"/>
  <c r="BW47" i="11"/>
  <c r="BW48" i="11"/>
  <c r="BW51" i="11"/>
  <c r="BW52" i="11"/>
  <c r="BW53" i="11"/>
  <c r="BW247" i="11"/>
  <c r="BW15" i="11"/>
  <c r="BW54" i="11"/>
  <c r="BW151" i="11"/>
  <c r="BW227" i="11"/>
  <c r="BW254" i="11"/>
  <c r="BW257" i="11"/>
  <c r="BW259" i="11"/>
  <c r="BW267" i="11"/>
  <c r="BW274" i="11"/>
  <c r="BW81" i="11"/>
  <c r="BW261" i="11"/>
  <c r="BW279" i="11"/>
  <c r="BW275" i="11"/>
  <c r="BW276" i="11"/>
  <c r="BW277" i="11"/>
  <c r="BW59" i="11"/>
  <c r="BW37" i="11"/>
  <c r="BW61" i="11"/>
  <c r="BW57" i="11"/>
  <c r="BW205" i="11"/>
  <c r="BW255" i="11"/>
  <c r="BW258" i="11"/>
  <c r="BW260" i="11"/>
  <c r="BW271" i="11"/>
  <c r="BW273" i="11"/>
  <c r="BW278" i="11"/>
  <c r="BW211" i="11"/>
  <c r="BW270" i="11"/>
  <c r="BW272" i="11"/>
  <c r="BW203" i="11"/>
  <c r="BW153" i="11"/>
  <c r="BW230" i="11"/>
  <c r="BW218" i="11"/>
  <c r="BW243" i="11"/>
  <c r="BW241" i="11"/>
  <c r="BW176" i="11"/>
  <c r="BW222" i="11"/>
  <c r="BW214" i="11"/>
  <c r="BW163" i="11"/>
  <c r="BW124" i="11"/>
  <c r="BW233" i="11"/>
  <c r="BW180" i="11"/>
  <c r="BW172" i="11"/>
  <c r="BW130" i="11"/>
  <c r="BW116" i="11"/>
  <c r="BW104" i="11"/>
  <c r="BW96" i="11"/>
  <c r="BW167" i="11"/>
  <c r="BW253" i="11"/>
  <c r="BW249" i="11"/>
  <c r="BW216" i="11"/>
  <c r="BW178" i="11"/>
  <c r="BW265" i="11"/>
  <c r="BW252" i="11"/>
  <c r="BW248" i="11"/>
  <c r="BW224" i="11"/>
  <c r="BW220" i="11"/>
  <c r="BW212" i="11"/>
  <c r="BW182" i="11"/>
  <c r="BW174" i="11"/>
  <c r="BW134" i="11"/>
  <c r="BW263" i="11"/>
  <c r="BW183" i="11"/>
  <c r="BW82" i="11"/>
  <c r="BW90" i="11"/>
  <c r="BW251" i="11"/>
  <c r="BW262" i="11"/>
  <c r="BW244" i="11"/>
  <c r="BW240" i="11"/>
  <c r="BW234" i="11"/>
  <c r="BW231" i="11"/>
  <c r="BW237" i="11"/>
  <c r="BW200" i="11"/>
  <c r="BW196" i="11"/>
  <c r="BW192" i="11"/>
  <c r="BW186" i="11"/>
  <c r="BW170" i="11"/>
  <c r="BW228" i="11"/>
  <c r="BW149" i="11"/>
  <c r="BW147" i="11"/>
  <c r="BW143" i="11"/>
  <c r="BW141" i="11"/>
  <c r="BW137" i="11"/>
  <c r="BW133" i="11"/>
  <c r="BW129" i="11"/>
  <c r="BW125" i="11"/>
  <c r="BW121" i="11"/>
  <c r="BW117" i="11"/>
  <c r="BW92" i="11"/>
  <c r="BW84" i="11"/>
  <c r="BW264" i="11"/>
  <c r="BW226" i="11"/>
  <c r="BW266" i="11"/>
  <c r="BW159" i="11"/>
  <c r="BW166" i="11"/>
  <c r="BW169" i="11"/>
  <c r="BW165" i="11"/>
  <c r="BW161" i="11"/>
  <c r="BW157" i="11"/>
  <c r="BW162" i="11"/>
  <c r="BW113" i="11"/>
  <c r="BW109" i="11"/>
  <c r="BW105" i="11"/>
  <c r="BW99" i="11"/>
  <c r="BW95" i="11"/>
  <c r="BW91" i="11"/>
  <c r="BW87" i="11"/>
  <c r="BW83" i="11"/>
  <c r="BW136" i="11"/>
  <c r="BW122" i="11"/>
  <c r="BW114" i="11"/>
  <c r="BW110" i="11"/>
  <c r="BW102" i="11"/>
  <c r="BW195" i="11"/>
  <c r="BW185" i="11"/>
  <c r="BW158" i="11"/>
  <c r="BW250" i="11"/>
  <c r="BW225" i="11"/>
  <c r="BW223" i="11"/>
  <c r="BW221" i="11"/>
  <c r="BW219" i="11"/>
  <c r="BW217" i="11"/>
  <c r="BW215" i="11"/>
  <c r="BW213" i="11"/>
  <c r="BW239" i="11"/>
  <c r="BW229" i="11"/>
  <c r="BW181" i="11"/>
  <c r="BW179" i="11"/>
  <c r="BW177" i="11"/>
  <c r="BW175" i="11"/>
  <c r="BW173" i="11"/>
  <c r="BW171" i="11"/>
  <c r="BW140" i="11"/>
  <c r="BW132" i="11"/>
  <c r="BW126" i="11"/>
  <c r="BW120" i="11"/>
  <c r="BW106" i="11"/>
  <c r="BW155" i="11"/>
  <c r="BW94" i="11"/>
  <c r="BW193" i="11"/>
  <c r="BW187" i="11"/>
  <c r="BW86" i="11"/>
  <c r="BW88" i="11"/>
  <c r="BW246" i="11"/>
  <c r="BW242" i="11"/>
  <c r="BW238" i="11"/>
  <c r="BW232" i="11"/>
  <c r="BW245" i="11"/>
  <c r="BW198" i="11"/>
  <c r="BW194" i="11"/>
  <c r="BW188" i="11"/>
  <c r="BW184" i="11"/>
  <c r="BW150" i="11"/>
  <c r="BW148" i="11"/>
  <c r="BW144" i="11"/>
  <c r="BW142" i="11"/>
  <c r="BW139" i="11"/>
  <c r="BW135" i="11"/>
  <c r="BW131" i="11"/>
  <c r="BW127" i="11"/>
  <c r="BW123" i="11"/>
  <c r="BW119" i="11"/>
  <c r="BW115" i="11"/>
  <c r="BW111" i="11"/>
  <c r="BW107" i="11"/>
  <c r="BW103" i="11"/>
  <c r="BW97" i="11"/>
  <c r="BW93" i="11"/>
  <c r="BW89" i="11"/>
  <c r="BW85" i="11"/>
  <c r="BW138" i="11"/>
  <c r="BW128" i="11"/>
  <c r="BW118" i="11"/>
  <c r="BW112" i="11"/>
  <c r="BW108" i="11"/>
  <c r="BW199" i="11"/>
  <c r="BW189" i="11"/>
  <c r="BW197" i="11"/>
  <c r="BW201" i="11"/>
  <c r="BW98" i="11"/>
  <c r="BW168" i="11"/>
  <c r="BW164" i="11"/>
  <c r="BW160" i="11"/>
  <c r="BW156" i="11"/>
  <c r="BX274" i="11" l="1"/>
  <c r="BX261" i="11"/>
  <c r="BX227" i="11"/>
  <c r="BY7" i="11"/>
  <c r="BX9" i="11"/>
  <c r="BX14" i="11"/>
  <c r="BX18" i="11"/>
  <c r="BX22" i="11"/>
  <c r="BX26" i="11"/>
  <c r="BX30" i="11"/>
  <c r="BX34" i="11"/>
  <c r="BX38" i="11"/>
  <c r="BX42" i="11"/>
  <c r="BX46" i="11"/>
  <c r="BX50" i="11"/>
  <c r="BX54" i="11"/>
  <c r="BX60" i="11"/>
  <c r="BX64" i="11"/>
  <c r="BX68" i="11"/>
  <c r="BX72" i="11"/>
  <c r="BX76" i="11"/>
  <c r="BX80" i="11"/>
  <c r="BX81" i="11"/>
  <c r="BX207" i="11"/>
  <c r="BX205" i="11"/>
  <c r="BX15" i="11"/>
  <c r="BX19" i="11"/>
  <c r="BX23" i="11"/>
  <c r="BX27" i="11"/>
  <c r="BX31" i="11"/>
  <c r="BX35" i="11"/>
  <c r="BX39" i="11"/>
  <c r="BX43" i="11"/>
  <c r="BX47" i="11"/>
  <c r="BX51" i="11"/>
  <c r="BX57" i="11"/>
  <c r="BX61" i="11"/>
  <c r="BX65" i="11"/>
  <c r="BX69" i="11"/>
  <c r="BX73" i="11"/>
  <c r="BX77" i="11"/>
  <c r="BX151" i="11"/>
  <c r="BX209" i="11"/>
  <c r="BX152" i="11"/>
  <c r="BX211" i="11"/>
  <c r="BX12" i="11"/>
  <c r="BX16" i="11"/>
  <c r="BX20" i="11"/>
  <c r="BX24" i="11"/>
  <c r="BX28" i="11"/>
  <c r="BX32" i="11"/>
  <c r="BX36" i="11"/>
  <c r="BX40" i="11"/>
  <c r="BX44" i="11"/>
  <c r="BX48" i="11"/>
  <c r="BX52" i="11"/>
  <c r="BX58" i="11"/>
  <c r="BX62" i="11"/>
  <c r="BX66" i="11"/>
  <c r="BX70" i="11"/>
  <c r="BX74" i="11"/>
  <c r="BX78" i="11"/>
  <c r="BX153" i="11"/>
  <c r="BX247" i="11"/>
  <c r="BX255" i="11"/>
  <c r="BX254" i="11"/>
  <c r="BX256" i="11"/>
  <c r="BX13" i="11"/>
  <c r="BX29" i="11"/>
  <c r="BX45" i="11"/>
  <c r="BX63" i="11"/>
  <c r="BX79" i="11"/>
  <c r="BX204" i="11"/>
  <c r="BX208" i="11"/>
  <c r="BX257" i="11"/>
  <c r="BX259" i="11"/>
  <c r="BX271" i="11"/>
  <c r="BX273" i="11"/>
  <c r="BX277" i="11"/>
  <c r="BX17" i="11"/>
  <c r="BX33" i="11"/>
  <c r="BX49" i="11"/>
  <c r="BX67" i="11"/>
  <c r="BX272" i="11"/>
  <c r="BX275" i="11"/>
  <c r="BX278" i="11"/>
  <c r="BX279" i="11"/>
  <c r="BX25" i="11"/>
  <c r="BX267" i="11"/>
  <c r="BX203" i="11"/>
  <c r="BX21" i="11"/>
  <c r="BX37" i="11"/>
  <c r="BX53" i="11"/>
  <c r="BX71" i="11"/>
  <c r="BX202" i="11"/>
  <c r="BX206" i="11"/>
  <c r="BX210" i="11"/>
  <c r="BX258" i="11"/>
  <c r="BX260" i="11"/>
  <c r="BX276" i="11"/>
  <c r="BX268" i="11"/>
  <c r="BX269" i="11"/>
  <c r="BX59" i="11"/>
  <c r="BX75" i="11"/>
  <c r="BX270" i="11"/>
  <c r="BX41" i="11"/>
  <c r="BX154" i="11"/>
  <c r="BX218" i="11"/>
  <c r="BX176" i="11"/>
  <c r="BX222" i="11"/>
  <c r="BX214" i="11"/>
  <c r="BX180" i="11"/>
  <c r="BX172" i="11"/>
  <c r="BX130" i="11"/>
  <c r="BX163" i="11"/>
  <c r="BX243" i="11"/>
  <c r="BX241" i="11"/>
  <c r="BX233" i="11"/>
  <c r="BX230" i="11"/>
  <c r="BX167" i="11"/>
  <c r="BX124" i="11"/>
  <c r="BX116" i="11"/>
  <c r="BX104" i="11"/>
  <c r="BX96" i="11"/>
  <c r="BX92" i="11"/>
  <c r="BX84" i="11"/>
  <c r="BX264" i="11"/>
  <c r="BX159" i="11"/>
  <c r="BX155" i="11"/>
  <c r="BX266" i="11"/>
  <c r="BX231" i="11"/>
  <c r="BX200" i="11"/>
  <c r="BX196" i="11"/>
  <c r="BX192" i="11"/>
  <c r="BX186" i="11"/>
  <c r="BX166" i="11"/>
  <c r="BX162" i="11"/>
  <c r="BX158" i="11"/>
  <c r="BX149" i="11"/>
  <c r="BX147" i="11"/>
  <c r="BX143" i="11"/>
  <c r="BX226" i="11"/>
  <c r="BX265" i="11"/>
  <c r="BX182" i="11"/>
  <c r="BX263" i="11"/>
  <c r="BX262" i="11"/>
  <c r="BX237" i="11"/>
  <c r="BX228" i="11"/>
  <c r="BX121" i="11"/>
  <c r="BX252" i="11"/>
  <c r="BX248" i="11"/>
  <c r="BX253" i="11"/>
  <c r="BX249" i="11"/>
  <c r="BX216" i="11"/>
  <c r="BX178" i="11"/>
  <c r="BX224" i="11"/>
  <c r="BX220" i="11"/>
  <c r="BX212" i="11"/>
  <c r="BX174" i="11"/>
  <c r="BX134" i="11"/>
  <c r="BX90" i="11"/>
  <c r="BX82" i="11"/>
  <c r="BX251" i="11"/>
  <c r="BX129" i="11"/>
  <c r="BX136" i="11"/>
  <c r="BX122" i="11"/>
  <c r="BX114" i="11"/>
  <c r="BX110" i="11"/>
  <c r="BX102" i="11"/>
  <c r="BX250" i="11"/>
  <c r="BX244" i="11"/>
  <c r="BX125" i="11"/>
  <c r="BX87" i="11"/>
  <c r="BX225" i="11"/>
  <c r="BX223" i="11"/>
  <c r="BX221" i="11"/>
  <c r="BX219" i="11"/>
  <c r="BX217" i="11"/>
  <c r="BX215" i="11"/>
  <c r="BX213" i="11"/>
  <c r="BX181" i="11"/>
  <c r="BX179" i="11"/>
  <c r="BX177" i="11"/>
  <c r="BX175" i="11"/>
  <c r="BX173" i="11"/>
  <c r="BX171" i="11"/>
  <c r="BX140" i="11"/>
  <c r="BX132" i="11"/>
  <c r="BX126" i="11"/>
  <c r="BX120" i="11"/>
  <c r="BX106" i="11"/>
  <c r="BX98" i="11"/>
  <c r="BX183" i="11"/>
  <c r="BX240" i="11"/>
  <c r="BX141" i="11"/>
  <c r="BX137" i="11"/>
  <c r="BX83" i="11"/>
  <c r="BX229" i="11"/>
  <c r="BX169" i="11"/>
  <c r="BX165" i="11"/>
  <c r="BX161" i="11"/>
  <c r="BX157" i="11"/>
  <c r="BX234" i="11"/>
  <c r="BX170" i="11"/>
  <c r="BX133" i="11"/>
  <c r="BX117" i="11"/>
  <c r="BX113" i="11"/>
  <c r="BX109" i="11"/>
  <c r="BX105" i="11"/>
  <c r="BX99" i="11"/>
  <c r="BX95" i="11"/>
  <c r="BX91" i="11"/>
  <c r="BX195" i="11"/>
  <c r="BX185" i="11"/>
  <c r="BX239" i="11"/>
  <c r="BX198" i="11"/>
  <c r="BX194" i="11"/>
  <c r="BX188" i="11"/>
  <c r="BX184" i="11"/>
  <c r="BX168" i="11"/>
  <c r="BX164" i="11"/>
  <c r="BX160" i="11"/>
  <c r="BX156" i="11"/>
  <c r="BX89" i="11"/>
  <c r="BX232" i="11"/>
  <c r="BX150" i="11"/>
  <c r="BX144" i="11"/>
  <c r="BX246" i="11"/>
  <c r="BX245" i="11"/>
  <c r="BX135" i="11"/>
  <c r="BX199" i="11"/>
  <c r="BX189" i="11"/>
  <c r="BX197" i="11"/>
  <c r="BX242" i="11"/>
  <c r="BX138" i="11"/>
  <c r="BX118" i="11"/>
  <c r="BX112" i="11"/>
  <c r="BX108" i="11"/>
  <c r="BX193" i="11"/>
  <c r="BX187" i="11"/>
  <c r="BX238" i="11"/>
  <c r="BX139" i="11"/>
  <c r="BX131" i="11"/>
  <c r="BX127" i="11"/>
  <c r="BX123" i="11"/>
  <c r="BX119" i="11"/>
  <c r="BX115" i="11"/>
  <c r="BX111" i="11"/>
  <c r="BX107" i="11"/>
  <c r="BX103" i="11"/>
  <c r="BX97" i="11"/>
  <c r="BX93" i="11"/>
  <c r="BX85" i="11"/>
  <c r="BX94" i="11"/>
  <c r="BX201" i="11"/>
  <c r="BX86" i="11"/>
  <c r="BX88" i="11"/>
  <c r="BX148" i="11"/>
  <c r="BX142" i="11"/>
  <c r="BX128" i="11"/>
  <c r="BY273" i="11" l="1"/>
  <c r="BY271" i="11"/>
  <c r="BY269" i="11"/>
  <c r="BY260" i="11"/>
  <c r="BY261" i="11"/>
  <c r="BY254" i="11"/>
  <c r="BY154" i="11"/>
  <c r="BY207" i="11"/>
  <c r="BY153" i="11"/>
  <c r="BZ7" i="11"/>
  <c r="BY9" i="11"/>
  <c r="BY151" i="11"/>
  <c r="BY152" i="11"/>
  <c r="BY16" i="11"/>
  <c r="BY15" i="11"/>
  <c r="BY14" i="11"/>
  <c r="BY13" i="11"/>
  <c r="BY12" i="11"/>
  <c r="BY80" i="11"/>
  <c r="BY79" i="11"/>
  <c r="BY78" i="11"/>
  <c r="BY77" i="11"/>
  <c r="BY76" i="11"/>
  <c r="BY75" i="11"/>
  <c r="BY74" i="11"/>
  <c r="BY73" i="11"/>
  <c r="BY72" i="11"/>
  <c r="BY71" i="11"/>
  <c r="BY70" i="11"/>
  <c r="BY69" i="11"/>
  <c r="BY68" i="11"/>
  <c r="BY67" i="11"/>
  <c r="BY66" i="11"/>
  <c r="BY65" i="11"/>
  <c r="BY64" i="11"/>
  <c r="BY63" i="11"/>
  <c r="BY62" i="11"/>
  <c r="BY61" i="11"/>
  <c r="BY60" i="11"/>
  <c r="BY59" i="11"/>
  <c r="BY58" i="11"/>
  <c r="BY57" i="11"/>
  <c r="BY54" i="11"/>
  <c r="BY53" i="11"/>
  <c r="BY52" i="11"/>
  <c r="BY51" i="11"/>
  <c r="BY50" i="11"/>
  <c r="BY49" i="11"/>
  <c r="BY48" i="11"/>
  <c r="BY47" i="11"/>
  <c r="BY46" i="11"/>
  <c r="BY45" i="11"/>
  <c r="BY44" i="11"/>
  <c r="BY43" i="11"/>
  <c r="BY42" i="11"/>
  <c r="BY41" i="11"/>
  <c r="BY40" i="11"/>
  <c r="BY39" i="11"/>
  <c r="BY38" i="11"/>
  <c r="BY37" i="11"/>
  <c r="BY36" i="11"/>
  <c r="BY35" i="11"/>
  <c r="BY34" i="11"/>
  <c r="BY33" i="11"/>
  <c r="BY32" i="11"/>
  <c r="BY31" i="11"/>
  <c r="BY30" i="11"/>
  <c r="BY29" i="11"/>
  <c r="BY28" i="11"/>
  <c r="BY27" i="11"/>
  <c r="BY26" i="11"/>
  <c r="BY25" i="11"/>
  <c r="BY24" i="11"/>
  <c r="BY23" i="11"/>
  <c r="BY22" i="11"/>
  <c r="BY21" i="11"/>
  <c r="BY20" i="11"/>
  <c r="BY19" i="11"/>
  <c r="BY18" i="11"/>
  <c r="BY17" i="11"/>
  <c r="BY81" i="11"/>
  <c r="BY211" i="11"/>
  <c r="BY203" i="11"/>
  <c r="BY205" i="11"/>
  <c r="BY227" i="11"/>
  <c r="BY204" i="11"/>
  <c r="BY208" i="11"/>
  <c r="BY209" i="11"/>
  <c r="BY256" i="11"/>
  <c r="BY259" i="11"/>
  <c r="BY202" i="11"/>
  <c r="BY206" i="11"/>
  <c r="BY210" i="11"/>
  <c r="BY255" i="11"/>
  <c r="BY270" i="11"/>
  <c r="BY267" i="11"/>
  <c r="BY268" i="11"/>
  <c r="BY247" i="11"/>
  <c r="BY257" i="11"/>
  <c r="BY272" i="11"/>
  <c r="BY274" i="11"/>
  <c r="BY258" i="11"/>
  <c r="BY275" i="11"/>
  <c r="BY276" i="11"/>
  <c r="BY277" i="11"/>
  <c r="BY278" i="11"/>
  <c r="BY279" i="11"/>
  <c r="BY243" i="11"/>
  <c r="BY241" i="11"/>
  <c r="BY233" i="11"/>
  <c r="BY130" i="11"/>
  <c r="BY230" i="11"/>
  <c r="BY218" i="11"/>
  <c r="BY176" i="11"/>
  <c r="BY163" i="11"/>
  <c r="BY222" i="11"/>
  <c r="BY214" i="11"/>
  <c r="BY172" i="11"/>
  <c r="BY116" i="11"/>
  <c r="BY104" i="11"/>
  <c r="BY180" i="11"/>
  <c r="BY167" i="11"/>
  <c r="BY124" i="11"/>
  <c r="BY249" i="11"/>
  <c r="BY182" i="11"/>
  <c r="BY200" i="11"/>
  <c r="BY196" i="11"/>
  <c r="BY192" i="11"/>
  <c r="BY186" i="11"/>
  <c r="BY129" i="11"/>
  <c r="BY125" i="11"/>
  <c r="BY253" i="11"/>
  <c r="BY216" i="11"/>
  <c r="BY178" i="11"/>
  <c r="BY159" i="11"/>
  <c r="BY224" i="11"/>
  <c r="BY220" i="11"/>
  <c r="BY212" i="11"/>
  <c r="BY174" i="11"/>
  <c r="BY155" i="11"/>
  <c r="BY231" i="11"/>
  <c r="BY170" i="11"/>
  <c r="BY228" i="11"/>
  <c r="BY133" i="11"/>
  <c r="BY96" i="11"/>
  <c r="BY92" i="11"/>
  <c r="BY84" i="11"/>
  <c r="BY264" i="11"/>
  <c r="BY226" i="11"/>
  <c r="BY265" i="11"/>
  <c r="BY252" i="11"/>
  <c r="BY248" i="11"/>
  <c r="BY134" i="11"/>
  <c r="BY183" i="11"/>
  <c r="BY82" i="11"/>
  <c r="BY90" i="11"/>
  <c r="BY251" i="11"/>
  <c r="BY262" i="11"/>
  <c r="BY244" i="11"/>
  <c r="BY266" i="11"/>
  <c r="BY234" i="11"/>
  <c r="BY162" i="11"/>
  <c r="BY147" i="11"/>
  <c r="BY117" i="11"/>
  <c r="BY113" i="11"/>
  <c r="BY109" i="11"/>
  <c r="BY99" i="11"/>
  <c r="BY122" i="11"/>
  <c r="BY102" i="11"/>
  <c r="BY195" i="11"/>
  <c r="BY185" i="11"/>
  <c r="BY263" i="11"/>
  <c r="BY237" i="11"/>
  <c r="BY158" i="11"/>
  <c r="BY143" i="11"/>
  <c r="BY95" i="11"/>
  <c r="BY91" i="11"/>
  <c r="BY110" i="11"/>
  <c r="BY250" i="11"/>
  <c r="BY239" i="11"/>
  <c r="BY126" i="11"/>
  <c r="BY106" i="11"/>
  <c r="BY141" i="11"/>
  <c r="BY121" i="11"/>
  <c r="BY105" i="11"/>
  <c r="BY136" i="11"/>
  <c r="BY114" i="11"/>
  <c r="BY240" i="11"/>
  <c r="BY166" i="11"/>
  <c r="BY149" i="11"/>
  <c r="BY137" i="11"/>
  <c r="BY87" i="11"/>
  <c r="BY83" i="11"/>
  <c r="BY225" i="11"/>
  <c r="BY223" i="11"/>
  <c r="BY221" i="11"/>
  <c r="BY219" i="11"/>
  <c r="BY217" i="11"/>
  <c r="BY215" i="11"/>
  <c r="BY213" i="11"/>
  <c r="BY229" i="11"/>
  <c r="BY181" i="11"/>
  <c r="BY179" i="11"/>
  <c r="BY177" i="11"/>
  <c r="BY175" i="11"/>
  <c r="BY173" i="11"/>
  <c r="BY171" i="11"/>
  <c r="BY169" i="11"/>
  <c r="BY165" i="11"/>
  <c r="BY161" i="11"/>
  <c r="BY157" i="11"/>
  <c r="BY140" i="11"/>
  <c r="BY120" i="11"/>
  <c r="BY201" i="11"/>
  <c r="BY86" i="11"/>
  <c r="BY88" i="11"/>
  <c r="BY198" i="11"/>
  <c r="BY194" i="11"/>
  <c r="BY188" i="11"/>
  <c r="BY184" i="11"/>
  <c r="BY115" i="11"/>
  <c r="BY97" i="11"/>
  <c r="BY93" i="11"/>
  <c r="BY118" i="11"/>
  <c r="BY98" i="11"/>
  <c r="BY246" i="11"/>
  <c r="BY164" i="11"/>
  <c r="BY160" i="11"/>
  <c r="BY150" i="11"/>
  <c r="BY148" i="11"/>
  <c r="BY144" i="11"/>
  <c r="BY142" i="11"/>
  <c r="BY127" i="11"/>
  <c r="BY111" i="11"/>
  <c r="BY103" i="11"/>
  <c r="BY139" i="11"/>
  <c r="BY131" i="11"/>
  <c r="BY119" i="11"/>
  <c r="BY193" i="11"/>
  <c r="BY245" i="11"/>
  <c r="BY123" i="11"/>
  <c r="BY107" i="11"/>
  <c r="BY112" i="11"/>
  <c r="BY199" i="11"/>
  <c r="BY189" i="11"/>
  <c r="BY197" i="11"/>
  <c r="BY132" i="11"/>
  <c r="BY135" i="11"/>
  <c r="BY89" i="11"/>
  <c r="BY85" i="11"/>
  <c r="BY128" i="11"/>
  <c r="BY108" i="11"/>
  <c r="BY94" i="11"/>
  <c r="BY187" i="11"/>
  <c r="BY242" i="11"/>
  <c r="BY238" i="11"/>
  <c r="BY232" i="11"/>
  <c r="BY168" i="11"/>
  <c r="BY156" i="11"/>
  <c r="BY138" i="11"/>
  <c r="BZ273" i="11" l="1"/>
  <c r="BZ267" i="11"/>
  <c r="BZ271" i="11"/>
  <c r="BZ260" i="11"/>
  <c r="BZ259" i="11"/>
  <c r="BZ258" i="11"/>
  <c r="BZ257" i="11"/>
  <c r="BZ208" i="11"/>
  <c r="BZ204" i="11"/>
  <c r="BZ206" i="11"/>
  <c r="BZ153" i="11"/>
  <c r="BZ152" i="11"/>
  <c r="BZ151" i="11"/>
  <c r="BZ9" i="11"/>
  <c r="BZ210" i="11"/>
  <c r="BZ154" i="11"/>
  <c r="BZ202" i="11"/>
  <c r="BZ80" i="11"/>
  <c r="BZ79" i="11"/>
  <c r="BZ78" i="11"/>
  <c r="BZ77" i="11"/>
  <c r="BZ76" i="11"/>
  <c r="BZ75" i="11"/>
  <c r="BZ74" i="11"/>
  <c r="BZ73" i="11"/>
  <c r="BZ72" i="11"/>
  <c r="BZ71" i="11"/>
  <c r="BZ70" i="11"/>
  <c r="BZ69" i="11"/>
  <c r="BZ68" i="11"/>
  <c r="BZ67" i="11"/>
  <c r="BZ66" i="11"/>
  <c r="BZ65" i="11"/>
  <c r="BZ64" i="11"/>
  <c r="BZ63" i="11"/>
  <c r="BZ62" i="11"/>
  <c r="BZ61" i="11"/>
  <c r="BZ60" i="11"/>
  <c r="BZ59" i="11"/>
  <c r="BZ58" i="11"/>
  <c r="BZ57" i="11"/>
  <c r="BZ54" i="11"/>
  <c r="BZ53" i="11"/>
  <c r="BZ52" i="11"/>
  <c r="BZ51" i="11"/>
  <c r="BZ50" i="11"/>
  <c r="BZ49" i="11"/>
  <c r="BZ48" i="11"/>
  <c r="BZ47" i="11"/>
  <c r="BZ46" i="11"/>
  <c r="BZ45" i="11"/>
  <c r="BZ44" i="11"/>
  <c r="BZ43" i="11"/>
  <c r="BZ42" i="11"/>
  <c r="BZ41" i="11"/>
  <c r="BZ40" i="11"/>
  <c r="BZ39" i="11"/>
  <c r="BZ38" i="11"/>
  <c r="BZ37" i="11"/>
  <c r="BZ36" i="11"/>
  <c r="BZ35" i="11"/>
  <c r="BZ34" i="11"/>
  <c r="BZ33" i="11"/>
  <c r="BZ32" i="11"/>
  <c r="BZ31" i="11"/>
  <c r="BZ30" i="11"/>
  <c r="BZ29" i="11"/>
  <c r="BZ28" i="11"/>
  <c r="BZ27" i="11"/>
  <c r="BZ26" i="11"/>
  <c r="BZ25" i="11"/>
  <c r="BZ24" i="11"/>
  <c r="BZ23" i="11"/>
  <c r="BZ22" i="11"/>
  <c r="BZ21" i="11"/>
  <c r="BZ20" i="11"/>
  <c r="BZ19" i="11"/>
  <c r="BZ18" i="11"/>
  <c r="BZ17" i="11"/>
  <c r="BZ16" i="11"/>
  <c r="BZ15" i="11"/>
  <c r="BZ14" i="11"/>
  <c r="BZ13" i="11"/>
  <c r="BZ12" i="11"/>
  <c r="BZ81" i="11"/>
  <c r="CA7" i="11"/>
  <c r="BZ211" i="11"/>
  <c r="BZ207" i="11"/>
  <c r="BZ205" i="11"/>
  <c r="BZ209" i="11"/>
  <c r="BZ227" i="11"/>
  <c r="BZ256" i="11"/>
  <c r="BZ203" i="11"/>
  <c r="BZ247" i="11"/>
  <c r="BZ274" i="11"/>
  <c r="BZ268" i="11"/>
  <c r="BZ278" i="11"/>
  <c r="BZ279" i="11"/>
  <c r="BZ270" i="11"/>
  <c r="BZ269" i="11"/>
  <c r="BZ254" i="11"/>
  <c r="BZ255" i="11"/>
  <c r="BZ272" i="11"/>
  <c r="BZ275" i="11"/>
  <c r="BZ276" i="11"/>
  <c r="BZ277" i="11"/>
  <c r="BZ261" i="11"/>
  <c r="BZ230" i="11"/>
  <c r="BZ218" i="11"/>
  <c r="BZ222" i="11"/>
  <c r="BZ214" i="11"/>
  <c r="BZ243" i="11"/>
  <c r="BZ241" i="11"/>
  <c r="BZ176" i="11"/>
  <c r="BZ233" i="11"/>
  <c r="BZ163" i="11"/>
  <c r="BZ130" i="11"/>
  <c r="BZ180" i="11"/>
  <c r="BZ167" i="11"/>
  <c r="BZ172" i="11"/>
  <c r="BZ124" i="11"/>
  <c r="BZ116" i="11"/>
  <c r="BZ104" i="11"/>
  <c r="BZ96" i="11"/>
  <c r="BZ92" i="11"/>
  <c r="BZ84" i="11"/>
  <c r="BZ264" i="11"/>
  <c r="BZ253" i="11"/>
  <c r="BZ249" i="11"/>
  <c r="BZ251" i="11"/>
  <c r="BZ166" i="11"/>
  <c r="BZ162" i="11"/>
  <c r="BZ178" i="11"/>
  <c r="BZ265" i="11"/>
  <c r="BZ248" i="11"/>
  <c r="BZ212" i="11"/>
  <c r="BZ182" i="11"/>
  <c r="BZ174" i="11"/>
  <c r="BZ134" i="11"/>
  <c r="BZ183" i="11"/>
  <c r="BZ82" i="11"/>
  <c r="BZ90" i="11"/>
  <c r="BZ244" i="11"/>
  <c r="BZ240" i="11"/>
  <c r="BZ234" i="11"/>
  <c r="BZ237" i="11"/>
  <c r="BZ200" i="11"/>
  <c r="BZ196" i="11"/>
  <c r="BZ192" i="11"/>
  <c r="BZ186" i="11"/>
  <c r="BZ149" i="11"/>
  <c r="BZ147" i="11"/>
  <c r="BZ143" i="11"/>
  <c r="BZ141" i="11"/>
  <c r="BZ137" i="11"/>
  <c r="BZ133" i="11"/>
  <c r="BZ129" i="11"/>
  <c r="BZ125" i="11"/>
  <c r="BZ121" i="11"/>
  <c r="BZ159" i="11"/>
  <c r="BZ226" i="11"/>
  <c r="BZ216" i="11"/>
  <c r="BZ252" i="11"/>
  <c r="BZ224" i="11"/>
  <c r="BZ220" i="11"/>
  <c r="BZ231" i="11"/>
  <c r="BZ250" i="11"/>
  <c r="BZ169" i="11"/>
  <c r="BZ165" i="11"/>
  <c r="BZ161" i="11"/>
  <c r="BZ157" i="11"/>
  <c r="BZ155" i="11"/>
  <c r="BZ262" i="11"/>
  <c r="BZ158" i="11"/>
  <c r="BZ117" i="11"/>
  <c r="BZ225" i="11"/>
  <c r="BZ223" i="11"/>
  <c r="BZ221" i="11"/>
  <c r="BZ219" i="11"/>
  <c r="BZ217" i="11"/>
  <c r="BZ215" i="11"/>
  <c r="BZ213" i="11"/>
  <c r="BZ229" i="11"/>
  <c r="BZ170" i="11"/>
  <c r="BZ228" i="11"/>
  <c r="BZ113" i="11"/>
  <c r="BZ109" i="11"/>
  <c r="BZ105" i="11"/>
  <c r="BZ99" i="11"/>
  <c r="BZ95" i="11"/>
  <c r="BZ91" i="11"/>
  <c r="BZ87" i="11"/>
  <c r="BZ83" i="11"/>
  <c r="BZ136" i="11"/>
  <c r="BZ122" i="11"/>
  <c r="BZ114" i="11"/>
  <c r="BZ110" i="11"/>
  <c r="BZ102" i="11"/>
  <c r="BZ195" i="11"/>
  <c r="BZ185" i="11"/>
  <c r="BZ181" i="11"/>
  <c r="BZ179" i="11"/>
  <c r="BZ177" i="11"/>
  <c r="BZ175" i="11"/>
  <c r="BZ173" i="11"/>
  <c r="BZ171" i="11"/>
  <c r="BZ266" i="11"/>
  <c r="BZ263" i="11"/>
  <c r="BZ239" i="11"/>
  <c r="BZ140" i="11"/>
  <c r="BZ132" i="11"/>
  <c r="BZ98" i="11"/>
  <c r="BZ168" i="11"/>
  <c r="BZ160" i="11"/>
  <c r="BZ189" i="11"/>
  <c r="BZ193" i="11"/>
  <c r="BZ187" i="11"/>
  <c r="BZ86" i="11"/>
  <c r="BZ88" i="11"/>
  <c r="BZ246" i="11"/>
  <c r="BZ242" i="11"/>
  <c r="BZ238" i="11"/>
  <c r="BZ232" i="11"/>
  <c r="BZ245" i="11"/>
  <c r="BZ198" i="11"/>
  <c r="BZ194" i="11"/>
  <c r="BZ188" i="11"/>
  <c r="BZ184" i="11"/>
  <c r="BZ150" i="11"/>
  <c r="BZ148" i="11"/>
  <c r="BZ144" i="11"/>
  <c r="BZ142" i="11"/>
  <c r="BZ139" i="11"/>
  <c r="BZ135" i="11"/>
  <c r="BZ131" i="11"/>
  <c r="BZ127" i="11"/>
  <c r="BZ123" i="11"/>
  <c r="BZ119" i="11"/>
  <c r="BZ115" i="11"/>
  <c r="BZ111" i="11"/>
  <c r="BZ107" i="11"/>
  <c r="BZ103" i="11"/>
  <c r="BZ97" i="11"/>
  <c r="BZ93" i="11"/>
  <c r="BZ89" i="11"/>
  <c r="BZ85" i="11"/>
  <c r="BZ138" i="11"/>
  <c r="BZ128" i="11"/>
  <c r="BZ118" i="11"/>
  <c r="BZ112" i="11"/>
  <c r="BZ108" i="11"/>
  <c r="BZ199" i="11"/>
  <c r="BZ197" i="11"/>
  <c r="BZ126" i="11"/>
  <c r="BZ106" i="11"/>
  <c r="BZ94" i="11"/>
  <c r="BZ201" i="11"/>
  <c r="BZ164" i="11"/>
  <c r="BZ156" i="11"/>
  <c r="BZ120" i="11"/>
  <c r="CA268" i="11" l="1"/>
  <c r="CA255" i="11"/>
  <c r="CA208" i="11"/>
  <c r="CA204" i="11"/>
  <c r="CA206" i="11"/>
  <c r="CA210" i="11"/>
  <c r="CA202" i="11"/>
  <c r="CA9" i="11"/>
  <c r="CB7" i="11"/>
  <c r="CA203" i="11"/>
  <c r="CA15" i="11"/>
  <c r="CA54" i="11"/>
  <c r="CA59" i="11"/>
  <c r="CA61" i="11"/>
  <c r="CA37" i="11"/>
  <c r="CA57" i="11"/>
  <c r="CA153" i="11"/>
  <c r="CA21" i="11"/>
  <c r="CA22" i="11"/>
  <c r="CA23" i="11"/>
  <c r="CA58" i="11"/>
  <c r="CA62" i="11"/>
  <c r="CA64" i="11"/>
  <c r="CA66" i="11"/>
  <c r="CA68" i="11"/>
  <c r="CA70" i="11"/>
  <c r="CA72" i="11"/>
  <c r="CA74" i="11"/>
  <c r="CA76" i="11"/>
  <c r="CA78" i="11"/>
  <c r="CA80" i="11"/>
  <c r="CA14" i="11"/>
  <c r="CA20" i="11"/>
  <c r="CA25" i="11"/>
  <c r="CA36" i="11"/>
  <c r="CA207" i="11"/>
  <c r="CA205" i="11"/>
  <c r="CA247" i="11"/>
  <c r="CA211" i="11"/>
  <c r="CA13" i="11"/>
  <c r="CA17" i="11"/>
  <c r="CA40" i="11"/>
  <c r="CA41" i="11"/>
  <c r="CA44" i="11"/>
  <c r="CA60" i="11"/>
  <c r="CA81" i="11"/>
  <c r="CA18" i="11"/>
  <c r="CA19" i="11"/>
  <c r="CA34" i="11"/>
  <c r="CA39" i="11"/>
  <c r="CA42" i="11"/>
  <c r="CA43" i="11"/>
  <c r="CA151" i="11"/>
  <c r="CA152" i="11"/>
  <c r="CA154" i="11"/>
  <c r="CA209" i="11"/>
  <c r="CA227" i="11"/>
  <c r="CA254" i="11"/>
  <c r="CA256" i="11"/>
  <c r="CA29" i="11"/>
  <c r="CA35" i="11"/>
  <c r="CA38" i="11"/>
  <c r="CA50" i="11"/>
  <c r="CA65" i="11"/>
  <c r="CA73" i="11"/>
  <c r="CA24" i="11"/>
  <c r="CA31" i="11"/>
  <c r="CA52" i="11"/>
  <c r="CA261" i="11"/>
  <c r="CA267" i="11"/>
  <c r="CA273" i="11"/>
  <c r="CA278" i="11"/>
  <c r="CA279" i="11"/>
  <c r="CA28" i="11"/>
  <c r="CA46" i="11"/>
  <c r="CA49" i="11"/>
  <c r="CA63" i="11"/>
  <c r="CA71" i="11"/>
  <c r="CA79" i="11"/>
  <c r="CA48" i="11"/>
  <c r="CA51" i="11"/>
  <c r="CA257" i="11"/>
  <c r="CA259" i="11"/>
  <c r="CA270" i="11"/>
  <c r="CA274" i="11"/>
  <c r="CA12" i="11"/>
  <c r="CA32" i="11"/>
  <c r="CA260" i="11"/>
  <c r="CA277" i="11"/>
  <c r="CA27" i="11"/>
  <c r="CA45" i="11"/>
  <c r="CA69" i="11"/>
  <c r="CA77" i="11"/>
  <c r="CA16" i="11"/>
  <c r="CA33" i="11"/>
  <c r="CA47" i="11"/>
  <c r="CA271" i="11"/>
  <c r="CA26" i="11"/>
  <c r="CA30" i="11"/>
  <c r="CA67" i="11"/>
  <c r="CA75" i="11"/>
  <c r="CA258" i="11"/>
  <c r="CA272" i="11"/>
  <c r="CA276" i="11"/>
  <c r="CA53" i="11"/>
  <c r="CA269" i="11"/>
  <c r="CA275" i="11"/>
  <c r="CA230" i="11"/>
  <c r="CA218" i="11"/>
  <c r="CA243" i="11"/>
  <c r="CA241" i="11"/>
  <c r="CA176" i="11"/>
  <c r="CA222" i="11"/>
  <c r="CA214" i="11"/>
  <c r="CA233" i="11"/>
  <c r="CA180" i="11"/>
  <c r="CA172" i="11"/>
  <c r="CA130" i="11"/>
  <c r="CA124" i="11"/>
  <c r="CA163" i="11"/>
  <c r="CA116" i="11"/>
  <c r="CA104" i="11"/>
  <c r="CA96" i="11"/>
  <c r="CA92" i="11"/>
  <c r="CA84" i="11"/>
  <c r="CA264" i="11"/>
  <c r="CA167" i="11"/>
  <c r="CA253" i="11"/>
  <c r="CA266" i="11"/>
  <c r="CA159" i="11"/>
  <c r="CA155" i="11"/>
  <c r="CA166" i="11"/>
  <c r="CA162" i="11"/>
  <c r="CA158" i="11"/>
  <c r="CA249" i="11"/>
  <c r="CA226" i="11"/>
  <c r="CA216" i="11"/>
  <c r="CA178" i="11"/>
  <c r="CA265" i="11"/>
  <c r="CA252" i="11"/>
  <c r="CA248" i="11"/>
  <c r="CA224" i="11"/>
  <c r="CA220" i="11"/>
  <c r="CA212" i="11"/>
  <c r="CA182" i="11"/>
  <c r="CA174" i="11"/>
  <c r="CA134" i="11"/>
  <c r="CA263" i="11"/>
  <c r="CA183" i="11"/>
  <c r="CA82" i="11"/>
  <c r="CA90" i="11"/>
  <c r="CA251" i="11"/>
  <c r="CA262" i="11"/>
  <c r="CA244" i="11"/>
  <c r="CA200" i="11"/>
  <c r="CA170" i="11"/>
  <c r="CA228" i="11"/>
  <c r="CA141" i="11"/>
  <c r="CA125" i="11"/>
  <c r="CA113" i="11"/>
  <c r="CA109" i="11"/>
  <c r="CA105" i="11"/>
  <c r="CA99" i="11"/>
  <c r="CA95" i="11"/>
  <c r="CA91" i="11"/>
  <c r="CA87" i="11"/>
  <c r="CA83" i="11"/>
  <c r="CA136" i="11"/>
  <c r="CA122" i="11"/>
  <c r="CA114" i="11"/>
  <c r="CA110" i="11"/>
  <c r="CA102" i="11"/>
  <c r="CA195" i="11"/>
  <c r="CA185" i="11"/>
  <c r="CA240" i="11"/>
  <c r="CA196" i="11"/>
  <c r="CA149" i="11"/>
  <c r="CA137" i="11"/>
  <c r="CA121" i="11"/>
  <c r="CA250" i="11"/>
  <c r="CA225" i="11"/>
  <c r="CA223" i="11"/>
  <c r="CA221" i="11"/>
  <c r="CA219" i="11"/>
  <c r="CA217" i="11"/>
  <c r="CA215" i="11"/>
  <c r="CA213" i="11"/>
  <c r="CA239" i="11"/>
  <c r="CA229" i="11"/>
  <c r="CA181" i="11"/>
  <c r="CA179" i="11"/>
  <c r="CA177" i="11"/>
  <c r="CA175" i="11"/>
  <c r="CA173" i="11"/>
  <c r="CA171" i="11"/>
  <c r="CA140" i="11"/>
  <c r="CA132" i="11"/>
  <c r="CA126" i="11"/>
  <c r="CA120" i="11"/>
  <c r="CA106" i="11"/>
  <c r="CA98" i="11"/>
  <c r="CA94" i="11"/>
  <c r="CA234" i="11"/>
  <c r="CA192" i="11"/>
  <c r="CA147" i="11"/>
  <c r="CA133" i="11"/>
  <c r="CA231" i="11"/>
  <c r="CA237" i="11"/>
  <c r="CA186" i="11"/>
  <c r="CA143" i="11"/>
  <c r="CA129" i="11"/>
  <c r="CA117" i="11"/>
  <c r="CA169" i="11"/>
  <c r="CA165" i="11"/>
  <c r="CA161" i="11"/>
  <c r="CA157" i="11"/>
  <c r="CA201" i="11"/>
  <c r="CA88" i="11"/>
  <c r="CA246" i="11"/>
  <c r="CA238" i="11"/>
  <c r="CA232" i="11"/>
  <c r="CA198" i="11"/>
  <c r="CA194" i="11"/>
  <c r="CA135" i="11"/>
  <c r="CA131" i="11"/>
  <c r="CA127" i="11"/>
  <c r="CA97" i="11"/>
  <c r="CA85" i="11"/>
  <c r="CA168" i="11"/>
  <c r="CA164" i="11"/>
  <c r="CA160" i="11"/>
  <c r="CA156" i="11"/>
  <c r="CA193" i="11"/>
  <c r="CA242" i="11"/>
  <c r="CA245" i="11"/>
  <c r="CA188" i="11"/>
  <c r="CA184" i="11"/>
  <c r="CA150" i="11"/>
  <c r="CA148" i="11"/>
  <c r="CA144" i="11"/>
  <c r="CA139" i="11"/>
  <c r="CA119" i="11"/>
  <c r="CA115" i="11"/>
  <c r="CA111" i="11"/>
  <c r="CA107" i="11"/>
  <c r="CA138" i="11"/>
  <c r="CA118" i="11"/>
  <c r="CA112" i="11"/>
  <c r="CA108" i="11"/>
  <c r="CA199" i="11"/>
  <c r="CA189" i="11"/>
  <c r="CA187" i="11"/>
  <c r="CA86" i="11"/>
  <c r="CA142" i="11"/>
  <c r="CA123" i="11"/>
  <c r="CA103" i="11"/>
  <c r="CA93" i="11"/>
  <c r="CA89" i="11"/>
  <c r="CA128" i="11"/>
  <c r="CA197" i="11"/>
  <c r="CB227" i="11" l="1"/>
  <c r="CB9" i="11"/>
  <c r="CB15" i="11"/>
  <c r="CB19" i="11"/>
  <c r="CB23" i="11"/>
  <c r="CB27" i="11"/>
  <c r="CB31" i="11"/>
  <c r="CB35" i="11"/>
  <c r="CB39" i="11"/>
  <c r="CB43" i="11"/>
  <c r="CB47" i="11"/>
  <c r="CB51" i="11"/>
  <c r="CB57" i="11"/>
  <c r="CB61" i="11"/>
  <c r="CB65" i="11"/>
  <c r="CB69" i="11"/>
  <c r="CB73" i="11"/>
  <c r="CB77" i="11"/>
  <c r="CB154" i="11"/>
  <c r="CB151" i="11"/>
  <c r="CB209" i="11"/>
  <c r="CB12" i="11"/>
  <c r="CB16" i="11"/>
  <c r="CB20" i="11"/>
  <c r="CB24" i="11"/>
  <c r="CB28" i="11"/>
  <c r="CB32" i="11"/>
  <c r="CB36" i="11"/>
  <c r="CB40" i="11"/>
  <c r="CB44" i="11"/>
  <c r="CB48" i="11"/>
  <c r="CB52" i="11"/>
  <c r="CB58" i="11"/>
  <c r="CB62" i="11"/>
  <c r="CB66" i="11"/>
  <c r="CB70" i="11"/>
  <c r="CB74" i="11"/>
  <c r="CB78" i="11"/>
  <c r="CB153" i="11"/>
  <c r="CB247" i="11"/>
  <c r="CB255" i="11"/>
  <c r="CB254" i="11"/>
  <c r="CB256" i="11"/>
  <c r="CB152" i="11"/>
  <c r="CB13" i="11"/>
  <c r="CB17" i="11"/>
  <c r="CB21" i="11"/>
  <c r="CB25" i="11"/>
  <c r="CB29" i="11"/>
  <c r="CB33" i="11"/>
  <c r="CB37" i="11"/>
  <c r="CB41" i="11"/>
  <c r="CB45" i="11"/>
  <c r="CB49" i="11"/>
  <c r="CB53" i="11"/>
  <c r="CB59" i="11"/>
  <c r="CB63" i="11"/>
  <c r="CB67" i="11"/>
  <c r="CB71" i="11"/>
  <c r="CB75" i="11"/>
  <c r="CB79" i="11"/>
  <c r="CB211" i="11"/>
  <c r="CB203" i="11"/>
  <c r="CB202" i="11"/>
  <c r="CB204" i="11"/>
  <c r="CB206" i="11"/>
  <c r="CB208" i="11"/>
  <c r="CB210" i="11"/>
  <c r="CB260" i="11"/>
  <c r="CB14" i="11"/>
  <c r="CB30" i="11"/>
  <c r="CB46" i="11"/>
  <c r="CB64" i="11"/>
  <c r="CB80" i="11"/>
  <c r="CB272" i="11"/>
  <c r="CB275" i="11"/>
  <c r="CB276" i="11"/>
  <c r="CB277" i="11"/>
  <c r="CB278" i="11"/>
  <c r="CB279" i="11"/>
  <c r="CB205" i="11"/>
  <c r="CB18" i="11"/>
  <c r="CB34" i="11"/>
  <c r="CB50" i="11"/>
  <c r="CB68" i="11"/>
  <c r="CB81" i="11"/>
  <c r="CB257" i="11"/>
  <c r="CB259" i="11"/>
  <c r="CB268" i="11"/>
  <c r="CB269" i="11"/>
  <c r="CB274" i="11"/>
  <c r="CB207" i="11"/>
  <c r="CB271" i="11"/>
  <c r="CB22" i="11"/>
  <c r="CB38" i="11"/>
  <c r="CB54" i="11"/>
  <c r="CB72" i="11"/>
  <c r="CB267" i="11"/>
  <c r="CB261" i="11"/>
  <c r="CB270" i="11"/>
  <c r="CB26" i="11"/>
  <c r="CB42" i="11"/>
  <c r="CB60" i="11"/>
  <c r="CB76" i="11"/>
  <c r="CB258" i="11"/>
  <c r="CB273" i="11"/>
  <c r="CB176" i="11"/>
  <c r="CB163" i="11"/>
  <c r="CB167" i="11"/>
  <c r="CB218" i="11"/>
  <c r="CB243" i="11"/>
  <c r="CB241" i="11"/>
  <c r="CB222" i="11"/>
  <c r="CB214" i="11"/>
  <c r="CB233" i="11"/>
  <c r="CB230" i="11"/>
  <c r="CB180" i="11"/>
  <c r="CB130" i="11"/>
  <c r="CB124" i="11"/>
  <c r="CB104" i="11"/>
  <c r="CB172" i="11"/>
  <c r="CB116" i="11"/>
  <c r="CB96" i="11"/>
  <c r="CB84" i="11"/>
  <c r="CB249" i="11"/>
  <c r="CB226" i="11"/>
  <c r="CB134" i="11"/>
  <c r="CB183" i="11"/>
  <c r="CB90" i="11"/>
  <c r="CB244" i="11"/>
  <c r="CB234" i="11"/>
  <c r="CB149" i="11"/>
  <c r="CB147" i="11"/>
  <c r="CB143" i="11"/>
  <c r="CB264" i="11"/>
  <c r="CB216" i="11"/>
  <c r="CB265" i="11"/>
  <c r="CB252" i="11"/>
  <c r="CB248" i="11"/>
  <c r="CB224" i="11"/>
  <c r="CB220" i="11"/>
  <c r="CB182" i="11"/>
  <c r="CB174" i="11"/>
  <c r="CB251" i="11"/>
  <c r="CB240" i="11"/>
  <c r="CB237" i="11"/>
  <c r="CB92" i="11"/>
  <c r="CB253" i="11"/>
  <c r="CB178" i="11"/>
  <c r="CB159" i="11"/>
  <c r="CB212" i="11"/>
  <c r="CB155" i="11"/>
  <c r="CB266" i="11"/>
  <c r="CB263" i="11"/>
  <c r="CB262" i="11"/>
  <c r="CB192" i="11"/>
  <c r="CB228" i="11"/>
  <c r="CB133" i="11"/>
  <c r="CB117" i="11"/>
  <c r="CB113" i="11"/>
  <c r="CB109" i="11"/>
  <c r="CB105" i="11"/>
  <c r="CB99" i="11"/>
  <c r="CB95" i="11"/>
  <c r="CB91" i="11"/>
  <c r="CB87" i="11"/>
  <c r="CB83" i="11"/>
  <c r="CB229" i="11"/>
  <c r="CB181" i="11"/>
  <c r="CB179" i="11"/>
  <c r="CB177" i="11"/>
  <c r="CB175" i="11"/>
  <c r="CB173" i="11"/>
  <c r="CB171" i="11"/>
  <c r="CB140" i="11"/>
  <c r="CB82" i="11"/>
  <c r="CB231" i="11"/>
  <c r="CB186" i="11"/>
  <c r="CB166" i="11"/>
  <c r="CB129" i="11"/>
  <c r="CB136" i="11"/>
  <c r="CB114" i="11"/>
  <c r="CB110" i="11"/>
  <c r="CB102" i="11"/>
  <c r="CB195" i="11"/>
  <c r="CB185" i="11"/>
  <c r="CB169" i="11"/>
  <c r="CB165" i="11"/>
  <c r="CB161" i="11"/>
  <c r="CB157" i="11"/>
  <c r="CB200" i="11"/>
  <c r="CB162" i="11"/>
  <c r="CB141" i="11"/>
  <c r="CB125" i="11"/>
  <c r="CB196" i="11"/>
  <c r="CB170" i="11"/>
  <c r="CB158" i="11"/>
  <c r="CB137" i="11"/>
  <c r="CB121" i="11"/>
  <c r="CB122" i="11"/>
  <c r="CB250" i="11"/>
  <c r="CB225" i="11"/>
  <c r="CB223" i="11"/>
  <c r="CB221" i="11"/>
  <c r="CB219" i="11"/>
  <c r="CB217" i="11"/>
  <c r="CB215" i="11"/>
  <c r="CB213" i="11"/>
  <c r="CB239" i="11"/>
  <c r="CB132" i="11"/>
  <c r="CB98" i="11"/>
  <c r="CB193" i="11"/>
  <c r="CB187" i="11"/>
  <c r="CB86" i="11"/>
  <c r="CB88" i="11"/>
  <c r="CB150" i="11"/>
  <c r="CB148" i="11"/>
  <c r="CB144" i="11"/>
  <c r="CB142" i="11"/>
  <c r="CB128" i="11"/>
  <c r="CB112" i="11"/>
  <c r="CB108" i="11"/>
  <c r="CB199" i="11"/>
  <c r="CB189" i="11"/>
  <c r="CB197" i="11"/>
  <c r="CB126" i="11"/>
  <c r="CB201" i="11"/>
  <c r="CB168" i="11"/>
  <c r="CB160" i="11"/>
  <c r="CB131" i="11"/>
  <c r="CB127" i="11"/>
  <c r="CB119" i="11"/>
  <c r="CB97" i="11"/>
  <c r="CB246" i="11"/>
  <c r="CB242" i="11"/>
  <c r="CB238" i="11"/>
  <c r="CB232" i="11"/>
  <c r="CB245" i="11"/>
  <c r="CB164" i="11"/>
  <c r="CB135" i="11"/>
  <c r="CB115" i="11"/>
  <c r="CB111" i="11"/>
  <c r="CB93" i="11"/>
  <c r="CB85" i="11"/>
  <c r="CB120" i="11"/>
  <c r="CB106" i="11"/>
  <c r="CB94" i="11"/>
  <c r="CB198" i="11"/>
  <c r="CB194" i="11"/>
  <c r="CB188" i="11"/>
  <c r="CB184" i="11"/>
  <c r="CB138" i="11"/>
  <c r="CB118" i="11"/>
  <c r="CB156" i="11"/>
  <c r="CB139" i="11"/>
  <c r="CB123" i="11"/>
  <c r="CB107" i="11"/>
  <c r="CB103" i="11"/>
  <c r="CB89" i="11"/>
</calcChain>
</file>

<file path=xl/sharedStrings.xml><?xml version="1.0" encoding="utf-8"?>
<sst xmlns="http://schemas.openxmlformats.org/spreadsheetml/2006/main" count="834" uniqueCount="98">
  <si>
    <t xml:space="preserve">Ne supprimez pas cette ligne. Cette ligne est masquée afin de préserver une formule utilisée pour mettre en évidence le jour en cours au sein du planning de projet. </t>
  </si>
  <si>
    <t>Description du jalon</t>
  </si>
  <si>
    <t>Pour ajouter des données, insérez des lignes AU-DESSUS de celle-ci.</t>
  </si>
  <si>
    <t>Risque faible</t>
  </si>
  <si>
    <t>Risque moyen</t>
  </si>
  <si>
    <t>Risque élevé</t>
  </si>
  <si>
    <t>En bonne voie</t>
  </si>
  <si>
    <t>Date de début du projet :</t>
  </si>
  <si>
    <t>Incrément de défilement :</t>
  </si>
  <si>
    <t>Nom</t>
  </si>
  <si>
    <t>Nombre de jours</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</si>
  <si>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</si>
  <si>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</si>
  <si>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</si>
  <si>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</si>
  <si>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</si>
  <si>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RESTITUTION AUX COMMUNAUTES</t>
  </si>
  <si>
    <t>ABT</t>
  </si>
  <si>
    <t>ABV</t>
  </si>
  <si>
    <t>AHL</t>
  </si>
  <si>
    <t>AJS</t>
  </si>
  <si>
    <t>AKF</t>
  </si>
  <si>
    <t>ALZ</t>
  </si>
  <si>
    <t>AND</t>
  </si>
  <si>
    <t>ANK</t>
  </si>
  <si>
    <t>ANL</t>
  </si>
  <si>
    <t>ARG</t>
  </si>
  <si>
    <t>BBL</t>
  </si>
  <si>
    <t>BMR</t>
  </si>
  <si>
    <t>BTP</t>
  </si>
  <si>
    <t>BZM</t>
  </si>
  <si>
    <t>CSM</t>
  </si>
  <si>
    <t>ISL</t>
  </si>
  <si>
    <t>IVB</t>
  </si>
  <si>
    <t>KLB</t>
  </si>
  <si>
    <t>KRM</t>
  </si>
  <si>
    <t>LKB</t>
  </si>
  <si>
    <t>MDA</t>
  </si>
  <si>
    <t>MDS</t>
  </si>
  <si>
    <t>MGV</t>
  </si>
  <si>
    <t>MKA</t>
  </si>
  <si>
    <t>MNB</t>
  </si>
  <si>
    <t>MNG</t>
  </si>
  <si>
    <t>MNN</t>
  </si>
  <si>
    <t>MRJ</t>
  </si>
  <si>
    <t>MRL</t>
  </si>
  <si>
    <t>MRT</t>
  </si>
  <si>
    <t>MSL</t>
  </si>
  <si>
    <t>MTD</t>
  </si>
  <si>
    <t>NMGB</t>
  </si>
  <si>
    <t>NMK</t>
  </si>
  <si>
    <t>NSH</t>
  </si>
  <si>
    <t>NST</t>
  </si>
  <si>
    <t>NSV</t>
  </si>
  <si>
    <t>RAN</t>
  </si>
  <si>
    <t>SML</t>
  </si>
  <si>
    <t>TSP</t>
  </si>
  <si>
    <t>TST</t>
  </si>
  <si>
    <t>ZHM</t>
  </si>
  <si>
    <t>ZVB</t>
  </si>
  <si>
    <t xml:space="preserve">Fin </t>
  </si>
  <si>
    <t xml:space="preserve">Début prévisionnel </t>
  </si>
  <si>
    <t xml:space="preserve">début réel </t>
  </si>
  <si>
    <t xml:space="preserve">fin réelle </t>
  </si>
  <si>
    <t xml:space="preserve">perturbation </t>
  </si>
  <si>
    <t>Etape 1</t>
  </si>
  <si>
    <t>Etape 2</t>
  </si>
  <si>
    <t>Responsable</t>
  </si>
  <si>
    <t>Progression</t>
  </si>
  <si>
    <t xml:space="preserve">temps consommés </t>
  </si>
  <si>
    <t>Colonne3</t>
  </si>
  <si>
    <t>FORMATION</t>
  </si>
  <si>
    <t>EXCECUTION</t>
  </si>
  <si>
    <t>Risque tâche2</t>
  </si>
  <si>
    <t>Responsable3</t>
  </si>
  <si>
    <t>Progression4</t>
  </si>
  <si>
    <t>Début prévisionnel 5</t>
  </si>
  <si>
    <t>Nombre de jours6</t>
  </si>
  <si>
    <t>Fin 7</t>
  </si>
  <si>
    <t>début réel 8</t>
  </si>
  <si>
    <t>perturbation 9</t>
  </si>
  <si>
    <t>temps consommés 10</t>
  </si>
  <si>
    <t>fin réelle 11</t>
  </si>
  <si>
    <t xml:space="preserve">Mise en place système de sauvegarde environnementale du Réseau MNP </t>
  </si>
  <si>
    <t>Etape 3</t>
  </si>
  <si>
    <t xml:space="preserve">Etape 4 </t>
  </si>
  <si>
    <t>Etape 5</t>
  </si>
  <si>
    <t xml:space="preserve">Etape 6 </t>
  </si>
  <si>
    <t>Risque/projet</t>
  </si>
  <si>
    <t>Risque/tâche</t>
  </si>
  <si>
    <t>ANALYSE TERROIR ET RESTRUCTURATION DES CLP</t>
  </si>
  <si>
    <t xml:space="preserve">ANALYSE DES PARTIES PRENANTES et RESTRUCTURATION COSAP </t>
  </si>
  <si>
    <t xml:space="preserve">IDENTIFICATION LOCALITE CIBLE, BENEFICIAIRES, MICROPROJET, APPROCHE GENRE, INDICATEURS </t>
  </si>
  <si>
    <t xml:space="preserve">IMPACTS, PGES, RISQUES, MGP </t>
  </si>
  <si>
    <t xml:space="preserve">EVALUATION PARTICIPATIVE </t>
  </si>
  <si>
    <t xml:space="preserve">Légende </t>
  </si>
  <si>
    <t xml:space="preserve"> </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</si>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</sst>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 numFmtId="167" formatCode="0.0"/>
  </numFmts>
  <fonts count="44" x14ac:knownFonts="1">
    <font>
      <sz val="11"/>
      <color theme="1"/>
      <name val="Calibri"/>
      <family val="2"/>
      <scheme val="minor"/>
    </font>
    <font>
      <sz val="11"/>
      <color theme="1"/>
      <name val="Arial"/>
      <family val="2"/>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rgb="FF202124"/>
      <name val="Arial"/>
      <family val="2"/>
    </font>
    <font>
      <sz val="11"/>
      <color rgb="FFFF0000"/>
      <name val="Arial"/>
      <family val="2"/>
    </font>
    <font>
      <i/>
      <sz val="11"/>
      <color theme="1"/>
      <name val="Arial"/>
      <family val="2"/>
    </font>
    <font>
      <b/>
      <sz val="11"/>
      <name val="Calibri"/>
      <family val="2"/>
      <scheme val="minor"/>
    </font>
    <font>
      <b/>
      <sz val="10"/>
      <color rgb="FF202124"/>
      <name val="Arial"/>
      <family val="2"/>
    </font>
    <font>
      <sz val="11"/>
      <name val="Calibri"/>
      <family val="2"/>
      <scheme val="minor"/>
    </font>
    <font>
      <sz val="8"/>
      <name val="Calibri"/>
      <family val="2"/>
      <scheme val="minor"/>
    </font>
    <font>
      <b/>
      <sz val="18"/>
      <color theme="0"/>
      <name val="Times New Roman"/>
      <family val="1"/>
    </font>
    <font>
      <b/>
      <sz val="20"/>
      <color theme="0"/>
      <name val="Times New Roman"/>
      <family val="1"/>
    </font>
    <font>
      <b/>
      <sz val="12"/>
      <color theme="1"/>
      <name val="Calibri"/>
      <family val="2"/>
      <scheme val="minor"/>
    </font>
    <font>
      <b/>
      <sz val="14"/>
      <color theme="1"/>
      <name val="Calibri"/>
      <family val="2"/>
      <scheme val="minor"/>
    </font>
    <font>
      <sz val="11"/>
      <color rgb="FFFFFF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0000"/>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0">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164"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166" fontId="7" fillId="0" borderId="0" applyFont="0" applyFill="0" applyBorder="0" applyProtection="0">
      <alignment horizontal="center" vertical="center"/>
    </xf>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8" borderId="0" applyNumberFormat="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7" applyNumberFormat="0" applyAlignment="0" applyProtection="0"/>
    <xf numFmtId="0" fontId="26" fillId="12" borderId="8" applyNumberFormat="0" applyAlignment="0" applyProtection="0"/>
    <xf numFmtId="0" fontId="27" fillId="12" borderId="7" applyNumberFormat="0" applyAlignment="0" applyProtection="0"/>
    <xf numFmtId="0" fontId="28" fillId="0" borderId="9" applyNumberFormat="0" applyFill="0" applyAlignment="0" applyProtection="0"/>
    <xf numFmtId="0" fontId="29" fillId="13" borderId="10" applyNumberFormat="0" applyAlignment="0" applyProtection="0"/>
    <xf numFmtId="0" fontId="30" fillId="0" borderId="0" applyNumberFormat="0" applyFill="0" applyBorder="0" applyAlignment="0" applyProtection="0"/>
    <xf numFmtId="0" fontId="7" fillId="14" borderId="11" applyNumberFormat="0" applyFont="0" applyAlignment="0" applyProtection="0"/>
    <xf numFmtId="0" fontId="31" fillId="0" borderId="0" applyNumberFormat="0" applyFill="0" applyBorder="0" applyAlignment="0" applyProtection="0"/>
    <xf numFmtId="0" fontId="6" fillId="0" borderId="12" applyNumberFormat="0" applyFill="0" applyAlignment="0" applyProtection="0"/>
    <xf numFmtId="0" fontId="15"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15"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5"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5"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5"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5"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cellStyleXfs>
  <cellXfs count="123">
    <xf numFmtId="0" fontId="0" fillId="0" borderId="0" xfId="0"/>
    <xf numFmtId="0" fontId="2" fillId="0" borderId="0" xfId="0" applyFont="1" applyAlignment="1">
      <alignment horizontal="left"/>
    </xf>
    <xf numFmtId="0" fontId="0" fillId="0" borderId="0" xfId="0" applyAlignment="1">
      <alignmen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0"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2" borderId="0" xfId="0" applyFill="1"/>
    <xf numFmtId="0" fontId="17" fillId="3" borderId="4" xfId="0" applyFont="1" applyFill="1" applyBorder="1" applyAlignment="1">
      <alignment horizontal="center" vertical="center" shrinkToFi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20" fillId="0" borderId="0" xfId="0" applyFont="1"/>
    <xf numFmtId="0" fontId="3"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3" xfId="0" applyFont="1" applyFill="1" applyBorder="1" applyAlignment="1">
      <alignment horizontal="center" vertical="center"/>
    </xf>
    <xf numFmtId="0" fontId="5" fillId="0" borderId="0" xfId="0" applyFont="1" applyAlignment="1">
      <alignment vertical="top"/>
    </xf>
    <xf numFmtId="165" fontId="17" fillId="3" borderId="2" xfId="0" applyNumberFormat="1" applyFont="1" applyFill="1" applyBorder="1" applyAlignment="1">
      <alignment horizontal="center" vertical="center"/>
    </xf>
    <xf numFmtId="165" fontId="17" fillId="3" borderId="0" xfId="0" applyNumberFormat="1" applyFont="1" applyFill="1" applyAlignment="1">
      <alignment horizontal="center" vertical="center"/>
    </xf>
    <xf numFmtId="165" fontId="17"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0" fillId="2" borderId="13" xfId="0" applyFill="1" applyBorder="1"/>
    <xf numFmtId="0" fontId="33" fillId="2" borderId="13" xfId="0" applyFont="1" applyFill="1" applyBorder="1"/>
    <xf numFmtId="0" fontId="34" fillId="2" borderId="13" xfId="0" applyFont="1" applyFill="1" applyBorder="1"/>
    <xf numFmtId="0" fontId="35" fillId="0" borderId="0" xfId="3" applyFont="1" applyAlignment="1">
      <alignment wrapText="1"/>
    </xf>
    <xf numFmtId="0" fontId="35" fillId="0" borderId="0" xfId="3" applyFont="1"/>
    <xf numFmtId="0" fontId="35" fillId="39" borderId="0" xfId="3" applyFont="1" applyFill="1" applyAlignment="1">
      <alignment wrapText="1"/>
    </xf>
    <xf numFmtId="0" fontId="36" fillId="39" borderId="0" xfId="0" applyFont="1" applyFill="1"/>
    <xf numFmtId="0" fontId="6" fillId="39" borderId="0" xfId="0" applyFont="1" applyFill="1"/>
    <xf numFmtId="0" fontId="6" fillId="39" borderId="0" xfId="0" applyFont="1" applyFill="1" applyAlignment="1">
      <alignment vertical="center"/>
    </xf>
    <xf numFmtId="14" fontId="0" fillId="0" borderId="0" xfId="0" applyNumberFormat="1"/>
    <xf numFmtId="14" fontId="16" fillId="4" borderId="0" xfId="0" applyNumberFormat="1" applyFont="1" applyFill="1" applyAlignment="1">
      <alignment horizontal="center" vertical="center" wrapText="1"/>
    </xf>
    <xf numFmtId="14" fontId="35" fillId="39" borderId="0" xfId="0" applyNumberFormat="1" applyFont="1" applyFill="1" applyAlignment="1">
      <alignment horizontal="center" vertical="center"/>
    </xf>
    <xf numFmtId="14" fontId="5" fillId="0" borderId="0" xfId="0" applyNumberFormat="1" applyFont="1" applyAlignment="1">
      <alignment horizontal="center" vertical="center"/>
    </xf>
    <xf numFmtId="14" fontId="5" fillId="2" borderId="6" xfId="0" applyNumberFormat="1" applyFont="1" applyFill="1" applyBorder="1" applyAlignment="1">
      <alignment horizontal="center" vertical="center"/>
    </xf>
    <xf numFmtId="14" fontId="0" fillId="0" borderId="0" xfId="0" applyNumberFormat="1" applyAlignment="1">
      <alignment horizontal="right" vertical="center"/>
    </xf>
    <xf numFmtId="0" fontId="29" fillId="0" borderId="0" xfId="0" applyFont="1" applyAlignment="1">
      <alignment vertical="center"/>
    </xf>
    <xf numFmtId="0" fontId="1" fillId="2" borderId="13" xfId="0" applyFont="1" applyFill="1" applyBorder="1"/>
    <xf numFmtId="0" fontId="29" fillId="5" borderId="0" xfId="3" applyFont="1" applyFill="1" applyAlignment="1">
      <alignment wrapText="1"/>
    </xf>
    <xf numFmtId="14" fontId="5" fillId="39" borderId="0" xfId="0" applyNumberFormat="1" applyFont="1" applyFill="1" applyAlignment="1">
      <alignment horizontal="center" vertical="center"/>
    </xf>
    <xf numFmtId="14" fontId="0" fillId="0" borderId="0" xfId="0" applyNumberFormat="1" applyAlignment="1">
      <alignment horizontal="center"/>
    </xf>
    <xf numFmtId="14" fontId="15" fillId="0" borderId="0" xfId="0" applyNumberFormat="1" applyFont="1" applyAlignment="1">
      <alignment horizontal="center" vertical="center"/>
    </xf>
    <xf numFmtId="14" fontId="0" fillId="0" borderId="0" xfId="0" applyNumberFormat="1" applyAlignment="1">
      <alignment horizontal="center" vertical="center" wrapText="1"/>
    </xf>
    <xf numFmtId="14" fontId="6" fillId="39" borderId="0" xfId="0" applyNumberFormat="1" applyFont="1" applyFill="1"/>
    <xf numFmtId="14" fontId="0" fillId="0" borderId="0" xfId="9" applyFont="1" applyFill="1" applyBorder="1">
      <alignment horizontal="center" vertical="center"/>
    </xf>
    <xf numFmtId="14" fontId="0" fillId="2" borderId="0" xfId="0" applyNumberFormat="1" applyFill="1" applyAlignment="1">
      <alignment horizontal="center"/>
    </xf>
    <xf numFmtId="0" fontId="35" fillId="39" borderId="0" xfId="3" applyFont="1" applyFill="1"/>
    <xf numFmtId="0" fontId="0" fillId="39" borderId="0" xfId="0" applyFill="1"/>
    <xf numFmtId="0" fontId="0" fillId="39" borderId="0" xfId="0" applyFill="1" applyAlignment="1">
      <alignment vertical="center"/>
    </xf>
    <xf numFmtId="0" fontId="32" fillId="0" borderId="0" xfId="0" applyFont="1"/>
    <xf numFmtId="0" fontId="34" fillId="2" borderId="0" xfId="0" applyFont="1" applyFill="1"/>
    <xf numFmtId="0" fontId="33" fillId="2" borderId="0" xfId="0" applyFont="1" applyFill="1"/>
    <xf numFmtId="14" fontId="37" fillId="0" borderId="0" xfId="0" applyNumberFormat="1" applyFont="1" applyAlignment="1">
      <alignment horizontal="center" vertical="center"/>
    </xf>
    <xf numFmtId="9" fontId="0" fillId="0" borderId="0" xfId="2" applyFont="1">
      <alignment horizontal="center" vertical="center"/>
    </xf>
    <xf numFmtId="0" fontId="0" fillId="40" borderId="0" xfId="0" applyFill="1"/>
    <xf numFmtId="0" fontId="0" fillId="40" borderId="0" xfId="0" applyFill="1" applyAlignment="1">
      <alignment horizontal="left" vertical="center" indent="1"/>
    </xf>
    <xf numFmtId="0" fontId="0" fillId="40" borderId="0" xfId="0" applyFill="1" applyAlignment="1">
      <alignment horizontal="left" vertical="center" wrapText="1" indent="2"/>
    </xf>
    <xf numFmtId="0" fontId="36" fillId="40" borderId="0" xfId="0" applyFont="1" applyFill="1"/>
    <xf numFmtId="0" fontId="34" fillId="40" borderId="0" xfId="0" applyFont="1" applyFill="1"/>
    <xf numFmtId="0" fontId="33" fillId="40" borderId="0" xfId="0" applyFont="1" applyFill="1"/>
    <xf numFmtId="0" fontId="32" fillId="40" borderId="0" xfId="0" applyFont="1" applyFill="1"/>
    <xf numFmtId="1" fontId="0" fillId="0" borderId="0" xfId="0" applyNumberFormat="1"/>
    <xf numFmtId="1" fontId="16" fillId="4" borderId="0" xfId="0" applyNumberFormat="1" applyFont="1" applyFill="1" applyAlignment="1">
      <alignment horizontal="center" vertical="center" wrapText="1"/>
    </xf>
    <xf numFmtId="1" fontId="35" fillId="39" borderId="0" xfId="0" applyNumberFormat="1" applyFont="1" applyFill="1" applyAlignment="1">
      <alignment horizontal="center" vertical="center"/>
    </xf>
    <xf numFmtId="1" fontId="5" fillId="0" borderId="0" xfId="0" applyNumberFormat="1" applyFont="1" applyAlignment="1">
      <alignment horizontal="center" vertical="center"/>
    </xf>
    <xf numFmtId="1" fontId="5" fillId="2" borderId="6" xfId="0" applyNumberFormat="1" applyFont="1" applyFill="1" applyBorder="1" applyAlignment="1">
      <alignment horizontal="center" vertical="center"/>
    </xf>
    <xf numFmtId="1" fontId="0" fillId="0" borderId="0" xfId="0" applyNumberFormat="1" applyAlignment="1">
      <alignment horizontal="right" vertical="center"/>
    </xf>
    <xf numFmtId="0" fontId="41" fillId="39" borderId="0" xfId="0" applyFont="1" applyFill="1" applyAlignment="1">
      <alignment horizontal="left" wrapText="1" indent="1"/>
    </xf>
    <xf numFmtId="9" fontId="0" fillId="0" borderId="0" xfId="0" applyNumberFormat="1"/>
    <xf numFmtId="0" fontId="35" fillId="41" borderId="0" xfId="3" applyFont="1" applyFill="1"/>
    <xf numFmtId="0" fontId="0" fillId="41" borderId="0" xfId="0" applyFill="1" applyAlignment="1">
      <alignment horizontal="left" vertical="center" wrapText="1" indent="1"/>
    </xf>
    <xf numFmtId="0" fontId="0" fillId="41" borderId="0" xfId="0" applyFill="1"/>
    <xf numFmtId="0" fontId="0" fillId="41" borderId="0" xfId="0" applyFill="1" applyAlignment="1">
      <alignment horizontal="center" vertical="center"/>
    </xf>
    <xf numFmtId="14" fontId="5" fillId="41" borderId="0" xfId="0" applyNumberFormat="1" applyFont="1" applyFill="1" applyAlignment="1">
      <alignment horizontal="center" vertical="center"/>
    </xf>
    <xf numFmtId="0" fontId="0" fillId="41" borderId="0" xfId="0" applyFill="1" applyAlignment="1">
      <alignment vertical="center"/>
    </xf>
    <xf numFmtId="167" fontId="0" fillId="0" borderId="0" xfId="10" applyNumberFormat="1" applyFont="1" applyFill="1" applyBorder="1">
      <alignment horizontal="center" vertical="center"/>
    </xf>
    <xf numFmtId="9" fontId="43" fillId="0" borderId="0" xfId="0" applyNumberFormat="1" applyFont="1" applyAlignment="1">
      <alignment horizontal="center" vertical="center"/>
    </xf>
    <xf numFmtId="14" fontId="0" fillId="42" borderId="0" xfId="9" applyFont="1" applyFill="1">
      <alignment horizontal="center" vertical="center"/>
    </xf>
    <xf numFmtId="0" fontId="0" fillId="42" borderId="0" xfId="0" applyFill="1"/>
    <xf numFmtId="14" fontId="5" fillId="42" borderId="0" xfId="0" applyNumberFormat="1" applyFont="1" applyFill="1" applyAlignment="1">
      <alignment horizontal="center" vertical="center"/>
    </xf>
    <xf numFmtId="0" fontId="36" fillId="39" borderId="0" xfId="0" applyFont="1" applyFill="1" applyAlignment="1">
      <alignment horizontal="center" vertical="center"/>
    </xf>
    <xf numFmtId="0" fontId="35" fillId="39" borderId="0" xfId="3" applyFont="1" applyFill="1" applyAlignment="1">
      <alignment horizontal="center" vertical="center" wrapText="1"/>
    </xf>
    <xf numFmtId="0" fontId="42" fillId="0" borderId="0" xfId="0" applyFont="1"/>
    <xf numFmtId="9" fontId="8" fillId="0" borderId="0" xfId="2" applyFont="1">
      <alignment horizontal="center" vertical="center"/>
    </xf>
    <xf numFmtId="0" fontId="6" fillId="39" borderId="0" xfId="0" applyFont="1" applyFill="1" applyAlignment="1">
      <alignment horizontal="left" vertical="top" wrapText="1" indent="1"/>
    </xf>
    <xf numFmtId="0" fontId="6" fillId="39" borderId="0" xfId="0" applyFont="1" applyFill="1" applyAlignment="1">
      <alignment horizontal="left" wrapText="1" indent="1"/>
    </xf>
    <xf numFmtId="0" fontId="42" fillId="0" borderId="0" xfId="7" applyFont="1" applyAlignment="1"/>
    <xf numFmtId="9" fontId="0" fillId="0" borderId="16" xfId="0" applyNumberFormat="1" applyBorder="1"/>
    <xf numFmtId="1" fontId="6" fillId="44" borderId="16" xfId="0" applyNumberFormat="1" applyFont="1" applyFill="1" applyBorder="1"/>
    <xf numFmtId="1" fontId="6" fillId="39" borderId="16" xfId="0" applyNumberFormat="1" applyFont="1" applyFill="1" applyBorder="1"/>
    <xf numFmtId="1" fontId="6" fillId="45" borderId="16" xfId="0" applyNumberFormat="1" applyFont="1" applyFill="1" applyBorder="1"/>
    <xf numFmtId="1" fontId="6" fillId="46" borderId="16" xfId="0" applyNumberFormat="1" applyFont="1" applyFill="1" applyBorder="1"/>
    <xf numFmtId="0" fontId="19" fillId="0" borderId="0" xfId="0" applyFont="1" applyAlignment="1">
      <alignment vertical="center"/>
    </xf>
    <xf numFmtId="0" fontId="18" fillId="0" borderId="0" xfId="0" applyFont="1" applyAlignment="1">
      <alignment vertical="center"/>
    </xf>
    <xf numFmtId="0" fontId="0" fillId="39" borderId="0" xfId="0" applyFill="1" applyAlignment="1">
      <alignment horizontal="left" vertical="center" wrapText="1" indent="1"/>
    </xf>
    <xf numFmtId="14" fontId="0" fillId="0" borderId="0" xfId="9" applyFont="1" applyFill="1">
      <alignment horizontal="center" vertical="center"/>
    </xf>
    <xf numFmtId="0" fontId="0" fillId="0" borderId="0" xfId="0" applyAlignment="1">
      <alignment horizontal="left" vertical="center" wrapText="1" indent="1"/>
    </xf>
    <xf numFmtId="0" fontId="18" fillId="0" borderId="0" xfId="0" applyFont="1" applyAlignment="1">
      <alignment horizontal="center" vertical="center"/>
    </xf>
    <xf numFmtId="0" fontId="0" fillId="0" borderId="17" xfId="0" applyBorder="1" applyAlignment="1">
      <alignment horizontal="center"/>
    </xf>
    <xf numFmtId="14" fontId="0" fillId="0" borderId="17" xfId="0" applyNumberFormat="1" applyBorder="1" applyAlignment="1">
      <alignment horizontal="center"/>
    </xf>
    <xf numFmtId="0" fontId="39" fillId="6" borderId="0" xfId="0" applyFont="1" applyFill="1" applyAlignment="1">
      <alignment horizontal="center"/>
    </xf>
    <xf numFmtId="0" fontId="40" fillId="7" borderId="0" xfId="0" applyFont="1" applyFill="1" applyAlignment="1">
      <alignment horizontal="center"/>
    </xf>
    <xf numFmtId="0" fontId="40" fillId="7" borderId="3" xfId="0" applyFont="1" applyFill="1" applyBorder="1" applyAlignment="1">
      <alignment horizontal="center"/>
    </xf>
    <xf numFmtId="0" fontId="0" fillId="0" borderId="0" xfId="8" applyFont="1">
      <alignment horizontal="right" vertical="center" indent="1"/>
    </xf>
    <xf numFmtId="0" fontId="7" fillId="0" borderId="0" xfId="8">
      <alignment horizontal="right" vertical="center" indent="1"/>
    </xf>
    <xf numFmtId="0" fontId="15" fillId="0" borderId="0" xfId="8" applyFont="1">
      <alignment horizontal="right" vertical="center" indent="1"/>
    </xf>
    <xf numFmtId="0" fontId="0" fillId="0" borderId="0" xfId="0"/>
    <xf numFmtId="14" fontId="7" fillId="43" borderId="14" xfId="9" applyFill="1" applyBorder="1">
      <alignment horizontal="center" vertical="center"/>
    </xf>
    <xf numFmtId="14" fontId="7" fillId="43" borderId="15" xfId="9" applyFill="1" applyBorder="1">
      <alignment horizontal="center" vertical="center"/>
    </xf>
    <xf numFmtId="0" fontId="0" fillId="0" borderId="0" xfId="0" applyAlignment="1">
      <alignment horizontal="center"/>
    </xf>
    <xf numFmtId="0" fontId="0" fillId="42" borderId="0" xfId="0" applyFill="1" applyAlignment="1">
      <alignment horizont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1B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31000000}"/>
  </cellStyles>
  <dxfs count="50">
    <dxf>
      <font>
        <color theme="0"/>
      </font>
      <fill>
        <patternFill>
          <bgColor rgb="FF00B050"/>
        </patternFill>
      </fill>
    </dxf>
    <dxf>
      <font>
        <color rgb="FF00B050"/>
      </font>
      <fill>
        <patternFill>
          <bgColor rgb="FFFFFF00"/>
        </patternFill>
      </fill>
    </dxf>
    <dxf>
      <font>
        <color theme="0"/>
      </font>
      <fill>
        <patternFill>
          <bgColor rgb="FFFFC000"/>
        </patternFill>
      </fill>
    </dxf>
    <dxf>
      <font>
        <b/>
        <i val="0"/>
        <color rgb="FFFFFF00"/>
      </font>
      <fill>
        <patternFill>
          <bgColor rgb="FFFF0000"/>
        </patternFill>
      </fill>
    </dxf>
    <dxf>
      <font>
        <color rgb="FFFFFF00"/>
      </font>
      <fill>
        <patternFill>
          <bgColor rgb="FF0070C0"/>
        </patternFill>
      </fill>
    </dxf>
    <dxf>
      <font>
        <color rgb="FFFFFF00"/>
      </font>
      <fill>
        <patternFill>
          <bgColor theme="6" tint="-0.24994659260841701"/>
        </patternFill>
      </fill>
    </dxf>
    <dxf>
      <font>
        <color rgb="FFFFFF00"/>
      </font>
      <fill>
        <patternFill>
          <bgColor theme="9" tint="-0.24994659260841701"/>
        </patternFill>
      </fill>
    </dxf>
    <dxf>
      <font>
        <b/>
        <i val="0"/>
        <color rgb="FFFFFF00"/>
      </font>
      <fill>
        <patternFill>
          <bgColor theme="7" tint="-0.24994659260841701"/>
        </patternFill>
      </fill>
    </dxf>
    <dxf>
      <font>
        <color theme="0"/>
      </font>
      <fill>
        <patternFill>
          <bgColor rgb="FF00B050"/>
        </patternFill>
      </fill>
    </dxf>
    <dxf>
      <font>
        <color rgb="FF00B050"/>
      </font>
      <fill>
        <patternFill>
          <bgColor rgb="FFFFFF00"/>
        </patternFill>
      </fill>
    </dxf>
    <dxf>
      <font>
        <color theme="0"/>
      </font>
      <fill>
        <patternFill>
          <bgColor rgb="FFFFC000"/>
        </patternFill>
      </fill>
    </dxf>
    <dxf>
      <font>
        <b/>
        <i val="0"/>
        <color rgb="FFFFFF00"/>
      </font>
      <fill>
        <patternFill>
          <bgColor rgb="FFFF0000"/>
        </patternFill>
      </fill>
    </dxf>
    <dxf>
      <font>
        <color theme="0"/>
      </font>
      <fill>
        <patternFill>
          <bgColor rgb="FF00B050"/>
        </patternFill>
      </fill>
    </dxf>
    <dxf>
      <font>
        <color rgb="FF00B050"/>
      </font>
      <fill>
        <patternFill>
          <bgColor rgb="FFFFFF00"/>
        </patternFill>
      </fill>
    </dxf>
    <dxf>
      <font>
        <color theme="0"/>
      </font>
      <fill>
        <patternFill>
          <bgColor rgb="FFFFC000"/>
        </patternFill>
      </fill>
    </dxf>
    <dxf>
      <font>
        <b/>
        <i val="0"/>
        <color rgb="FFFFFF00"/>
      </font>
      <fill>
        <patternFill>
          <bgColor rgb="FFFF0000"/>
        </patternFill>
      </fill>
    </dxf>
    <dxf>
      <font>
        <b val="0"/>
        <i val="0"/>
        <strike val="0"/>
        <condense val="0"/>
        <extend val="0"/>
        <outline val="0"/>
        <shadow val="0"/>
        <u val="none"/>
        <vertAlign val="baseline"/>
        <sz val="10"/>
        <color rgb="FF202124"/>
        <name val="Arial"/>
        <family val="2"/>
        <scheme val="none"/>
      </font>
      <fill>
        <patternFill patternType="none">
          <fgColor indexed="64"/>
          <bgColor indexed="65"/>
        </patternFill>
      </fill>
      <alignment horizontal="left" vertical="center" textRotation="0" wrapText="1" indent="3" justifyLastLine="0" shrinkToFit="0" readingOrder="0"/>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numFmt numFmtId="19" formatCode="dd/mm/yyyy"/>
    </dxf>
    <dxf>
      <numFmt numFmtId="19" formatCode="dd/mm/yyyy"/>
    </dxf>
    <dxf>
      <alignment horizontal="center" vertical="center" textRotation="0" indent="0" justifyLastLine="0" shrinkToFit="0" readingOrder="0"/>
    </dxf>
    <dxf>
      <numFmt numFmtId="13" formatCode="0%"/>
      <alignment horizontal="center" vertical="center" textRotation="0" wrapText="0" indent="0"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0000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numFmt numFmtId="166" formatCode="#,##0_ ;\-#,##0\ "/>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numFmt numFmtId="19" formatCode="dd/mm/yyyy"/>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fill>
        <patternFill patternType="solid">
          <fgColor indexed="64"/>
          <bgColor rgb="FFFFFF00"/>
        </patternFill>
      </fill>
      <alignment horizontal="left" vertical="center" textRotation="0" wrapText="1" indent="3" justifyLastLine="0" shrinkToFit="0" readingOrder="0"/>
    </dxf>
    <dxf>
      <font>
        <b val="0"/>
        <i val="0"/>
        <strike val="0"/>
        <condense val="0"/>
        <extend val="0"/>
        <outline val="0"/>
        <shadow val="0"/>
        <u val="none"/>
        <vertAlign val="baseline"/>
        <sz val="10"/>
        <color rgb="FF202124"/>
        <name val="Arial"/>
        <family val="2"/>
        <scheme val="none"/>
      </font>
      <numFmt numFmtId="19" formatCode="dd/mm/yyyy"/>
      <fill>
        <patternFill patternType="solid">
          <fgColor indexed="64"/>
          <bgColor rgb="FFFFFF00"/>
        </patternFill>
      </fill>
      <alignment horizontal="left" vertical="center" textRotation="0" wrapText="1" indent="3" justifyLastLine="0" shrinkToFit="0" readingOrder="0"/>
    </dxf>
    <dxf>
      <numFmt numFmtId="0" formatCode="General"/>
      <fill>
        <patternFill patternType="solid">
          <fgColor indexed="64"/>
          <bgColor theme="0" tint="-4.9989318521683403E-2"/>
        </patternFill>
      </fill>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Style de tableau Gantt" pivot="0" count="3" xr9:uid="{00000000-0011-0000-FFFF-FFFF00000000}">
      <tableStyleElement type="wholeTable" dxfId="49"/>
      <tableStyleElement type="headerRow" dxfId="48"/>
      <tableStyleElement type="firstRowStripe" dxfId="47"/>
    </tableStyle>
    <tableStyle name="ListeTâches" pivot="0" count="9" xr9:uid="{00000000-0011-0000-FFFF-FFFF01000000}">
      <tableStyleElement type="wholeTable" dxfId="46"/>
      <tableStyleElement type="headerRow" dxfId="45"/>
      <tableStyleElement type="totalRow" dxfId="44"/>
      <tableStyleElement type="firstColumn" dxfId="43"/>
      <tableStyleElement type="lastColumn" dxfId="42"/>
      <tableStyleElement type="firstRowStripe" dxfId="41"/>
      <tableStyleElement type="secondRowStripe" dxfId="40"/>
      <tableStyleElement type="firstColumnStripe" dxfId="39"/>
      <tableStyleElement type="secondColumnStripe" dxfId="3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000000"/>
      <color rgb="FF44678E"/>
      <color rgb="FF215881"/>
      <color rgb="FF42648A"/>
      <color rgb="FF969696"/>
      <color rgb="FFC0C0C0"/>
      <color rgb="FF427FC2"/>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R$6"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30480</xdr:colOff>
          <xdr:row>7</xdr:row>
          <xdr:rowOff>60960</xdr:rowOff>
        </xdr:from>
        <xdr:to>
          <xdr:col>79</xdr:col>
          <xdr:colOff>228602</xdr:colOff>
          <xdr:row>7</xdr:row>
          <xdr:rowOff>236220</xdr:rowOff>
        </xdr:to>
        <xdr:sp macro="" textlink="">
          <xdr:nvSpPr>
            <xdr:cNvPr id="6149" name="Barre de défilement 5" descr="Barre de défilement pour faire défiler la chronologie du projet G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9:X279" totalsRowShown="0">
  <autoFilter ref="B9:X279" xr:uid="{00000000-0009-0000-0100-000001000000}">
    <filterColumn colId="0" hiddenButton="1"/>
    <filterColumn colId="13" hiddenButton="1"/>
    <filterColumn colId="14" hiddenButton="1"/>
    <filterColumn colId="15" hiddenButton="1"/>
    <filterColumn colId="16" hiddenButton="1"/>
    <filterColumn colId="17" hiddenButton="1"/>
  </autoFilter>
  <tableColumns count="23">
    <tableColumn id="1" xr3:uid="{00000000-0010-0000-0000-000001000000}" name="Description du jalon" dataDxfId="37"/>
    <tableColumn id="17" xr3:uid="{2AA7A20E-C354-4EA9-8E86-3527A2393001}" name="Risque/projet" dataDxfId="36">
      <calculatedColumnFormula>VLOOKUP(0.74,$V$3:$W$6,2,1)</calculatedColumnFormula>
    </tableColumn>
    <tableColumn id="11" xr3:uid="{0AD0E503-9112-4829-A909-0FB02CB6B4AB}" name="Risque/tâche" dataDxfId="35">
      <calculatedColumnFormula>Jalons[[#This Row],[Progression]]/Jalons[[#This Row],[temps consommés ]]</calculatedColumnFormula>
    </tableColumn>
    <tableColumn id="18" xr3:uid="{3FCD9D96-6B5E-4A50-94CF-5AE23DF01743}" name="Responsable" dataDxfId="34"/>
    <tableColumn id="22" xr3:uid="{A272515F-0D34-4E19-A95D-B206DA0E9FAD}" name="Progression" dataDxfId="33">
      <calculatedColumnFormula>+Jalons[[#This Row],[temps consommés 10]]/H10</calculatedColumnFormula>
    </tableColumn>
    <tableColumn id="21" xr3:uid="{1C865CA3-75E7-4081-84CD-5C80F44F79EA}" name="Début prévisionnel " dataDxfId="16" dataCellStyle="Date"/>
    <tableColumn id="23" xr3:uid="{0CD222F2-F60F-44A1-B507-43961A6D0032}" name="Nombre de jours" dataDxfId="32"/>
    <tableColumn id="20" xr3:uid="{406C8822-01E2-4844-B28F-61B21F2438CF}" name="Fin " dataDxfId="31"/>
    <tableColumn id="19" xr3:uid="{A22D747E-7CD9-4EF0-BDF2-E3941CB32FC7}" name="début réel " dataDxfId="30"/>
    <tableColumn id="16" xr3:uid="{90E8FB7F-1A95-48DC-93AA-328053B06AC4}" name="perturbation " dataDxfId="29">
      <calculatedColumnFormula>Jalons[[#This Row],[temps consommés ]]-Jalons[[#This Row],[Nombre de jours]]</calculatedColumnFormula>
    </tableColumn>
    <tableColumn id="14" xr3:uid="{CD1B7040-6C9C-4A89-B886-8C8A1841BF3A}" name="temps consommés " dataDxfId="28"/>
    <tableColumn id="12" xr3:uid="{88D1BFA5-1951-4102-B13A-D233B7E3260D}" name="fin réelle " dataDxfId="27"/>
    <tableColumn id="13" xr3:uid="{B2CF3921-87F3-4FA3-B416-D30F333C4E48}" name="Colonne3" dataDxfId="26"/>
    <tableColumn id="2" xr3:uid="{00000000-0010-0000-0000-000002000000}" name="Risque tâche2" dataDxfId="25">
      <calculatedColumnFormula>VLOOKUP(Jalons[[#This Row],[temps consommés 10]]-Jalons[[#This Row],[Nombre de jours6]]/Jalons[[#This Row],[Nombre de jours6]],$V$3:$W$6,2,1)</calculatedColumnFormula>
    </tableColumn>
    <tableColumn id="3" xr3:uid="{00000000-0010-0000-0000-000003000000}" name="Responsable3" dataDxfId="24"/>
    <tableColumn id="4" xr3:uid="{00000000-0010-0000-0000-000004000000}" name="Progression4" dataDxfId="23">
      <calculatedColumnFormula>+Jalons[[#This Row],[temps consommés 10]]/S10</calculatedColumnFormula>
    </tableColumn>
    <tableColumn id="5" xr3:uid="{00000000-0010-0000-0000-000005000000}" name="Début prévisionnel 5" dataDxfId="22" dataCellStyle="Date"/>
    <tableColumn id="6" xr3:uid="{00000000-0010-0000-0000-000006000000}" name="Nombre de jours6"/>
    <tableColumn id="7" xr3:uid="{00000000-0010-0000-0000-000007000000}" name="Fin 7" dataDxfId="21"/>
    <tableColumn id="8" xr3:uid="{00000000-0010-0000-0000-000008000000}" name="début réel 8" dataDxfId="20"/>
    <tableColumn id="10" xr3:uid="{00000000-0010-0000-0000-00000A000000}" name="perturbation 9" dataDxfId="19">
      <calculatedColumnFormula>Jalons[[#This Row],[temps consommés 10]]-Jalons[[#This Row],[Nombre de jours6]]</calculatedColumnFormula>
    </tableColumn>
    <tableColumn id="15" xr3:uid="{345645E5-3AA1-4013-A2C7-FCB198B0FFEB}" name="temps consommés 10" dataDxfId="18"/>
    <tableColumn id="9" xr3:uid="{00000000-0010-0000-0000-000009000000}" name="fin réelle 11" dataDxfId="17">
      <calculatedColumnFormula>+Jalons[[#This Row],[début réel 8]]+Jalons[[#This Row],[Nombre de jours6]]+Jalons[[#This Row],[perturbation 9]]</calculatedColumnFormula>
    </tableColumn>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A326"/>
  <sheetViews>
    <sheetView showGridLines="0" tabSelected="1" showRuler="0" zoomScale="90" zoomScaleNormal="90" zoomScalePageLayoutView="70" workbookViewId="0">
      <selection activeCell="J13" sqref="J13"/>
    </sheetView>
  </sheetViews>
  <sheetFormatPr baseColWidth="10" defaultColWidth="9.140625" defaultRowHeight="30" customHeight="1" x14ac:dyDescent="0.25"/>
  <cols>
    <col min="1" max="1" width="7.28515625" style="37" customWidth="1"/>
    <col min="2" max="2" width="44.7109375" customWidth="1"/>
    <col min="3" max="3" width="26.140625" customWidth="1"/>
    <col min="4" max="4" width="13.140625" customWidth="1"/>
    <col min="5" max="6" width="13.42578125" customWidth="1"/>
    <col min="7" max="7" width="11.42578125"/>
    <col min="8" max="8" width="12" bestFit="1" customWidth="1"/>
    <col min="9" max="9" width="16.5703125" customWidth="1"/>
    <col min="10" max="10" width="13.42578125" customWidth="1"/>
    <col min="11" max="11" width="15.85546875" customWidth="1"/>
    <col min="12" max="12" width="13.42578125" customWidth="1"/>
    <col min="13" max="13" width="19.42578125" customWidth="1"/>
    <col min="14" max="14" width="0.140625" style="66" customWidth="1"/>
    <col min="15" max="15" width="14.85546875" customWidth="1"/>
    <col min="16" max="16" width="20.5703125" customWidth="1"/>
    <col min="17" max="17" width="13.7109375" customWidth="1"/>
    <col min="18" max="18" width="13.28515625" style="52" customWidth="1"/>
    <col min="19" max="19" width="10.42578125" customWidth="1"/>
    <col min="20" max="22" width="13" style="42" customWidth="1"/>
    <col min="23" max="23" width="13" style="73" customWidth="1"/>
    <col min="24" max="24" width="13" style="42" customWidth="1"/>
    <col min="25" max="80" width="3.5703125" customWidth="1"/>
    <col min="85" max="86" width="10.28515625"/>
  </cols>
  <sheetData>
    <row r="1" spans="1:88" ht="30" customHeight="1" x14ac:dyDescent="0.45">
      <c r="B1" s="13" t="s">
        <v>83</v>
      </c>
      <c r="C1" s="13"/>
      <c r="D1" s="13"/>
      <c r="E1" s="13"/>
      <c r="F1" s="13"/>
      <c r="H1" s="13"/>
      <c r="I1" s="1"/>
    </row>
    <row r="2" spans="1:88" ht="30" customHeight="1" x14ac:dyDescent="0.25">
      <c r="D2" s="110" t="s">
        <v>95</v>
      </c>
      <c r="E2" s="110"/>
      <c r="V2" s="111" t="s">
        <v>95</v>
      </c>
      <c r="W2" s="110"/>
    </row>
    <row r="3" spans="1:88" ht="30" customHeight="1" x14ac:dyDescent="0.45">
      <c r="A3" s="36"/>
      <c r="D3" s="99">
        <v>-30</v>
      </c>
      <c r="E3" s="100" t="s">
        <v>6</v>
      </c>
      <c r="F3" s="13"/>
      <c r="G3" s="13"/>
      <c r="H3" s="13"/>
      <c r="R3" s="42"/>
      <c r="S3" s="5"/>
      <c r="V3" s="99">
        <v>-300</v>
      </c>
      <c r="W3" s="100" t="s">
        <v>6</v>
      </c>
      <c r="Y3" s="80"/>
      <c r="Z3" s="6"/>
      <c r="AJ3" s="98"/>
      <c r="CG3" s="121"/>
      <c r="CH3" s="121"/>
      <c r="CI3" s="121"/>
      <c r="CJ3" s="121"/>
    </row>
    <row r="4" spans="1:88" ht="30" customHeight="1" x14ac:dyDescent="0.3">
      <c r="A4" s="36"/>
      <c r="B4" s="14"/>
      <c r="C4" s="94"/>
      <c r="D4" s="99">
        <v>0.01</v>
      </c>
      <c r="E4" s="101" t="s">
        <v>3</v>
      </c>
      <c r="I4" s="14"/>
      <c r="J4" s="14"/>
      <c r="K4" s="14" t="s">
        <v>96</v>
      </c>
      <c r="L4" s="14"/>
      <c r="M4" s="14"/>
      <c r="N4"/>
      <c r="O4" s="14"/>
      <c r="V4" s="99">
        <v>0.25</v>
      </c>
      <c r="W4" s="101" t="s">
        <v>3</v>
      </c>
      <c r="Y4" s="104"/>
      <c r="Z4" s="104"/>
      <c r="AA4" s="104"/>
      <c r="AB4" s="104"/>
      <c r="AC4" s="104"/>
      <c r="AE4" s="105"/>
      <c r="AF4" s="105"/>
      <c r="AG4" s="105"/>
      <c r="AH4" s="105"/>
      <c r="AI4" s="105"/>
      <c r="AK4" s="104"/>
      <c r="AL4" s="104"/>
      <c r="AM4" s="104"/>
      <c r="AN4" s="104"/>
      <c r="AO4" s="104"/>
      <c r="AQ4" s="104" t="s">
        <v>5</v>
      </c>
      <c r="AR4" s="104"/>
      <c r="AS4" s="104"/>
      <c r="AT4" s="104"/>
      <c r="AU4" s="104"/>
      <c r="AW4" s="109"/>
      <c r="AX4" s="109"/>
      <c r="AY4" s="109"/>
      <c r="AZ4" s="109"/>
      <c r="BA4" s="109"/>
      <c r="CE4" s="122"/>
      <c r="CF4" s="122"/>
    </row>
    <row r="5" spans="1:88" ht="27.75" customHeight="1" x14ac:dyDescent="0.25">
      <c r="A5" s="36"/>
      <c r="B5" s="15"/>
      <c r="C5" s="15"/>
      <c r="D5" s="99">
        <v>0.11</v>
      </c>
      <c r="E5" s="102" t="s">
        <v>4</v>
      </c>
      <c r="F5" s="15"/>
      <c r="G5" s="15"/>
      <c r="H5" s="15"/>
      <c r="I5" s="15"/>
      <c r="J5" s="15"/>
      <c r="K5" s="15"/>
      <c r="L5" s="15"/>
      <c r="M5" s="95"/>
      <c r="N5"/>
      <c r="O5" s="15"/>
      <c r="P5" s="115" t="s">
        <v>7</v>
      </c>
      <c r="Q5" s="116"/>
      <c r="R5" s="119">
        <v>44963</v>
      </c>
      <c r="S5" s="120"/>
      <c r="V5" s="99">
        <v>0.5</v>
      </c>
      <c r="W5" s="102" t="s">
        <v>4</v>
      </c>
    </row>
    <row r="6" spans="1:88" ht="30" customHeight="1" x14ac:dyDescent="0.35">
      <c r="A6" s="36"/>
      <c r="D6" s="99">
        <v>0.21</v>
      </c>
      <c r="E6" s="103" t="s">
        <v>5</v>
      </c>
      <c r="N6"/>
      <c r="P6" s="117" t="s">
        <v>8</v>
      </c>
      <c r="Q6" s="117"/>
      <c r="R6" s="53">
        <v>0</v>
      </c>
      <c r="V6" s="99">
        <v>0.75</v>
      </c>
      <c r="W6" s="103" t="s">
        <v>5</v>
      </c>
      <c r="Y6" s="24" t="str">
        <f ca="1">TEXT(Y7,"mmmm")</f>
        <v>February</v>
      </c>
      <c r="Z6" s="24"/>
      <c r="AA6" s="24"/>
      <c r="AB6" s="24"/>
      <c r="AC6" s="24"/>
      <c r="AD6" s="24"/>
      <c r="AE6" s="24"/>
      <c r="AF6" s="24" t="str">
        <f ca="1">IF(TEXT(AF7,"mmmm")=Y6,"",TEXT(AF7,"mmmm"))</f>
        <v/>
      </c>
      <c r="AG6" s="24"/>
      <c r="AH6" s="24"/>
      <c r="AI6" s="24"/>
      <c r="AJ6" s="24"/>
      <c r="AK6" s="24"/>
      <c r="AL6" s="24"/>
      <c r="AM6" s="24" t="str">
        <f ca="1">IF(OR(TEXT(AM7,"mmmm")=AF6,TEXT(AM7,"mmmm")=Y6),"",TEXT(AM7,"mmmm"))</f>
        <v/>
      </c>
      <c r="AN6" s="24"/>
      <c r="AO6" s="24"/>
      <c r="AP6" s="24"/>
      <c r="AQ6" s="24"/>
      <c r="AR6" s="24"/>
      <c r="AS6" s="24"/>
      <c r="AT6" s="24" t="str">
        <f ca="1">IF(OR(TEXT(AT7,"mmmm")=AM6,TEXT(AT7,"mmmm")=AF6,TEXT(AT7,"mmmm")=Y6),"",TEXT(AT7,"mmmm"))</f>
        <v/>
      </c>
      <c r="AU6" s="24"/>
      <c r="AV6" s="24"/>
      <c r="AW6" s="24"/>
      <c r="AX6" s="24"/>
      <c r="AY6" s="24"/>
      <c r="AZ6" s="24"/>
      <c r="BA6" s="24" t="str">
        <f ca="1">IF(OR(TEXT(BA7,"mmmm")=AT6,TEXT(BA7,"mmmm")=AM6,TEXT(BA7,"mmmm")=AF6,TEXT(BA7,"mmmm")=Y6),"",TEXT(BA7,"mmmm"))</f>
        <v>March</v>
      </c>
      <c r="BB6" s="24"/>
      <c r="BC6" s="24"/>
      <c r="BD6" s="24"/>
      <c r="BE6" s="24"/>
      <c r="BF6" s="24"/>
      <c r="BG6" s="24"/>
      <c r="BH6" s="24" t="str">
        <f ca="1">IF(OR(TEXT(BH7,"mmmm")=BA6,TEXT(BH7,"mmmm")=AT6,TEXT(BH7,"mmmm")=AM6,TEXT(BH7,"mmmm")=AF6),"",TEXT(BH7,"mmmm"))</f>
        <v/>
      </c>
      <c r="BI6" s="24"/>
      <c r="BJ6" s="24"/>
      <c r="BK6" s="24"/>
      <c r="BL6" s="24"/>
      <c r="BM6" s="24"/>
      <c r="BN6" s="24"/>
      <c r="BO6" s="24" t="str">
        <f ca="1">IF(OR(TEXT(BO7,"mmmm")=BH6,TEXT(BO7,"mmmm")=BA6,TEXT(BO7,"mmmm")=AT6,TEXT(BO7,"mmmm")=AM6),"",TEXT(BO7,"mmmm"))</f>
        <v/>
      </c>
      <c r="BP6" s="24"/>
      <c r="BQ6" s="24"/>
      <c r="BR6" s="24"/>
      <c r="BS6" s="24"/>
      <c r="BT6" s="24"/>
      <c r="BU6" s="24"/>
      <c r="BV6" s="24" t="str">
        <f ca="1">IF(OR(TEXT(BV7,"mmmm")=BO6,TEXT(BV7,"mmmm")=BH6,TEXT(BV7,"mmmm")=BA6,TEXT(BV7,"mmmm")=AT6),"",TEXT(BV7,"mmmm"))</f>
        <v/>
      </c>
      <c r="BW6" s="24"/>
      <c r="BX6" s="24"/>
      <c r="BY6" s="24"/>
      <c r="BZ6" s="24"/>
      <c r="CA6" s="24"/>
      <c r="CB6" s="24"/>
    </row>
    <row r="7" spans="1:88" ht="15" customHeight="1" x14ac:dyDescent="0.25">
      <c r="A7" s="36"/>
      <c r="B7" s="118"/>
      <c r="C7" s="118"/>
      <c r="D7" s="118"/>
      <c r="E7" s="118"/>
      <c r="F7" s="118"/>
      <c r="G7" s="118"/>
      <c r="H7" s="118"/>
      <c r="I7" s="118"/>
      <c r="J7" s="118"/>
      <c r="K7" s="118"/>
      <c r="L7" s="118"/>
      <c r="M7" s="118"/>
      <c r="N7" s="118"/>
      <c r="O7" s="118"/>
      <c r="P7" s="118"/>
      <c r="Q7" s="118"/>
      <c r="R7" s="118"/>
      <c r="S7" s="118"/>
      <c r="T7" s="118"/>
      <c r="Y7" s="29">
        <f ca="1">IFERROR(Début_Projet+Incrément_Défilement,TODAY())</f>
        <v>44963</v>
      </c>
      <c r="Z7" s="30">
        <f ca="1">Y7+1</f>
        <v>44964</v>
      </c>
      <c r="AA7" s="30">
        <f t="shared" ref="AA7:BN7" ca="1" si="0">Z7+1</f>
        <v>44965</v>
      </c>
      <c r="AB7" s="30">
        <f t="shared" ca="1" si="0"/>
        <v>44966</v>
      </c>
      <c r="AC7" s="30">
        <f t="shared" ca="1" si="0"/>
        <v>44967</v>
      </c>
      <c r="AD7" s="30">
        <f t="shared" ca="1" si="0"/>
        <v>44968</v>
      </c>
      <c r="AE7" s="31">
        <f t="shared" ca="1" si="0"/>
        <v>44969</v>
      </c>
      <c r="AF7" s="29">
        <f ca="1">AE7+1</f>
        <v>44970</v>
      </c>
      <c r="AG7" s="30">
        <f ca="1">AF7+1</f>
        <v>44971</v>
      </c>
      <c r="AH7" s="30">
        <f t="shared" ca="1" si="0"/>
        <v>44972</v>
      </c>
      <c r="AI7" s="30">
        <f t="shared" ca="1" si="0"/>
        <v>44973</v>
      </c>
      <c r="AJ7" s="30">
        <f t="shared" ca="1" si="0"/>
        <v>44974</v>
      </c>
      <c r="AK7" s="30">
        <f t="shared" ca="1" si="0"/>
        <v>44975</v>
      </c>
      <c r="AL7" s="31">
        <f t="shared" ca="1" si="0"/>
        <v>44976</v>
      </c>
      <c r="AM7" s="29">
        <f ca="1">AL7+1</f>
        <v>44977</v>
      </c>
      <c r="AN7" s="30">
        <f ca="1">AM7+1</f>
        <v>44978</v>
      </c>
      <c r="AO7" s="30">
        <f t="shared" ca="1" si="0"/>
        <v>44979</v>
      </c>
      <c r="AP7" s="30">
        <f t="shared" ca="1" si="0"/>
        <v>44980</v>
      </c>
      <c r="AQ7" s="30">
        <f t="shared" ca="1" si="0"/>
        <v>44981</v>
      </c>
      <c r="AR7" s="30">
        <f t="shared" ca="1" si="0"/>
        <v>44982</v>
      </c>
      <c r="AS7" s="31">
        <f t="shared" ca="1" si="0"/>
        <v>44983</v>
      </c>
      <c r="AT7" s="29">
        <f ca="1">AS7+1</f>
        <v>44984</v>
      </c>
      <c r="AU7" s="30">
        <f ca="1">AT7+1</f>
        <v>44985</v>
      </c>
      <c r="AV7" s="30">
        <f t="shared" ca="1" si="0"/>
        <v>44986</v>
      </c>
      <c r="AW7" s="30">
        <f t="shared" ca="1" si="0"/>
        <v>44987</v>
      </c>
      <c r="AX7" s="30">
        <f t="shared" ca="1" si="0"/>
        <v>44988</v>
      </c>
      <c r="AY7" s="30">
        <f t="shared" ca="1" si="0"/>
        <v>44989</v>
      </c>
      <c r="AZ7" s="31">
        <f t="shared" ca="1" si="0"/>
        <v>44990</v>
      </c>
      <c r="BA7" s="29">
        <f ca="1">AZ7+1</f>
        <v>44991</v>
      </c>
      <c r="BB7" s="30">
        <f ca="1">BA7+1</f>
        <v>44992</v>
      </c>
      <c r="BC7" s="30">
        <f t="shared" ca="1" si="0"/>
        <v>44993</v>
      </c>
      <c r="BD7" s="30">
        <f t="shared" ca="1" si="0"/>
        <v>44994</v>
      </c>
      <c r="BE7" s="30">
        <f t="shared" ca="1" si="0"/>
        <v>44995</v>
      </c>
      <c r="BF7" s="30">
        <f t="shared" ca="1" si="0"/>
        <v>44996</v>
      </c>
      <c r="BG7" s="31">
        <f t="shared" ca="1" si="0"/>
        <v>44997</v>
      </c>
      <c r="BH7" s="29">
        <f ca="1">BG7+1</f>
        <v>44998</v>
      </c>
      <c r="BI7" s="30">
        <f ca="1">BH7+1</f>
        <v>44999</v>
      </c>
      <c r="BJ7" s="30">
        <f t="shared" ca="1" si="0"/>
        <v>45000</v>
      </c>
      <c r="BK7" s="30">
        <f t="shared" ca="1" si="0"/>
        <v>45001</v>
      </c>
      <c r="BL7" s="30">
        <f t="shared" ca="1" si="0"/>
        <v>45002</v>
      </c>
      <c r="BM7" s="30">
        <f t="shared" ca="1" si="0"/>
        <v>45003</v>
      </c>
      <c r="BN7" s="31">
        <f t="shared" ca="1" si="0"/>
        <v>45004</v>
      </c>
      <c r="BO7" s="29">
        <f t="shared" ref="BO7:CB7" ca="1" si="1">BN7+1</f>
        <v>45005</v>
      </c>
      <c r="BP7" s="30">
        <f t="shared" ca="1" si="1"/>
        <v>45006</v>
      </c>
      <c r="BQ7" s="30">
        <f t="shared" ca="1" si="1"/>
        <v>45007</v>
      </c>
      <c r="BR7" s="30">
        <f t="shared" ca="1" si="1"/>
        <v>45008</v>
      </c>
      <c r="BS7" s="30">
        <f t="shared" ca="1" si="1"/>
        <v>45009</v>
      </c>
      <c r="BT7" s="30">
        <f t="shared" ca="1" si="1"/>
        <v>45010</v>
      </c>
      <c r="BU7" s="31">
        <f t="shared" ca="1" si="1"/>
        <v>45011</v>
      </c>
      <c r="BV7" s="29">
        <f t="shared" ca="1" si="1"/>
        <v>45012</v>
      </c>
      <c r="BW7" s="30">
        <f t="shared" ca="1" si="1"/>
        <v>45013</v>
      </c>
      <c r="BX7" s="30">
        <f t="shared" ca="1" si="1"/>
        <v>45014</v>
      </c>
      <c r="BY7" s="30">
        <f t="shared" ca="1" si="1"/>
        <v>45015</v>
      </c>
      <c r="BZ7" s="30">
        <f t="shared" ca="1" si="1"/>
        <v>45016</v>
      </c>
      <c r="CA7" s="30">
        <f t="shared" ca="1" si="1"/>
        <v>45017</v>
      </c>
      <c r="CB7" s="31">
        <f t="shared" ca="1" si="1"/>
        <v>45018</v>
      </c>
    </row>
    <row r="8" spans="1:88" ht="25.15" customHeight="1" x14ac:dyDescent="0.35">
      <c r="A8" s="36"/>
      <c r="D8" s="112" t="s">
        <v>71</v>
      </c>
      <c r="E8" s="112"/>
      <c r="F8" s="112"/>
      <c r="G8" s="112"/>
      <c r="H8" s="112"/>
      <c r="I8" s="112"/>
      <c r="J8" s="112"/>
      <c r="K8" s="112"/>
      <c r="L8" s="112"/>
      <c r="M8" s="112"/>
      <c r="N8" s="112"/>
      <c r="O8" s="113" t="s">
        <v>72</v>
      </c>
      <c r="P8" s="113"/>
      <c r="Q8" s="113"/>
      <c r="R8" s="113"/>
      <c r="S8" s="113"/>
      <c r="T8" s="113"/>
      <c r="U8" s="113"/>
      <c r="V8" s="113"/>
      <c r="W8" s="113"/>
      <c r="X8" s="114"/>
      <c r="Y8" s="25"/>
      <c r="Z8" s="26"/>
      <c r="AA8" s="26"/>
      <c r="AB8" s="26"/>
      <c r="AC8" s="26"/>
      <c r="AD8" s="26"/>
      <c r="AE8" s="27"/>
      <c r="AF8" s="25"/>
      <c r="AG8" s="26"/>
      <c r="AH8" s="26"/>
      <c r="AI8" s="26"/>
      <c r="AJ8" s="26"/>
      <c r="AK8" s="26"/>
      <c r="AL8" s="27"/>
      <c r="AM8" s="25"/>
      <c r="AN8" s="26"/>
      <c r="AO8" s="26"/>
      <c r="AP8" s="26"/>
      <c r="AQ8" s="26"/>
      <c r="AR8" s="26"/>
      <c r="AS8" s="27"/>
      <c r="AT8" s="25"/>
      <c r="AU8" s="26"/>
      <c r="AV8" s="26"/>
      <c r="AW8" s="26"/>
      <c r="AX8" s="26"/>
      <c r="AY8" s="26"/>
      <c r="AZ8" s="27"/>
      <c r="BA8" s="25"/>
      <c r="BB8" s="26"/>
      <c r="BC8" s="26"/>
      <c r="BD8" s="26"/>
      <c r="BE8" s="26"/>
      <c r="BF8" s="26"/>
      <c r="BG8" s="27"/>
      <c r="BH8" s="25"/>
      <c r="BI8" s="26"/>
      <c r="BJ8" s="26"/>
      <c r="BK8" s="26"/>
      <c r="BL8" s="26"/>
      <c r="BM8" s="26"/>
      <c r="BN8" s="27"/>
      <c r="BO8" s="25"/>
      <c r="BP8" s="26"/>
      <c r="BQ8" s="26"/>
      <c r="BR8" s="26"/>
      <c r="BS8" s="26"/>
      <c r="BT8" s="26"/>
      <c r="BU8" s="27"/>
      <c r="BV8" s="25"/>
      <c r="BW8" s="26"/>
      <c r="BX8" s="26"/>
      <c r="BY8" s="26"/>
      <c r="BZ8" s="26"/>
      <c r="CA8" s="26"/>
      <c r="CB8" s="27"/>
    </row>
    <row r="9" spans="1:88" ht="42" customHeight="1" thickBot="1" x14ac:dyDescent="0.3">
      <c r="A9" s="36"/>
      <c r="B9" s="18" t="s">
        <v>1</v>
      </c>
      <c r="C9" s="18" t="s">
        <v>88</v>
      </c>
      <c r="D9" s="19" t="s">
        <v>89</v>
      </c>
      <c r="E9" s="19" t="s">
        <v>67</v>
      </c>
      <c r="F9" s="19" t="s">
        <v>68</v>
      </c>
      <c r="G9" s="54" t="s">
        <v>61</v>
      </c>
      <c r="H9" s="19" t="s">
        <v>10</v>
      </c>
      <c r="I9" s="43" t="s">
        <v>60</v>
      </c>
      <c r="J9" s="43" t="s">
        <v>62</v>
      </c>
      <c r="K9" s="43" t="s">
        <v>64</v>
      </c>
      <c r="L9" s="74" t="s">
        <v>69</v>
      </c>
      <c r="M9" s="43" t="s">
        <v>63</v>
      </c>
      <c r="N9" s="67" t="s">
        <v>70</v>
      </c>
      <c r="O9" s="19" t="s">
        <v>73</v>
      </c>
      <c r="P9" s="19" t="s">
        <v>74</v>
      </c>
      <c r="Q9" s="19" t="s">
        <v>75</v>
      </c>
      <c r="R9" s="54" t="s">
        <v>76</v>
      </c>
      <c r="S9" s="19" t="s">
        <v>77</v>
      </c>
      <c r="T9" s="43" t="s">
        <v>78</v>
      </c>
      <c r="U9" s="43" t="s">
        <v>79</v>
      </c>
      <c r="V9" s="43" t="s">
        <v>80</v>
      </c>
      <c r="W9" s="74" t="s">
        <v>81</v>
      </c>
      <c r="X9" s="43" t="s">
        <v>82</v>
      </c>
      <c r="Y9" s="17" t="str">
        <f ca="1">LEFT(TEXT(Y7,"jjj"),1)</f>
        <v>M</v>
      </c>
      <c r="Z9" s="17" t="str">
        <f ca="1">LEFT(TEXT(Z7,"jjj"),1)</f>
        <v>T</v>
      </c>
      <c r="AA9" s="17" t="str">
        <f ca="1">LEFT(TEXT(AA7,"jjj"),1)</f>
        <v>W</v>
      </c>
      <c r="AB9" s="17" t="str">
        <f ca="1">LEFT(TEXT(AB7,"jjj"),1)</f>
        <v>T</v>
      </c>
      <c r="AC9" s="17" t="str">
        <f ca="1">LEFT(TEXT(AC7,"jjj"),1)</f>
        <v>F</v>
      </c>
      <c r="AD9" s="17" t="str">
        <f ca="1">LEFT(TEXT(AD7,"jjj"),1)</f>
        <v>S</v>
      </c>
      <c r="AE9" s="17" t="str">
        <f ca="1">LEFT(TEXT(AE7,"jjj"),1)</f>
        <v>S</v>
      </c>
      <c r="AF9" s="17" t="str">
        <f ca="1">LEFT(TEXT(AF7,"jjj"),1)</f>
        <v>M</v>
      </c>
      <c r="AG9" s="17" t="str">
        <f ca="1">LEFT(TEXT(AG7,"jjj"),1)</f>
        <v>T</v>
      </c>
      <c r="AH9" s="17" t="str">
        <f ca="1">LEFT(TEXT(AH7,"jjj"),1)</f>
        <v>W</v>
      </c>
      <c r="AI9" s="17" t="str">
        <f ca="1">LEFT(TEXT(AI7,"jjj"),1)</f>
        <v>T</v>
      </c>
      <c r="AJ9" s="17" t="str">
        <f ca="1">LEFT(TEXT(AJ7,"jjj"),1)</f>
        <v>F</v>
      </c>
      <c r="AK9" s="17" t="str">
        <f ca="1">LEFT(TEXT(AK7,"jjj"),1)</f>
        <v>S</v>
      </c>
      <c r="AL9" s="17" t="str">
        <f ca="1">LEFT(TEXT(AL7,"jjj"),1)</f>
        <v>S</v>
      </c>
      <c r="AM9" s="17" t="str">
        <f ca="1">LEFT(TEXT(AM7,"jjj"),1)</f>
        <v>M</v>
      </c>
      <c r="AN9" s="17" t="str">
        <f ca="1">LEFT(TEXT(AN7,"jjj"),1)</f>
        <v>T</v>
      </c>
      <c r="AO9" s="17" t="str">
        <f ca="1">LEFT(TEXT(AO7,"jjj"),1)</f>
        <v>W</v>
      </c>
      <c r="AP9" s="17" t="str">
        <f ca="1">LEFT(TEXT(AP7,"jjj"),1)</f>
        <v>T</v>
      </c>
      <c r="AQ9" s="17" t="str">
        <f ca="1">LEFT(TEXT(AQ7,"jjj"),1)</f>
        <v>F</v>
      </c>
      <c r="AR9" s="17" t="str">
        <f ca="1">LEFT(TEXT(AR7,"jjj"),1)</f>
        <v>S</v>
      </c>
      <c r="AS9" s="17" t="str">
        <f ca="1">LEFT(TEXT(AS7,"jjj"),1)</f>
        <v>S</v>
      </c>
      <c r="AT9" s="17" t="str">
        <f ca="1">LEFT(TEXT(AT7,"jjj"),1)</f>
        <v>M</v>
      </c>
      <c r="AU9" s="17" t="str">
        <f ca="1">LEFT(TEXT(AU7,"jjj"),1)</f>
        <v>T</v>
      </c>
      <c r="AV9" s="17" t="str">
        <f ca="1">LEFT(TEXT(AV7,"jjj"),1)</f>
        <v>W</v>
      </c>
      <c r="AW9" s="17" t="str">
        <f ca="1">LEFT(TEXT(AW7,"jjj"),1)</f>
        <v>T</v>
      </c>
      <c r="AX9" s="17" t="str">
        <f ca="1">LEFT(TEXT(AX7,"jjj"),1)</f>
        <v>F</v>
      </c>
      <c r="AY9" s="17" t="str">
        <f ca="1">LEFT(TEXT(AY7,"jjj"),1)</f>
        <v>S</v>
      </c>
      <c r="AZ9" s="17" t="str">
        <f ca="1">LEFT(TEXT(AZ7,"jjj"),1)</f>
        <v>S</v>
      </c>
      <c r="BA9" s="17" t="str">
        <f ca="1">LEFT(TEXT(BA7,"jjj"),1)</f>
        <v>M</v>
      </c>
      <c r="BB9" s="17" t="str">
        <f ca="1">LEFT(TEXT(BB7,"jjj"),1)</f>
        <v>T</v>
      </c>
      <c r="BC9" s="17" t="str">
        <f ca="1">LEFT(TEXT(BC7,"jjj"),1)</f>
        <v>W</v>
      </c>
      <c r="BD9" s="17" t="str">
        <f ca="1">LEFT(TEXT(BD7,"jjj"),1)</f>
        <v>T</v>
      </c>
      <c r="BE9" s="17" t="str">
        <f ca="1">LEFT(TEXT(BE7,"jjj"),1)</f>
        <v>F</v>
      </c>
      <c r="BF9" s="17" t="str">
        <f ca="1">LEFT(TEXT(BF7,"jjj"),1)</f>
        <v>S</v>
      </c>
      <c r="BG9" s="17" t="str">
        <f ca="1">LEFT(TEXT(BG7,"jjj"),1)</f>
        <v>S</v>
      </c>
      <c r="BH9" s="17" t="str">
        <f ca="1">LEFT(TEXT(BH7,"jjj"),1)</f>
        <v>M</v>
      </c>
      <c r="BI9" s="17" t="str">
        <f ca="1">LEFT(TEXT(BI7,"jjj"),1)</f>
        <v>T</v>
      </c>
      <c r="BJ9" s="17" t="str">
        <f ca="1">LEFT(TEXT(BJ7,"jjj"),1)</f>
        <v>W</v>
      </c>
      <c r="BK9" s="17" t="str">
        <f ca="1">LEFT(TEXT(BK7,"jjj"),1)</f>
        <v>T</v>
      </c>
      <c r="BL9" s="17" t="str">
        <f ca="1">LEFT(TEXT(BL7,"jjj"),1)</f>
        <v>F</v>
      </c>
      <c r="BM9" s="17" t="str">
        <f ca="1">LEFT(TEXT(BM7,"jjj"),1)</f>
        <v>S</v>
      </c>
      <c r="BN9" s="17" t="str">
        <f ca="1">LEFT(TEXT(BN7,"jjj"),1)</f>
        <v>S</v>
      </c>
      <c r="BO9" s="17" t="str">
        <f ca="1">LEFT(TEXT(BO7,"jjj"),1)</f>
        <v>M</v>
      </c>
      <c r="BP9" s="17" t="str">
        <f ca="1">LEFT(TEXT(BP7,"jjj"),1)</f>
        <v>T</v>
      </c>
      <c r="BQ9" s="17" t="str">
        <f ca="1">LEFT(TEXT(BQ7,"jjj"),1)</f>
        <v>W</v>
      </c>
      <c r="BR9" s="17" t="str">
        <f ca="1">LEFT(TEXT(BR7,"jjj"),1)</f>
        <v>T</v>
      </c>
      <c r="BS9" s="17" t="str">
        <f ca="1">LEFT(TEXT(BS7,"jjj"),1)</f>
        <v>F</v>
      </c>
      <c r="BT9" s="17" t="str">
        <f ca="1">LEFT(TEXT(BT7,"jjj"),1)</f>
        <v>S</v>
      </c>
      <c r="BU9" s="17" t="str">
        <f ca="1">LEFT(TEXT(BU7,"jjj"),1)</f>
        <v>S</v>
      </c>
      <c r="BV9" s="17" t="str">
        <f ca="1">LEFT(TEXT(BV7,"jjj"),1)</f>
        <v>M</v>
      </c>
      <c r="BW9" s="17" t="str">
        <f ca="1">LEFT(TEXT(BW7,"jjj"),1)</f>
        <v>T</v>
      </c>
      <c r="BX9" s="17" t="str">
        <f ca="1">LEFT(TEXT(BX7,"jjj"),1)</f>
        <v>W</v>
      </c>
      <c r="BY9" s="17" t="str">
        <f ca="1">LEFT(TEXT(BY7,"jjj"),1)</f>
        <v>T</v>
      </c>
      <c r="BZ9" s="17" t="str">
        <f ca="1">LEFT(TEXT(BZ7,"jjj"),1)</f>
        <v>F</v>
      </c>
      <c r="CA9" s="17" t="str">
        <f ca="1">LEFT(TEXT(CA7,"jjj"),1)</f>
        <v>S</v>
      </c>
      <c r="CB9" s="17" t="str">
        <f ca="1">LEFT(TEXT(CB7,"jjj"),1)</f>
        <v>S</v>
      </c>
    </row>
    <row r="10" spans="1:88" ht="0.75" customHeight="1" x14ac:dyDescent="0.25">
      <c r="A10" s="37" t="s">
        <v>0</v>
      </c>
      <c r="B10" s="32"/>
      <c r="C10" s="32" t="str">
        <f>VLOOKUP(0.74,$V$3:$W$6,2,1)</f>
        <v>Risque moyen</v>
      </c>
      <c r="D10" s="42"/>
      <c r="E10" s="42"/>
      <c r="F10" s="42"/>
      <c r="G10" s="42"/>
      <c r="H10" s="42"/>
      <c r="I10" s="42"/>
      <c r="J10" s="42"/>
      <c r="K10" s="42"/>
      <c r="L10" s="73"/>
      <c r="M10" s="42"/>
      <c r="N10" s="68"/>
      <c r="O10" s="54"/>
      <c r="P10" s="54"/>
      <c r="Q10" s="54"/>
      <c r="R10" s="54"/>
      <c r="S10" s="19"/>
      <c r="W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row>
    <row r="11" spans="1:88" s="41" customFormat="1" ht="21.75" customHeight="1" x14ac:dyDescent="0.25">
      <c r="A11" s="93" t="s">
        <v>65</v>
      </c>
      <c r="B11" s="92" t="s">
        <v>90</v>
      </c>
      <c r="C11" s="55"/>
      <c r="D11" s="55"/>
      <c r="E11" s="40"/>
      <c r="F11" s="55"/>
      <c r="G11" s="55"/>
      <c r="H11" s="40"/>
      <c r="I11" s="44"/>
      <c r="J11" s="44"/>
      <c r="K11" s="44"/>
      <c r="L11" s="75"/>
      <c r="M11" s="44"/>
      <c r="N11" s="69"/>
      <c r="O11" s="55"/>
      <c r="P11" s="55"/>
      <c r="Q11" s="55"/>
      <c r="R11" s="55"/>
      <c r="S11" s="40"/>
      <c r="T11" s="44"/>
      <c r="U11" s="44"/>
      <c r="V11" s="44"/>
      <c r="W11" s="75"/>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row>
    <row r="12" spans="1:88" s="2" customFormat="1" ht="30" customHeight="1" x14ac:dyDescent="0.25">
      <c r="A12" s="36">
        <v>1</v>
      </c>
      <c r="B12" s="33" t="s">
        <v>17</v>
      </c>
      <c r="C12" s="88" t="str">
        <f ca="1">VLOOKUP(((Jalons[[#This Row],[perturbation ]]+Jalons[[#This Row],[perturbation 9]])/150),$D$3:$E$6,2,1)</f>
        <v>En bonne voie</v>
      </c>
      <c r="D12" s="88" t="str">
        <f ca="1">VLOOKUP((Jalons[[#This Row],[temps consommés ]]-Jalons[[#This Row],[Nombre de jours]])/Jalons[[#This Row],[Nombre de jours]],$V$3:$W$6,2,1)</f>
        <v>En bonne voie</v>
      </c>
      <c r="E12" s="22" t="s">
        <v>9</v>
      </c>
      <c r="F12" s="65">
        <f>IF(AND(Jalons[[#This Row],[début réel ]]="",Jalons[[#This Row],[fin réelle ]]),0,IF(AND(Jalons[[#This Row],[début réel ]]&lt;&gt;"",Jalons[[#This Row],[fin réelle ]]=""),0.5,1))</f>
        <v>0.5</v>
      </c>
      <c r="G12" s="56">
        <f t="shared" ref="G12:G54" si="2">+Début_Projet</f>
        <v>44963</v>
      </c>
      <c r="H12" s="21">
        <v>2</v>
      </c>
      <c r="I12" s="45">
        <f>+Jalons[[#This Row],[Début prévisionnel ]]+Jalons[[#This Row],[Nombre de jours]]-1</f>
        <v>44964</v>
      </c>
      <c r="J12" s="56" t="s">
        <v>97</v>
      </c>
      <c r="K12" s="87">
        <f ca="1">IF(Jalons[[#This Row],[temps consommés ]]-Jalons[[#This Row],[Nombre de jours]]&lt;0,0,Jalons[[#This Row],[temps consommés ]]-Jalons[[#This Row],[Nombre de jours]])</f>
        <v>0</v>
      </c>
      <c r="L1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 s="45"/>
      <c r="N12" s="66"/>
      <c r="O12" s="88" t="str">
        <f ca="1">VLOOKUP((Jalons[[#This Row],[temps consommés ]]-Jalons[[#This Row],[Nombre de jours]])/Jalons[[#This Row],[Nombre de jours]],$V$3:$W$6,2,1)</f>
        <v>En bonne voie</v>
      </c>
      <c r="P12" s="22" t="s">
        <v>9</v>
      </c>
      <c r="Q12" s="65">
        <f>IF(AND(Jalons[[#This Row],[début réel 8]]="",Jalons[[#This Row],[fin réelle 11]]),0,IF(AND(Jalons[[#This Row],[début réel 8]]&lt;&gt;"",Jalons[[#This Row],[fin réelle 11]]=""),0.5,1))</f>
        <v>0</v>
      </c>
      <c r="R12" s="56">
        <f>Jalons[[#This Row],[Fin ]]+1</f>
        <v>44965</v>
      </c>
      <c r="S12" s="21">
        <v>27</v>
      </c>
      <c r="T12" s="45">
        <f>Jalons[[#This Row],[Début prévisionnel 5]]+Jalons[[#This Row],[Nombre de jours6]]-1</f>
        <v>44991</v>
      </c>
      <c r="U12" s="45"/>
      <c r="V12" s="87">
        <f ca="1">IF(Jalons[[#This Row],[temps consommés 10]]-Jalons[[#This Row],[Nombre de jours6]]&lt;0,0,Jalons[[#This Row],[temps consommés 10]]-Jalons[[#This Row],[Nombre de jours6]])</f>
        <v>0</v>
      </c>
      <c r="W1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 s="45"/>
      <c r="Y12" s="23" t="str">
        <f ca="1">IF(AND($O12="Objectif",Y$7&gt;=$R12,Y$7&lt;=$R12+$S12-1),2,IF(AND($O12="Jalon",Y$7&gt;=$R12,Y$7&lt;=$R12+$S12-1),1,""))</f>
        <v/>
      </c>
      <c r="Z12" s="23" t="str">
        <f ca="1">IF(AND($O12="Objectif",Z$7&gt;=$R12,Z$7&lt;=$R12+$S12-1),2,IF(AND($O12="Jalon",Z$7&gt;=$R12,Z$7&lt;=$R12+$S12-1),1,""))</f>
        <v/>
      </c>
      <c r="AA12" s="23" t="str">
        <f ca="1">IF(AND($O12="Objectif",AA$7&gt;=$R12,AA$7&lt;=$R12+$S12-1),2,IF(AND($O12="Jalon",AA$7&gt;=$R12,AA$7&lt;=$R12+$S12-1),1,""))</f>
        <v/>
      </c>
      <c r="AB12" s="23" t="str">
        <f ca="1">IF(AND($O12="Objectif",AB$7&gt;=$R12,AB$7&lt;=$R12+$S12-1),2,IF(AND($O12="Jalon",AB$7&gt;=$R12,AB$7&lt;=$R12+$S12-1),1,""))</f>
        <v/>
      </c>
      <c r="AC12" s="23" t="str">
        <f ca="1">IF(AND($O12="Objectif",AC$7&gt;=$R12,AC$7&lt;=$R12+$S12-1),2,IF(AND($O12="Jalon",AC$7&gt;=$R12,AC$7&lt;=$R12+$S12-1),1,""))</f>
        <v/>
      </c>
      <c r="AD12" s="23" t="str">
        <f ca="1">IF(AND($O12="Objectif",AD$7&gt;=$R12,AD$7&lt;=$R12+$S12-1),2,IF(AND($O12="Jalon",AD$7&gt;=$R12,AD$7&lt;=$R12+$S12-1),1,""))</f>
        <v/>
      </c>
      <c r="AE12" s="23" t="str">
        <f ca="1">IF(AND($O12="Objectif",AE$7&gt;=$R12,AE$7&lt;=$R12+$S12-1),2,IF(AND($O12="Jalon",AE$7&gt;=$R12,AE$7&lt;=$R12+$S12-1),1,""))</f>
        <v/>
      </c>
      <c r="AF12" s="23" t="str">
        <f ca="1">IF(AND($O12="Objectif",AF$7&gt;=$R12,AF$7&lt;=$R12+$S12-1),2,IF(AND($O12="Jalon",AF$7&gt;=$R12,AF$7&lt;=$R12+$S12-1),1,""))</f>
        <v/>
      </c>
      <c r="AG12" s="23" t="str">
        <f ca="1">IF(AND($O12="Objectif",AG$7&gt;=$R12,AG$7&lt;=$R12+$S12-1),2,IF(AND($O12="Jalon",AG$7&gt;=$R12,AG$7&lt;=$R12+$S12-1),1,""))</f>
        <v/>
      </c>
      <c r="AH12" s="23" t="str">
        <f ca="1">IF(AND($O12="Objectif",AH$7&gt;=$R12,AH$7&lt;=$R12+$S12-1),2,IF(AND($O12="Jalon",AH$7&gt;=$R12,AH$7&lt;=$R12+$S12-1),1,""))</f>
        <v/>
      </c>
      <c r="AI12" s="23" t="str">
        <f ca="1">IF(AND($O12="Objectif",AI$7&gt;=$R12,AI$7&lt;=$R12+$S12-1),2,IF(AND($O12="Jalon",AI$7&gt;=$R12,AI$7&lt;=$R12+$S12-1),1,""))</f>
        <v/>
      </c>
      <c r="AJ12" s="23" t="str">
        <f ca="1">IF(AND($O12="Objectif",AJ$7&gt;=$R12,AJ$7&lt;=$R12+$S12-1),2,IF(AND($O12="Jalon",AJ$7&gt;=$R12,AJ$7&lt;=$R12+$S12-1),1,""))</f>
        <v/>
      </c>
      <c r="AK12" s="23" t="str">
        <f ca="1">IF(AND($O12="Objectif",AK$7&gt;=$R12,AK$7&lt;=$R12+$S12-1),2,IF(AND($O12="Jalon",AK$7&gt;=$R12,AK$7&lt;=$R12+$S12-1),1,""))</f>
        <v/>
      </c>
      <c r="AL12" s="23" t="str">
        <f ca="1">IF(AND($O12="Objectif",AL$7&gt;=$R12,AL$7&lt;=$R12+$S12-1),2,IF(AND($O12="Jalon",AL$7&gt;=$R12,AL$7&lt;=$R12+$S12-1),1,""))</f>
        <v/>
      </c>
      <c r="AM12" s="23" t="str">
        <f ca="1">IF(AND($O12="Objectif",AM$7&gt;=$R12,AM$7&lt;=$R12+$S12-1),2,IF(AND($O12="Jalon",AM$7&gt;=$R12,AM$7&lt;=$R12+$S12-1),1,""))</f>
        <v/>
      </c>
      <c r="AN12" s="23" t="str">
        <f ca="1">IF(AND($O12="Objectif",AN$7&gt;=$R12,AN$7&lt;=$R12+$S12-1),2,IF(AND($O12="Jalon",AN$7&gt;=$R12,AN$7&lt;=$R12+$S12-1),1,""))</f>
        <v/>
      </c>
      <c r="AO12" s="23" t="str">
        <f ca="1">IF(AND($O12="Objectif",AO$7&gt;=$R12,AO$7&lt;=$R12+$S12-1),2,IF(AND($O12="Jalon",AO$7&gt;=$R12,AO$7&lt;=$R12+$S12-1),1,""))</f>
        <v/>
      </c>
      <c r="AP12" s="23" t="str">
        <f ca="1">IF(AND($O12="Objectif",AP$7&gt;=$R12,AP$7&lt;=$R12+$S12-1),2,IF(AND($O12="Jalon",AP$7&gt;=$R12,AP$7&lt;=$R12+$S12-1),1,""))</f>
        <v/>
      </c>
      <c r="AQ12" s="23" t="str">
        <f ca="1">IF(AND($O12="Objectif",AQ$7&gt;=$R12,AQ$7&lt;=$R12+$S12-1),2,IF(AND($O12="Jalon",AQ$7&gt;=$R12,AQ$7&lt;=$R12+$S12-1),1,""))</f>
        <v/>
      </c>
      <c r="AR12" s="23" t="str">
        <f ca="1">IF(AND($O12="Objectif",AR$7&gt;=$R12,AR$7&lt;=$R12+$S12-1),2,IF(AND($O12="Jalon",AR$7&gt;=$R12,AR$7&lt;=$R12+$S12-1),1,""))</f>
        <v/>
      </c>
      <c r="AS12" s="23" t="str">
        <f ca="1">IF(AND($O12="Objectif",AS$7&gt;=$R12,AS$7&lt;=$R12+$S12-1),2,IF(AND($O12="Jalon",AS$7&gt;=$R12,AS$7&lt;=$R12+$S12-1),1,""))</f>
        <v/>
      </c>
      <c r="AT12" s="23" t="str">
        <f ca="1">IF(AND($O12="Objectif",AT$7&gt;=$R12,AT$7&lt;=$R12+$S12-1),2,IF(AND($O12="Jalon",AT$7&gt;=$R12,AT$7&lt;=$R12+$S12-1),1,""))</f>
        <v/>
      </c>
      <c r="AU12" s="23" t="str">
        <f ca="1">IF(AND($O12="Objectif",AU$7&gt;=$R12,AU$7&lt;=$R12+$S12-1),2,IF(AND($O12="Jalon",AU$7&gt;=$R12,AU$7&lt;=$R12+$S12-1),1,""))</f>
        <v/>
      </c>
      <c r="AV12" s="23" t="str">
        <f ca="1">IF(AND($O12="Objectif",AV$7&gt;=$R12,AV$7&lt;=$R12+$S12-1),2,IF(AND($O12="Jalon",AV$7&gt;=$R12,AV$7&lt;=$R12+$S12-1),1,""))</f>
        <v/>
      </c>
      <c r="AW12" s="23" t="str">
        <f ca="1">IF(AND($O12="Objectif",AW$7&gt;=$R12,AW$7&lt;=$R12+$S12-1),2,IF(AND($O12="Jalon",AW$7&gt;=$R12,AW$7&lt;=$R12+$S12-1),1,""))</f>
        <v/>
      </c>
      <c r="AX12" s="23" t="str">
        <f ca="1">IF(AND($O12="Objectif",AX$7&gt;=$R12,AX$7&lt;=$R12+$S12-1),2,IF(AND($O12="Jalon",AX$7&gt;=$R12,AX$7&lt;=$R12+$S12-1),1,""))</f>
        <v/>
      </c>
      <c r="AY12" s="23" t="str">
        <f ca="1">IF(AND($O12="Objectif",AY$7&gt;=$R12,AY$7&lt;=$R12+$S12-1),2,IF(AND($O12="Jalon",AY$7&gt;=$R12,AY$7&lt;=$R12+$S12-1),1,""))</f>
        <v/>
      </c>
      <c r="AZ12" s="23" t="str">
        <f ca="1">IF(AND($O12="Objectif",AZ$7&gt;=$R12,AZ$7&lt;=$R12+$S12-1),2,IF(AND($O12="Jalon",AZ$7&gt;=$R12,AZ$7&lt;=$R12+$S12-1),1,""))</f>
        <v/>
      </c>
      <c r="BA12" s="23" t="str">
        <f ca="1">IF(AND($O12="Objectif",BA$7&gt;=$R12,BA$7&lt;=$R12+$S12-1),2,IF(AND($O12="Jalon",BA$7&gt;=$R12,BA$7&lt;=$R12+$S12-1),1,""))</f>
        <v/>
      </c>
      <c r="BB12" s="23" t="str">
        <f ca="1">IF(AND($O12="Objectif",BB$7&gt;=$R12,BB$7&lt;=$R12+$S12-1),2,IF(AND($O12="Jalon",BB$7&gt;=$R12,BB$7&lt;=$R12+$S12-1),1,""))</f>
        <v/>
      </c>
      <c r="BC12" s="23" t="str">
        <f ca="1">IF(AND($O12="Objectif",BC$7&gt;=$R12,BC$7&lt;=$R12+$S12-1),2,IF(AND($O12="Jalon",BC$7&gt;=$R12,BC$7&lt;=$R12+$S12-1),1,""))</f>
        <v/>
      </c>
      <c r="BD12" s="23" t="str">
        <f ca="1">IF(AND($O12="Objectif",BD$7&gt;=$R12,BD$7&lt;=$R12+$S12-1),2,IF(AND($O12="Jalon",BD$7&gt;=$R12,BD$7&lt;=$R12+$S12-1),1,""))</f>
        <v/>
      </c>
      <c r="BE12" s="23" t="str">
        <f ca="1">IF(AND($O12="Objectif",BE$7&gt;=$R12,BE$7&lt;=$R12+$S12-1),2,IF(AND($O12="Jalon",BE$7&gt;=$R12,BE$7&lt;=$R12+$S12-1),1,""))</f>
        <v/>
      </c>
      <c r="BF12" s="23" t="str">
        <f ca="1">IF(AND($O12="Objectif",BF$7&gt;=$R12,BF$7&lt;=$R12+$S12-1),2,IF(AND($O12="Jalon",BF$7&gt;=$R12,BF$7&lt;=$R12+$S12-1),1,""))</f>
        <v/>
      </c>
      <c r="BG12" s="23" t="str">
        <f ca="1">IF(AND($O12="Objectif",BG$7&gt;=$R12,BG$7&lt;=$R12+$S12-1),2,IF(AND($O12="Jalon",BG$7&gt;=$R12,BG$7&lt;=$R12+$S12-1),1,""))</f>
        <v/>
      </c>
      <c r="BH12" s="23" t="str">
        <f ca="1">IF(AND($O12="Objectif",BH$7&gt;=$R12,BH$7&lt;=$R12+$S12-1),2,IF(AND($O12="Jalon",BH$7&gt;=$R12,BH$7&lt;=$R12+$S12-1),1,""))</f>
        <v/>
      </c>
      <c r="BI12" s="23" t="str">
        <f ca="1">IF(AND($O12="Objectif",BI$7&gt;=$R12,BI$7&lt;=$R12+$S12-1),2,IF(AND($O12="Jalon",BI$7&gt;=$R12,BI$7&lt;=$R12+$S12-1),1,""))</f>
        <v/>
      </c>
      <c r="BJ12" s="23" t="str">
        <f ca="1">IF(AND($O12="Objectif",BJ$7&gt;=$R12,BJ$7&lt;=$R12+$S12-1),2,IF(AND($O12="Jalon",BJ$7&gt;=$R12,BJ$7&lt;=$R12+$S12-1),1,""))</f>
        <v/>
      </c>
      <c r="BK12" s="23" t="str">
        <f ca="1">IF(AND($O12="Objectif",BK$7&gt;=$R12,BK$7&lt;=$R12+$S12-1),2,IF(AND($O12="Jalon",BK$7&gt;=$R12,BK$7&lt;=$R12+$S12-1),1,""))</f>
        <v/>
      </c>
      <c r="BL12" s="23" t="str">
        <f ca="1">IF(AND($O12="Objectif",BL$7&gt;=$R12,BL$7&lt;=$R12+$S12-1),2,IF(AND($O12="Jalon",BL$7&gt;=$R12,BL$7&lt;=$R12+$S12-1),1,""))</f>
        <v/>
      </c>
      <c r="BM12" s="23" t="str">
        <f ca="1">IF(AND($O12="Objectif",BM$7&gt;=$R12,BM$7&lt;=$R12+$S12-1),2,IF(AND($O12="Jalon",BM$7&gt;=$R12,BM$7&lt;=$R12+$S12-1),1,""))</f>
        <v/>
      </c>
      <c r="BN12" s="23" t="str">
        <f ca="1">IF(AND($O12="Objectif",BN$7&gt;=$R12,BN$7&lt;=$R12+$S12-1),2,IF(AND($O12="Jalon",BN$7&gt;=$R12,BN$7&lt;=$R12+$S12-1),1,""))</f>
        <v/>
      </c>
      <c r="BO12" s="23" t="str">
        <f ca="1">IF(AND($O12="Objectif",BO$7&gt;=$R12,BO$7&lt;=$R12+$S12-1),2,IF(AND($O12="Jalon",BO$7&gt;=$R12,BO$7&lt;=$R12+$S12-1),1,""))</f>
        <v/>
      </c>
      <c r="BP12" s="23" t="str">
        <f ca="1">IF(AND($O12="Objectif",BP$7&gt;=$R12,BP$7&lt;=$R12+$S12-1),2,IF(AND($O12="Jalon",BP$7&gt;=$R12,BP$7&lt;=$R12+$S12-1),1,""))</f>
        <v/>
      </c>
      <c r="BQ12" s="23" t="str">
        <f ca="1">IF(AND($O12="Objectif",BQ$7&gt;=$R12,BQ$7&lt;=$R12+$S12-1),2,IF(AND($O12="Jalon",BQ$7&gt;=$R12,BQ$7&lt;=$R12+$S12-1),1,""))</f>
        <v/>
      </c>
      <c r="BR12" s="23" t="str">
        <f ca="1">IF(AND($O12="Objectif",BR$7&gt;=$R12,BR$7&lt;=$R12+$S12-1),2,IF(AND($O12="Jalon",BR$7&gt;=$R12,BR$7&lt;=$R12+$S12-1),1,""))</f>
        <v/>
      </c>
      <c r="BS12" s="23" t="str">
        <f ca="1">IF(AND($O12="Objectif",BS$7&gt;=$R12,BS$7&lt;=$R12+$S12-1),2,IF(AND($O12="Jalon",BS$7&gt;=$R12,BS$7&lt;=$R12+$S12-1),1,""))</f>
        <v/>
      </c>
      <c r="BT12" s="23" t="str">
        <f ca="1">IF(AND($O12="Objectif",BT$7&gt;=$R12,BT$7&lt;=$R12+$S12-1),2,IF(AND($O12="Jalon",BT$7&gt;=$R12,BT$7&lt;=$R12+$S12-1),1,""))</f>
        <v/>
      </c>
      <c r="BU12" s="23" t="str">
        <f ca="1">IF(AND($O12="Objectif",BU$7&gt;=$R12,BU$7&lt;=$R12+$S12-1),2,IF(AND($O12="Jalon",BU$7&gt;=$R12,BU$7&lt;=$R12+$S12-1),1,""))</f>
        <v/>
      </c>
      <c r="BV12" s="23" t="str">
        <f ca="1">IF(AND($O12="Objectif",BV$7&gt;=$R12,BV$7&lt;=$R12+$S12-1),2,IF(AND($O12="Jalon",BV$7&gt;=$R12,BV$7&lt;=$R12+$S12-1),1,""))</f>
        <v/>
      </c>
      <c r="BW12" s="23" t="str">
        <f ca="1">IF(AND($O12="Objectif",BW$7&gt;=$R12,BW$7&lt;=$R12+$S12-1),2,IF(AND($O12="Jalon",BW$7&gt;=$R12,BW$7&lt;=$R12+$S12-1),1,""))</f>
        <v/>
      </c>
      <c r="BX12" s="23" t="str">
        <f ca="1">IF(AND($O12="Objectif",BX$7&gt;=$R12,BX$7&lt;=$R12+$S12-1),2,IF(AND($O12="Jalon",BX$7&gt;=$R12,BX$7&lt;=$R12+$S12-1),1,""))</f>
        <v/>
      </c>
      <c r="BY12" s="23" t="str">
        <f ca="1">IF(AND($O12="Objectif",BY$7&gt;=$R12,BY$7&lt;=$R12+$S12-1),2,IF(AND($O12="Jalon",BY$7&gt;=$R12,BY$7&lt;=$R12+$S12-1),1,""))</f>
        <v/>
      </c>
      <c r="BZ12" s="23" t="str">
        <f ca="1">IF(AND($O12="Objectif",BZ$7&gt;=$R12,BZ$7&lt;=$R12+$S12-1),2,IF(AND($O12="Jalon",BZ$7&gt;=$R12,BZ$7&lt;=$R12+$S12-1),1,""))</f>
        <v/>
      </c>
      <c r="CA12" s="23" t="str">
        <f ca="1">IF(AND($O12="Objectif",CA$7&gt;=$R12,CA$7&lt;=$R12+$S12-1),2,IF(AND($O12="Jalon",CA$7&gt;=$R12,CA$7&lt;=$R12+$S12-1),1,""))</f>
        <v/>
      </c>
      <c r="CB12" s="23" t="str">
        <f ca="1">IF(AND($O12="Objectif",CB$7&gt;=$R12,CB$7&lt;=$R12+$S12-1),2,IF(AND($O12="Jalon",CB$7&gt;=$R12,CB$7&lt;=$R12+$S12-1),1,""))</f>
        <v/>
      </c>
    </row>
    <row r="13" spans="1:88" s="2" customFormat="1" ht="30" customHeight="1" x14ac:dyDescent="0.25">
      <c r="A13" s="36">
        <v>2</v>
      </c>
      <c r="B13" s="33" t="s">
        <v>18</v>
      </c>
      <c r="C13" s="88" t="str">
        <f ca="1">VLOOKUP(((Jalons[[#This Row],[perturbation ]]+Jalons[[#This Row],[perturbation 9]])/150),$D$3:$E$6,2,1)</f>
        <v>En bonne voie</v>
      </c>
      <c r="D13" s="88" t="str">
        <f ca="1">VLOOKUP((Jalons[[#This Row],[temps consommés ]]-Jalons[[#This Row],[Nombre de jours]])/Jalons[[#This Row],[Nombre de jours]],$V$3:$W$6,2,1)</f>
        <v>En bonne voie</v>
      </c>
      <c r="E13" s="22" t="s">
        <v>9</v>
      </c>
      <c r="F13" s="65">
        <f>IF(AND(Jalons[[#This Row],[début réel ]]="",Jalons[[#This Row],[fin réelle ]]),0,IF(AND(Jalons[[#This Row],[début réel ]]&lt;&gt;"",Jalons[[#This Row],[fin réelle ]]=""),0.5,1))</f>
        <v>0</v>
      </c>
      <c r="G13" s="56">
        <f t="shared" si="2"/>
        <v>44963</v>
      </c>
      <c r="H13" s="21">
        <v>1</v>
      </c>
      <c r="I13" s="45">
        <f>+Jalons[[#This Row],[Début prévisionnel ]]+Jalons[[#This Row],[Nombre de jours]]-1</f>
        <v>44963</v>
      </c>
      <c r="J13" s="56"/>
      <c r="K13" s="87">
        <f ca="1">IF(Jalons[[#This Row],[temps consommés ]]-Jalons[[#This Row],[Nombre de jours]]&lt;0,0,Jalons[[#This Row],[temps consommés ]]-Jalons[[#This Row],[Nombre de jours]])</f>
        <v>0</v>
      </c>
      <c r="L1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 s="45"/>
      <c r="N13" s="66"/>
      <c r="O13" s="88" t="str">
        <f ca="1">VLOOKUP((Jalons[[#This Row],[temps consommés ]]-Jalons[[#This Row],[Nombre de jours]])/Jalons[[#This Row],[Nombre de jours]],$V$3:$W$6,2,1)</f>
        <v>En bonne voie</v>
      </c>
      <c r="P13" s="22" t="s">
        <v>9</v>
      </c>
      <c r="Q13" s="65">
        <f>IF(AND(Jalons[[#This Row],[début réel 8]]="",Jalons[[#This Row],[fin réelle 11]]),0,IF(AND(Jalons[[#This Row],[début réel 8]]&lt;&gt;"",Jalons[[#This Row],[fin réelle 11]]=""),0.5,1))</f>
        <v>0</v>
      </c>
      <c r="R13" s="56">
        <f>Jalons[[#This Row],[Fin ]]+1</f>
        <v>44964</v>
      </c>
      <c r="S13" s="21">
        <v>27</v>
      </c>
      <c r="T13" s="45">
        <f>Jalons[[#This Row],[Début prévisionnel 5]]+Jalons[[#This Row],[Nombre de jours6]]-1</f>
        <v>44990</v>
      </c>
      <c r="U13" s="45"/>
      <c r="V13" s="87">
        <f ca="1">IF(Jalons[[#This Row],[temps consommés 10]]-Jalons[[#This Row],[Nombre de jours6]]&lt;0,0,Jalons[[#This Row],[temps consommés 10]]-Jalons[[#This Row],[Nombre de jours6]])</f>
        <v>0</v>
      </c>
      <c r="W1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 s="45"/>
      <c r="Y13" s="23" t="str">
        <f ca="1">IF(AND($O13="Objectif",Y$7&gt;=$R13,Y$7&lt;=$R13+$S13-1),2,IF(AND($O13="Jalon",Y$7&gt;=$R13,Y$7&lt;=$R13+$S13-1),1,""))</f>
        <v/>
      </c>
      <c r="Z13" s="23" t="str">
        <f ca="1">IF(AND($O13="Objectif",Z$7&gt;=$R13,Z$7&lt;=$R13+$S13-1),2,IF(AND($O13="Jalon",Z$7&gt;=$R13,Z$7&lt;=$R13+$S13-1),1,""))</f>
        <v/>
      </c>
      <c r="AA13" s="23" t="str">
        <f ca="1">IF(AND($O13="Objectif",AA$7&gt;=$R13,AA$7&lt;=$R13+$S13-1),2,IF(AND($O13="Jalon",AA$7&gt;=$R13,AA$7&lt;=$R13+$S13-1),1,""))</f>
        <v/>
      </c>
      <c r="AB13" s="23" t="str">
        <f ca="1">IF(AND($O13="Objectif",AB$7&gt;=$R13,AB$7&lt;=$R13+$S13-1),2,IF(AND($O13="Jalon",AB$7&gt;=$R13,AB$7&lt;=$R13+$S13-1),1,""))</f>
        <v/>
      </c>
      <c r="AC13" s="23" t="str">
        <f ca="1">IF(AND($O13="Objectif",AC$7&gt;=$R13,AC$7&lt;=$R13+$S13-1),2,IF(AND($O13="Jalon",AC$7&gt;=$R13,AC$7&lt;=$R13+$S13-1),1,""))</f>
        <v/>
      </c>
      <c r="AD13" s="23" t="str">
        <f ca="1">IF(AND($O13="Objectif",AD$7&gt;=$R13,AD$7&lt;=$R13+$S13-1),2,IF(AND($O13="Jalon",AD$7&gt;=$R13,AD$7&lt;=$R13+$S13-1),1,""))</f>
        <v/>
      </c>
      <c r="AE13" s="23" t="str">
        <f ca="1">IF(AND($O13="Objectif",AE$7&gt;=$R13,AE$7&lt;=$R13+$S13-1),2,IF(AND($O13="Jalon",AE$7&gt;=$R13,AE$7&lt;=$R13+$S13-1),1,""))</f>
        <v/>
      </c>
      <c r="AF13" s="23" t="str">
        <f ca="1">IF(AND($O13="Objectif",AF$7&gt;=$R13,AF$7&lt;=$R13+$S13-1),2,IF(AND($O13="Jalon",AF$7&gt;=$R13,AF$7&lt;=$R13+$S13-1),1,""))</f>
        <v/>
      </c>
      <c r="AG13" s="23" t="str">
        <f ca="1">IF(AND($O13="Objectif",AG$7&gt;=$R13,AG$7&lt;=$R13+$S13-1),2,IF(AND($O13="Jalon",AG$7&gt;=$R13,AG$7&lt;=$R13+$S13-1),1,""))</f>
        <v/>
      </c>
      <c r="AH13" s="23" t="str">
        <f ca="1">IF(AND($O13="Objectif",AH$7&gt;=$R13,AH$7&lt;=$R13+$S13-1),2,IF(AND($O13="Jalon",AH$7&gt;=$R13,AH$7&lt;=$R13+$S13-1),1,""))</f>
        <v/>
      </c>
      <c r="AI13" s="23" t="str">
        <f ca="1">IF(AND($O13="Objectif",AI$7&gt;=$R13,AI$7&lt;=$R13+$S13-1),2,IF(AND($O13="Jalon",AI$7&gt;=$R13,AI$7&lt;=$R13+$S13-1),1,""))</f>
        <v/>
      </c>
      <c r="AJ13" s="23" t="str">
        <f ca="1">IF(AND($O13="Objectif",AJ$7&gt;=$R13,AJ$7&lt;=$R13+$S13-1),2,IF(AND($O13="Jalon",AJ$7&gt;=$R13,AJ$7&lt;=$R13+$S13-1),1,""))</f>
        <v/>
      </c>
      <c r="AK13" s="23" t="str">
        <f ca="1">IF(AND($O13="Objectif",AK$7&gt;=$R13,AK$7&lt;=$R13+$S13-1),2,IF(AND($O13="Jalon",AK$7&gt;=$R13,AK$7&lt;=$R13+$S13-1),1,""))</f>
        <v/>
      </c>
      <c r="AL13" s="23" t="str">
        <f ca="1">IF(AND($O13="Objectif",AL$7&gt;=$R13,AL$7&lt;=$R13+$S13-1),2,IF(AND($O13="Jalon",AL$7&gt;=$R13,AL$7&lt;=$R13+$S13-1),1,""))</f>
        <v/>
      </c>
      <c r="AM13" s="23" t="str">
        <f ca="1">IF(AND($O13="Objectif",AM$7&gt;=$R13,AM$7&lt;=$R13+$S13-1),2,IF(AND($O13="Jalon",AM$7&gt;=$R13,AM$7&lt;=$R13+$S13-1),1,""))</f>
        <v/>
      </c>
      <c r="AN13" s="23" t="str">
        <f ca="1">IF(AND($O13="Objectif",AN$7&gt;=$R13,AN$7&lt;=$R13+$S13-1),2,IF(AND($O13="Jalon",AN$7&gt;=$R13,AN$7&lt;=$R13+$S13-1),1,""))</f>
        <v/>
      </c>
      <c r="AO13" s="23" t="str">
        <f ca="1">IF(AND($O13="Objectif",AO$7&gt;=$R13,AO$7&lt;=$R13+$S13-1),2,IF(AND($O13="Jalon",AO$7&gt;=$R13,AO$7&lt;=$R13+$S13-1),1,""))</f>
        <v/>
      </c>
      <c r="AP13" s="23" t="str">
        <f ca="1">IF(AND($O13="Objectif",AP$7&gt;=$R13,AP$7&lt;=$R13+$S13-1),2,IF(AND($O13="Jalon",AP$7&gt;=$R13,AP$7&lt;=$R13+$S13-1),1,""))</f>
        <v/>
      </c>
      <c r="AQ13" s="23" t="str">
        <f ca="1">IF(AND($O13="Objectif",AQ$7&gt;=$R13,AQ$7&lt;=$R13+$S13-1),2,IF(AND($O13="Jalon",AQ$7&gt;=$R13,AQ$7&lt;=$R13+$S13-1),1,""))</f>
        <v/>
      </c>
      <c r="AR13" s="23" t="str">
        <f ca="1">IF(AND($O13="Objectif",AR$7&gt;=$R13,AR$7&lt;=$R13+$S13-1),2,IF(AND($O13="Jalon",AR$7&gt;=$R13,AR$7&lt;=$R13+$S13-1),1,""))</f>
        <v/>
      </c>
      <c r="AS13" s="23" t="str">
        <f ca="1">IF(AND($O13="Objectif",AS$7&gt;=$R13,AS$7&lt;=$R13+$S13-1),2,IF(AND($O13="Jalon",AS$7&gt;=$R13,AS$7&lt;=$R13+$S13-1),1,""))</f>
        <v/>
      </c>
      <c r="AT13" s="23" t="str">
        <f ca="1">IF(AND($O13="Objectif",AT$7&gt;=$R13,AT$7&lt;=$R13+$S13-1),2,IF(AND($O13="Jalon",AT$7&gt;=$R13,AT$7&lt;=$R13+$S13-1),1,""))</f>
        <v/>
      </c>
      <c r="AU13" s="23" t="str">
        <f ca="1">IF(AND($O13="Objectif",AU$7&gt;=$R13,AU$7&lt;=$R13+$S13-1),2,IF(AND($O13="Jalon",AU$7&gt;=$R13,AU$7&lt;=$R13+$S13-1),1,""))</f>
        <v/>
      </c>
      <c r="AV13" s="23" t="str">
        <f ca="1">IF(AND($O13="Objectif",AV$7&gt;=$R13,AV$7&lt;=$R13+$S13-1),2,IF(AND($O13="Jalon",AV$7&gt;=$R13,AV$7&lt;=$R13+$S13-1),1,""))</f>
        <v/>
      </c>
      <c r="AW13" s="23" t="str">
        <f ca="1">IF(AND($O13="Objectif",AW$7&gt;=$R13,AW$7&lt;=$R13+$S13-1),2,IF(AND($O13="Jalon",AW$7&gt;=$R13,AW$7&lt;=$R13+$S13-1),1,""))</f>
        <v/>
      </c>
      <c r="AX13" s="23" t="str">
        <f ca="1">IF(AND($O13="Objectif",AX$7&gt;=$R13,AX$7&lt;=$R13+$S13-1),2,IF(AND($O13="Jalon",AX$7&gt;=$R13,AX$7&lt;=$R13+$S13-1),1,""))</f>
        <v/>
      </c>
      <c r="AY13" s="23" t="str">
        <f ca="1">IF(AND($O13="Objectif",AY$7&gt;=$R13,AY$7&lt;=$R13+$S13-1),2,IF(AND($O13="Jalon",AY$7&gt;=$R13,AY$7&lt;=$R13+$S13-1),1,""))</f>
        <v/>
      </c>
      <c r="AZ13" s="23" t="str">
        <f ca="1">IF(AND($O13="Objectif",AZ$7&gt;=$R13,AZ$7&lt;=$R13+$S13-1),2,IF(AND($O13="Jalon",AZ$7&gt;=$R13,AZ$7&lt;=$R13+$S13-1),1,""))</f>
        <v/>
      </c>
      <c r="BA13" s="23" t="str">
        <f ca="1">IF(AND($O13="Objectif",BA$7&gt;=$R13,BA$7&lt;=$R13+$S13-1),2,IF(AND($O13="Jalon",BA$7&gt;=$R13,BA$7&lt;=$R13+$S13-1),1,""))</f>
        <v/>
      </c>
      <c r="BB13" s="23" t="str">
        <f ca="1">IF(AND($O13="Objectif",BB$7&gt;=$R13,BB$7&lt;=$R13+$S13-1),2,IF(AND($O13="Jalon",BB$7&gt;=$R13,BB$7&lt;=$R13+$S13-1),1,""))</f>
        <v/>
      </c>
      <c r="BC13" s="23" t="str">
        <f ca="1">IF(AND($O13="Objectif",BC$7&gt;=$R13,BC$7&lt;=$R13+$S13-1),2,IF(AND($O13="Jalon",BC$7&gt;=$R13,BC$7&lt;=$R13+$S13-1),1,""))</f>
        <v/>
      </c>
      <c r="BD13" s="23" t="str">
        <f ca="1">IF(AND($O13="Objectif",BD$7&gt;=$R13,BD$7&lt;=$R13+$S13-1),2,IF(AND($O13="Jalon",BD$7&gt;=$R13,BD$7&lt;=$R13+$S13-1),1,""))</f>
        <v/>
      </c>
      <c r="BE13" s="23" t="str">
        <f ca="1">IF(AND($O13="Objectif",BE$7&gt;=$R13,BE$7&lt;=$R13+$S13-1),2,IF(AND($O13="Jalon",BE$7&gt;=$R13,BE$7&lt;=$R13+$S13-1),1,""))</f>
        <v/>
      </c>
      <c r="BF13" s="23" t="str">
        <f ca="1">IF(AND($O13="Objectif",BF$7&gt;=$R13,BF$7&lt;=$R13+$S13-1),2,IF(AND($O13="Jalon",BF$7&gt;=$R13,BF$7&lt;=$R13+$S13-1),1,""))</f>
        <v/>
      </c>
      <c r="BG13" s="23" t="str">
        <f ca="1">IF(AND($O13="Objectif",BG$7&gt;=$R13,BG$7&lt;=$R13+$S13-1),2,IF(AND($O13="Jalon",BG$7&gt;=$R13,BG$7&lt;=$R13+$S13-1),1,""))</f>
        <v/>
      </c>
      <c r="BH13" s="23" t="str">
        <f ca="1">IF(AND($O13="Objectif",BH$7&gt;=$R13,BH$7&lt;=$R13+$S13-1),2,IF(AND($O13="Jalon",BH$7&gt;=$R13,BH$7&lt;=$R13+$S13-1),1,""))</f>
        <v/>
      </c>
      <c r="BI13" s="23" t="str">
        <f ca="1">IF(AND($O13="Objectif",BI$7&gt;=$R13,BI$7&lt;=$R13+$S13-1),2,IF(AND($O13="Jalon",BI$7&gt;=$R13,BI$7&lt;=$R13+$S13-1),1,""))</f>
        <v/>
      </c>
      <c r="BJ13" s="23" t="str">
        <f ca="1">IF(AND($O13="Objectif",BJ$7&gt;=$R13,BJ$7&lt;=$R13+$S13-1),2,IF(AND($O13="Jalon",BJ$7&gt;=$R13,BJ$7&lt;=$R13+$S13-1),1,""))</f>
        <v/>
      </c>
      <c r="BK13" s="23" t="str">
        <f ca="1">IF(AND($O13="Objectif",BK$7&gt;=$R13,BK$7&lt;=$R13+$S13-1),2,IF(AND($O13="Jalon",BK$7&gt;=$R13,BK$7&lt;=$R13+$S13-1),1,""))</f>
        <v/>
      </c>
      <c r="BL13" s="23" t="str">
        <f ca="1">IF(AND($O13="Objectif",BL$7&gt;=$R13,BL$7&lt;=$R13+$S13-1),2,IF(AND($O13="Jalon",BL$7&gt;=$R13,BL$7&lt;=$R13+$S13-1),1,""))</f>
        <v/>
      </c>
      <c r="BM13" s="23" t="str">
        <f ca="1">IF(AND($O13="Objectif",BM$7&gt;=$R13,BM$7&lt;=$R13+$S13-1),2,IF(AND($O13="Jalon",BM$7&gt;=$R13,BM$7&lt;=$R13+$S13-1),1,""))</f>
        <v/>
      </c>
      <c r="BN13" s="23" t="str">
        <f ca="1">IF(AND($O13="Objectif",BN$7&gt;=$R13,BN$7&lt;=$R13+$S13-1),2,IF(AND($O13="Jalon",BN$7&gt;=$R13,BN$7&lt;=$R13+$S13-1),1,""))</f>
        <v/>
      </c>
      <c r="BO13" s="23" t="str">
        <f ca="1">IF(AND($O13="Objectif",BO$7&gt;=$R13,BO$7&lt;=$R13+$S13-1),2,IF(AND($O13="Jalon",BO$7&gt;=$R13,BO$7&lt;=$R13+$S13-1),1,""))</f>
        <v/>
      </c>
      <c r="BP13" s="23" t="str">
        <f ca="1">IF(AND($O13="Objectif",BP$7&gt;=$R13,BP$7&lt;=$R13+$S13-1),2,IF(AND($O13="Jalon",BP$7&gt;=$R13,BP$7&lt;=$R13+$S13-1),1,""))</f>
        <v/>
      </c>
      <c r="BQ13" s="23" t="str">
        <f ca="1">IF(AND($O13="Objectif",BQ$7&gt;=$R13,BQ$7&lt;=$R13+$S13-1),2,IF(AND($O13="Jalon",BQ$7&gt;=$R13,BQ$7&lt;=$R13+$S13-1),1,""))</f>
        <v/>
      </c>
      <c r="BR13" s="23" t="str">
        <f ca="1">IF(AND($O13="Objectif",BR$7&gt;=$R13,BR$7&lt;=$R13+$S13-1),2,IF(AND($O13="Jalon",BR$7&gt;=$R13,BR$7&lt;=$R13+$S13-1),1,""))</f>
        <v/>
      </c>
      <c r="BS13" s="23" t="str">
        <f ca="1">IF(AND($O13="Objectif",BS$7&gt;=$R13,BS$7&lt;=$R13+$S13-1),2,IF(AND($O13="Jalon",BS$7&gt;=$R13,BS$7&lt;=$R13+$S13-1),1,""))</f>
        <v/>
      </c>
      <c r="BT13" s="23" t="str">
        <f ca="1">IF(AND($O13="Objectif",BT$7&gt;=$R13,BT$7&lt;=$R13+$S13-1),2,IF(AND($O13="Jalon",BT$7&gt;=$R13,BT$7&lt;=$R13+$S13-1),1,""))</f>
        <v/>
      </c>
      <c r="BU13" s="23" t="str">
        <f ca="1">IF(AND($O13="Objectif",BU$7&gt;=$R13,BU$7&lt;=$R13+$S13-1),2,IF(AND($O13="Jalon",BU$7&gt;=$R13,BU$7&lt;=$R13+$S13-1),1,""))</f>
        <v/>
      </c>
      <c r="BV13" s="23" t="str">
        <f ca="1">IF(AND($O13="Objectif",BV$7&gt;=$R13,BV$7&lt;=$R13+$S13-1),2,IF(AND($O13="Jalon",BV$7&gt;=$R13,BV$7&lt;=$R13+$S13-1),1,""))</f>
        <v/>
      </c>
      <c r="BW13" s="23" t="str">
        <f ca="1">IF(AND($O13="Objectif",BW$7&gt;=$R13,BW$7&lt;=$R13+$S13-1),2,IF(AND($O13="Jalon",BW$7&gt;=$R13,BW$7&lt;=$R13+$S13-1),1,""))</f>
        <v/>
      </c>
      <c r="BX13" s="23" t="str">
        <f ca="1">IF(AND($O13="Objectif",BX$7&gt;=$R13,BX$7&lt;=$R13+$S13-1),2,IF(AND($O13="Jalon",BX$7&gt;=$R13,BX$7&lt;=$R13+$S13-1),1,""))</f>
        <v/>
      </c>
      <c r="BY13" s="23" t="str">
        <f ca="1">IF(AND($O13="Objectif",BY$7&gt;=$R13,BY$7&lt;=$R13+$S13-1),2,IF(AND($O13="Jalon",BY$7&gt;=$R13,BY$7&lt;=$R13+$S13-1),1,""))</f>
        <v/>
      </c>
      <c r="BZ13" s="23" t="str">
        <f ca="1">IF(AND($O13="Objectif",BZ$7&gt;=$R13,BZ$7&lt;=$R13+$S13-1),2,IF(AND($O13="Jalon",BZ$7&gt;=$R13,BZ$7&lt;=$R13+$S13-1),1,""))</f>
        <v/>
      </c>
      <c r="CA13" s="23" t="str">
        <f ca="1">IF(AND($O13="Objectif",CA$7&gt;=$R13,CA$7&lt;=$R13+$S13-1),2,IF(AND($O13="Jalon",CA$7&gt;=$R13,CA$7&lt;=$R13+$S13-1),1,""))</f>
        <v/>
      </c>
      <c r="CB13" s="23" t="str">
        <f ca="1">IF(AND($O13="Objectif",CB$7&gt;=$R13,CB$7&lt;=$R13+$S13-1),2,IF(AND($O13="Jalon",CB$7&gt;=$R13,CB$7&lt;=$R13+$S13-1),1,""))</f>
        <v/>
      </c>
    </row>
    <row r="14" spans="1:88" s="2" customFormat="1" ht="30" customHeight="1" x14ac:dyDescent="0.25">
      <c r="A14" s="36">
        <v>3</v>
      </c>
      <c r="B14" s="33" t="s">
        <v>19</v>
      </c>
      <c r="C14" s="88" t="str">
        <f ca="1">VLOOKUP(((Jalons[[#This Row],[perturbation ]]+Jalons[[#This Row],[perturbation 9]])/150),$D$3:$E$6,2,1)</f>
        <v>En bonne voie</v>
      </c>
      <c r="D14" s="88" t="str">
        <f ca="1">VLOOKUP((Jalons[[#This Row],[temps consommés ]]-Jalons[[#This Row],[Nombre de jours]])/Jalons[[#This Row],[Nombre de jours]],$V$3:$W$6,2,1)</f>
        <v>En bonne voie</v>
      </c>
      <c r="E14" s="22" t="s">
        <v>9</v>
      </c>
      <c r="F14" s="65">
        <f>IF(AND(Jalons[[#This Row],[début réel ]]="",Jalons[[#This Row],[fin réelle ]]),0,IF(AND(Jalons[[#This Row],[début réel ]]&lt;&gt;"",Jalons[[#This Row],[fin réelle ]]=""),0.5,1))</f>
        <v>0</v>
      </c>
      <c r="G14" s="56">
        <f t="shared" si="2"/>
        <v>44963</v>
      </c>
      <c r="H14" s="21">
        <v>1</v>
      </c>
      <c r="I14" s="45">
        <f>+Jalons[[#This Row],[Début prévisionnel ]]+Jalons[[#This Row],[Nombre de jours]]-1</f>
        <v>44963</v>
      </c>
      <c r="J14" s="56"/>
      <c r="K14" s="87">
        <f ca="1">IF(Jalons[[#This Row],[temps consommés ]]-Jalons[[#This Row],[Nombre de jours]]&lt;0,0,Jalons[[#This Row],[temps consommés ]]-Jalons[[#This Row],[Nombre de jours]])</f>
        <v>0</v>
      </c>
      <c r="L1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 s="45"/>
      <c r="N14" s="66"/>
      <c r="O14" s="88" t="str">
        <f ca="1">VLOOKUP((Jalons[[#This Row],[temps consommés ]]-Jalons[[#This Row],[Nombre de jours]])/Jalons[[#This Row],[Nombre de jours]],$V$3:$W$6,2,1)</f>
        <v>En bonne voie</v>
      </c>
      <c r="P14" s="22" t="s">
        <v>9</v>
      </c>
      <c r="Q14" s="65">
        <f>IF(AND(Jalons[[#This Row],[début réel 8]]="",Jalons[[#This Row],[fin réelle 11]]),0,IF(AND(Jalons[[#This Row],[début réel 8]]&lt;&gt;"",Jalons[[#This Row],[fin réelle 11]]=""),0.5,1))</f>
        <v>0</v>
      </c>
      <c r="R14" s="56">
        <f>Jalons[[#This Row],[Fin ]]+1</f>
        <v>44964</v>
      </c>
      <c r="S14" s="21">
        <v>27</v>
      </c>
      <c r="T14" s="45">
        <f>Jalons[[#This Row],[Début prévisionnel 5]]+Jalons[[#This Row],[Nombre de jours6]]-1</f>
        <v>44990</v>
      </c>
      <c r="U14" s="45"/>
      <c r="V14" s="87">
        <f ca="1">IF(Jalons[[#This Row],[temps consommés 10]]-Jalons[[#This Row],[Nombre de jours6]]&lt;0,0,Jalons[[#This Row],[temps consommés 10]]-Jalons[[#This Row],[Nombre de jours6]])</f>
        <v>0</v>
      </c>
      <c r="W1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 s="45"/>
      <c r="Y14" s="23" t="str">
        <f ca="1">IF(AND($O14="Objectif",Y$7&gt;=$R14,Y$7&lt;=$R14+$S14-1),2,IF(AND($O14="Jalon",Y$7&gt;=$R14,Y$7&lt;=$R14+$S14-1),1,""))</f>
        <v/>
      </c>
      <c r="Z14" s="23" t="str">
        <f ca="1">IF(AND($O14="Objectif",Z$7&gt;=$R14,Z$7&lt;=$R14+$S14-1),2,IF(AND($O14="Jalon",Z$7&gt;=$R14,Z$7&lt;=$R14+$S14-1),1,""))</f>
        <v/>
      </c>
      <c r="AA14" s="23" t="str">
        <f ca="1">IF(AND($O14="Objectif",AA$7&gt;=$R14,AA$7&lt;=$R14+$S14-1),2,IF(AND($O14="Jalon",AA$7&gt;=$R14,AA$7&lt;=$R14+$S14-1),1,""))</f>
        <v/>
      </c>
      <c r="AB14" s="23" t="str">
        <f ca="1">IF(AND($O14="Objectif",AB$7&gt;=$R14,AB$7&lt;=$R14+$S14-1),2,IF(AND($O14="Jalon",AB$7&gt;=$R14,AB$7&lt;=$R14+$S14-1),1,""))</f>
        <v/>
      </c>
      <c r="AC14" s="23" t="str">
        <f ca="1">IF(AND($O14="Objectif",AC$7&gt;=$R14,AC$7&lt;=$R14+$S14-1),2,IF(AND($O14="Jalon",AC$7&gt;=$R14,AC$7&lt;=$R14+$S14-1),1,""))</f>
        <v/>
      </c>
      <c r="AD14" s="23" t="str">
        <f ca="1">IF(AND($O14="Objectif",AD$7&gt;=$R14,AD$7&lt;=$R14+$S14-1),2,IF(AND($O14="Jalon",AD$7&gt;=$R14,AD$7&lt;=$R14+$S14-1),1,""))</f>
        <v/>
      </c>
      <c r="AE14" s="23" t="str">
        <f ca="1">IF(AND($O14="Objectif",AE$7&gt;=$R14,AE$7&lt;=$R14+$S14-1),2,IF(AND($O14="Jalon",AE$7&gt;=$R14,AE$7&lt;=$R14+$S14-1),1,""))</f>
        <v/>
      </c>
      <c r="AF14" s="23" t="str">
        <f ca="1">IF(AND($O14="Objectif",AF$7&gt;=$R14,AF$7&lt;=$R14+$S14-1),2,IF(AND($O14="Jalon",AF$7&gt;=$R14,AF$7&lt;=$R14+$S14-1),1,""))</f>
        <v/>
      </c>
      <c r="AG14" s="23" t="str">
        <f ca="1">IF(AND($O14="Objectif",AG$7&gt;=$R14,AG$7&lt;=$R14+$S14-1),2,IF(AND($O14="Jalon",AG$7&gt;=$R14,AG$7&lt;=$R14+$S14-1),1,""))</f>
        <v/>
      </c>
      <c r="AH14" s="23" t="str">
        <f ca="1">IF(AND($O14="Objectif",AH$7&gt;=$R14,AH$7&lt;=$R14+$S14-1),2,IF(AND($O14="Jalon",AH$7&gt;=$R14,AH$7&lt;=$R14+$S14-1),1,""))</f>
        <v/>
      </c>
      <c r="AI14" s="23" t="str">
        <f ca="1">IF(AND($O14="Objectif",AI$7&gt;=$R14,AI$7&lt;=$R14+$S14-1),2,IF(AND($O14="Jalon",AI$7&gt;=$R14,AI$7&lt;=$R14+$S14-1),1,""))</f>
        <v/>
      </c>
      <c r="AJ14" s="23" t="str">
        <f ca="1">IF(AND($O14="Objectif",AJ$7&gt;=$R14,AJ$7&lt;=$R14+$S14-1),2,IF(AND($O14="Jalon",AJ$7&gt;=$R14,AJ$7&lt;=$R14+$S14-1),1,""))</f>
        <v/>
      </c>
      <c r="AK14" s="23" t="str">
        <f ca="1">IF(AND($O14="Objectif",AK$7&gt;=$R14,AK$7&lt;=$R14+$S14-1),2,IF(AND($O14="Jalon",AK$7&gt;=$R14,AK$7&lt;=$R14+$S14-1),1,""))</f>
        <v/>
      </c>
      <c r="AL14" s="23" t="str">
        <f ca="1">IF(AND($O14="Objectif",AL$7&gt;=$R14,AL$7&lt;=$R14+$S14-1),2,IF(AND($O14="Jalon",AL$7&gt;=$R14,AL$7&lt;=$R14+$S14-1),1,""))</f>
        <v/>
      </c>
      <c r="AM14" s="23" t="str">
        <f ca="1">IF(AND($O14="Objectif",AM$7&gt;=$R14,AM$7&lt;=$R14+$S14-1),2,IF(AND($O14="Jalon",AM$7&gt;=$R14,AM$7&lt;=$R14+$S14-1),1,""))</f>
        <v/>
      </c>
      <c r="AN14" s="23" t="str">
        <f ca="1">IF(AND($O14="Objectif",AN$7&gt;=$R14,AN$7&lt;=$R14+$S14-1),2,IF(AND($O14="Jalon",AN$7&gt;=$R14,AN$7&lt;=$R14+$S14-1),1,""))</f>
        <v/>
      </c>
      <c r="AO14" s="23" t="str">
        <f ca="1">IF(AND($O14="Objectif",AO$7&gt;=$R14,AO$7&lt;=$R14+$S14-1),2,IF(AND($O14="Jalon",AO$7&gt;=$R14,AO$7&lt;=$R14+$S14-1),1,""))</f>
        <v/>
      </c>
      <c r="AP14" s="23" t="str">
        <f ca="1">IF(AND($O14="Objectif",AP$7&gt;=$R14,AP$7&lt;=$R14+$S14-1),2,IF(AND($O14="Jalon",AP$7&gt;=$R14,AP$7&lt;=$R14+$S14-1),1,""))</f>
        <v/>
      </c>
      <c r="AQ14" s="23" t="str">
        <f ca="1">IF(AND($O14="Objectif",AQ$7&gt;=$R14,AQ$7&lt;=$R14+$S14-1),2,IF(AND($O14="Jalon",AQ$7&gt;=$R14,AQ$7&lt;=$R14+$S14-1),1,""))</f>
        <v/>
      </c>
      <c r="AR14" s="23" t="str">
        <f ca="1">IF(AND($O14="Objectif",AR$7&gt;=$R14,AR$7&lt;=$R14+$S14-1),2,IF(AND($O14="Jalon",AR$7&gt;=$R14,AR$7&lt;=$R14+$S14-1),1,""))</f>
        <v/>
      </c>
      <c r="AS14" s="23" t="str">
        <f ca="1">IF(AND($O14="Objectif",AS$7&gt;=$R14,AS$7&lt;=$R14+$S14-1),2,IF(AND($O14="Jalon",AS$7&gt;=$R14,AS$7&lt;=$R14+$S14-1),1,""))</f>
        <v/>
      </c>
      <c r="AT14" s="23" t="str">
        <f ca="1">IF(AND($O14="Objectif",AT$7&gt;=$R14,AT$7&lt;=$R14+$S14-1),2,IF(AND($O14="Jalon",AT$7&gt;=$R14,AT$7&lt;=$R14+$S14-1),1,""))</f>
        <v/>
      </c>
      <c r="AU14" s="23" t="str">
        <f ca="1">IF(AND($O14="Objectif",AU$7&gt;=$R14,AU$7&lt;=$R14+$S14-1),2,IF(AND($O14="Jalon",AU$7&gt;=$R14,AU$7&lt;=$R14+$S14-1),1,""))</f>
        <v/>
      </c>
      <c r="AV14" s="23" t="str">
        <f ca="1">IF(AND($O14="Objectif",AV$7&gt;=$R14,AV$7&lt;=$R14+$S14-1),2,IF(AND($O14="Jalon",AV$7&gt;=$R14,AV$7&lt;=$R14+$S14-1),1,""))</f>
        <v/>
      </c>
      <c r="AW14" s="23" t="str">
        <f ca="1">IF(AND($O14="Objectif",AW$7&gt;=$R14,AW$7&lt;=$R14+$S14-1),2,IF(AND($O14="Jalon",AW$7&gt;=$R14,AW$7&lt;=$R14+$S14-1),1,""))</f>
        <v/>
      </c>
      <c r="AX14" s="23" t="str">
        <f ca="1">IF(AND($O14="Objectif",AX$7&gt;=$R14,AX$7&lt;=$R14+$S14-1),2,IF(AND($O14="Jalon",AX$7&gt;=$R14,AX$7&lt;=$R14+$S14-1),1,""))</f>
        <v/>
      </c>
      <c r="AY14" s="23" t="str">
        <f ca="1">IF(AND($O14="Objectif",AY$7&gt;=$R14,AY$7&lt;=$R14+$S14-1),2,IF(AND($O14="Jalon",AY$7&gt;=$R14,AY$7&lt;=$R14+$S14-1),1,""))</f>
        <v/>
      </c>
      <c r="AZ14" s="23" t="str">
        <f ca="1">IF(AND($O14="Objectif",AZ$7&gt;=$R14,AZ$7&lt;=$R14+$S14-1),2,IF(AND($O14="Jalon",AZ$7&gt;=$R14,AZ$7&lt;=$R14+$S14-1),1,""))</f>
        <v/>
      </c>
      <c r="BA14" s="23" t="str">
        <f ca="1">IF(AND($O14="Objectif",BA$7&gt;=$R14,BA$7&lt;=$R14+$S14-1),2,IF(AND($O14="Jalon",BA$7&gt;=$R14,BA$7&lt;=$R14+$S14-1),1,""))</f>
        <v/>
      </c>
      <c r="BB14" s="23" t="str">
        <f ca="1">IF(AND($O14="Objectif",BB$7&gt;=$R14,BB$7&lt;=$R14+$S14-1),2,IF(AND($O14="Jalon",BB$7&gt;=$R14,BB$7&lt;=$R14+$S14-1),1,""))</f>
        <v/>
      </c>
      <c r="BC14" s="23" t="str">
        <f ca="1">IF(AND($O14="Objectif",BC$7&gt;=$R14,BC$7&lt;=$R14+$S14-1),2,IF(AND($O14="Jalon",BC$7&gt;=$R14,BC$7&lt;=$R14+$S14-1),1,""))</f>
        <v/>
      </c>
      <c r="BD14" s="23" t="str">
        <f ca="1">IF(AND($O14="Objectif",BD$7&gt;=$R14,BD$7&lt;=$R14+$S14-1),2,IF(AND($O14="Jalon",BD$7&gt;=$R14,BD$7&lt;=$R14+$S14-1),1,""))</f>
        <v/>
      </c>
      <c r="BE14" s="23" t="str">
        <f ca="1">IF(AND($O14="Objectif",BE$7&gt;=$R14,BE$7&lt;=$R14+$S14-1),2,IF(AND($O14="Jalon",BE$7&gt;=$R14,BE$7&lt;=$R14+$S14-1),1,""))</f>
        <v/>
      </c>
      <c r="BF14" s="23" t="str">
        <f ca="1">IF(AND($O14="Objectif",BF$7&gt;=$R14,BF$7&lt;=$R14+$S14-1),2,IF(AND($O14="Jalon",BF$7&gt;=$R14,BF$7&lt;=$R14+$S14-1),1,""))</f>
        <v/>
      </c>
      <c r="BG14" s="23" t="str">
        <f ca="1">IF(AND($O14="Objectif",BG$7&gt;=$R14,BG$7&lt;=$R14+$S14-1),2,IF(AND($O14="Jalon",BG$7&gt;=$R14,BG$7&lt;=$R14+$S14-1),1,""))</f>
        <v/>
      </c>
      <c r="BH14" s="23" t="str">
        <f ca="1">IF(AND($O14="Objectif",BH$7&gt;=$R14,BH$7&lt;=$R14+$S14-1),2,IF(AND($O14="Jalon",BH$7&gt;=$R14,BH$7&lt;=$R14+$S14-1),1,""))</f>
        <v/>
      </c>
      <c r="BI14" s="23" t="str">
        <f ca="1">IF(AND($O14="Objectif",BI$7&gt;=$R14,BI$7&lt;=$R14+$S14-1),2,IF(AND($O14="Jalon",BI$7&gt;=$R14,BI$7&lt;=$R14+$S14-1),1,""))</f>
        <v/>
      </c>
      <c r="BJ14" s="23" t="str">
        <f ca="1">IF(AND($O14="Objectif",BJ$7&gt;=$R14,BJ$7&lt;=$R14+$S14-1),2,IF(AND($O14="Jalon",BJ$7&gt;=$R14,BJ$7&lt;=$R14+$S14-1),1,""))</f>
        <v/>
      </c>
      <c r="BK14" s="23" t="str">
        <f ca="1">IF(AND($O14="Objectif",BK$7&gt;=$R14,BK$7&lt;=$R14+$S14-1),2,IF(AND($O14="Jalon",BK$7&gt;=$R14,BK$7&lt;=$R14+$S14-1),1,""))</f>
        <v/>
      </c>
      <c r="BL14" s="23" t="str">
        <f ca="1">IF(AND($O14="Objectif",BL$7&gt;=$R14,BL$7&lt;=$R14+$S14-1),2,IF(AND($O14="Jalon",BL$7&gt;=$R14,BL$7&lt;=$R14+$S14-1),1,""))</f>
        <v/>
      </c>
      <c r="BM14" s="23" t="str">
        <f ca="1">IF(AND($O14="Objectif",BM$7&gt;=$R14,BM$7&lt;=$R14+$S14-1),2,IF(AND($O14="Jalon",BM$7&gt;=$R14,BM$7&lt;=$R14+$S14-1),1,""))</f>
        <v/>
      </c>
      <c r="BN14" s="23" t="str">
        <f ca="1">IF(AND($O14="Objectif",BN$7&gt;=$R14,BN$7&lt;=$R14+$S14-1),2,IF(AND($O14="Jalon",BN$7&gt;=$R14,BN$7&lt;=$R14+$S14-1),1,""))</f>
        <v/>
      </c>
      <c r="BO14" s="23" t="str">
        <f ca="1">IF(AND($O14="Objectif",BO$7&gt;=$R14,BO$7&lt;=$R14+$S14-1),2,IF(AND($O14="Jalon",BO$7&gt;=$R14,BO$7&lt;=$R14+$S14-1),1,""))</f>
        <v/>
      </c>
      <c r="BP14" s="23" t="str">
        <f ca="1">IF(AND($O14="Objectif",BP$7&gt;=$R14,BP$7&lt;=$R14+$S14-1),2,IF(AND($O14="Jalon",BP$7&gt;=$R14,BP$7&lt;=$R14+$S14-1),1,""))</f>
        <v/>
      </c>
      <c r="BQ14" s="23" t="str">
        <f ca="1">IF(AND($O14="Objectif",BQ$7&gt;=$R14,BQ$7&lt;=$R14+$S14-1),2,IF(AND($O14="Jalon",BQ$7&gt;=$R14,BQ$7&lt;=$R14+$S14-1),1,""))</f>
        <v/>
      </c>
      <c r="BR14" s="23" t="str">
        <f ca="1">IF(AND($O14="Objectif",BR$7&gt;=$R14,BR$7&lt;=$R14+$S14-1),2,IF(AND($O14="Jalon",BR$7&gt;=$R14,BR$7&lt;=$R14+$S14-1),1,""))</f>
        <v/>
      </c>
      <c r="BS14" s="23" t="str">
        <f ca="1">IF(AND($O14="Objectif",BS$7&gt;=$R14,BS$7&lt;=$R14+$S14-1),2,IF(AND($O14="Jalon",BS$7&gt;=$R14,BS$7&lt;=$R14+$S14-1),1,""))</f>
        <v/>
      </c>
      <c r="BT14" s="23" t="str">
        <f ca="1">IF(AND($O14="Objectif",BT$7&gt;=$R14,BT$7&lt;=$R14+$S14-1),2,IF(AND($O14="Jalon",BT$7&gt;=$R14,BT$7&lt;=$R14+$S14-1),1,""))</f>
        <v/>
      </c>
      <c r="BU14" s="23" t="str">
        <f ca="1">IF(AND($O14="Objectif",BU$7&gt;=$R14,BU$7&lt;=$R14+$S14-1),2,IF(AND($O14="Jalon",BU$7&gt;=$R14,BU$7&lt;=$R14+$S14-1),1,""))</f>
        <v/>
      </c>
      <c r="BV14" s="23" t="str">
        <f ca="1">IF(AND($O14="Objectif",BV$7&gt;=$R14,BV$7&lt;=$R14+$S14-1),2,IF(AND($O14="Jalon",BV$7&gt;=$R14,BV$7&lt;=$R14+$S14-1),1,""))</f>
        <v/>
      </c>
      <c r="BW14" s="23" t="str">
        <f ca="1">IF(AND($O14="Objectif",BW$7&gt;=$R14,BW$7&lt;=$R14+$S14-1),2,IF(AND($O14="Jalon",BW$7&gt;=$R14,BW$7&lt;=$R14+$S14-1),1,""))</f>
        <v/>
      </c>
      <c r="BX14" s="23" t="str">
        <f ca="1">IF(AND($O14="Objectif",BX$7&gt;=$R14,BX$7&lt;=$R14+$S14-1),2,IF(AND($O14="Jalon",BX$7&gt;=$R14,BX$7&lt;=$R14+$S14-1),1,""))</f>
        <v/>
      </c>
      <c r="BY14" s="23" t="str">
        <f ca="1">IF(AND($O14="Objectif",BY$7&gt;=$R14,BY$7&lt;=$R14+$S14-1),2,IF(AND($O14="Jalon",BY$7&gt;=$R14,BY$7&lt;=$R14+$S14-1),1,""))</f>
        <v/>
      </c>
      <c r="BZ14" s="23" t="str">
        <f ca="1">IF(AND($O14="Objectif",BZ$7&gt;=$R14,BZ$7&lt;=$R14+$S14-1),2,IF(AND($O14="Jalon",BZ$7&gt;=$R14,BZ$7&lt;=$R14+$S14-1),1,""))</f>
        <v/>
      </c>
      <c r="CA14" s="23" t="str">
        <f ca="1">IF(AND($O14="Objectif",CA$7&gt;=$R14,CA$7&lt;=$R14+$S14-1),2,IF(AND($O14="Jalon",CA$7&gt;=$R14,CA$7&lt;=$R14+$S14-1),1,""))</f>
        <v/>
      </c>
      <c r="CB14" s="23" t="str">
        <f ca="1">IF(AND($O14="Objectif",CB$7&gt;=$R14,CB$7&lt;=$R14+$S14-1),2,IF(AND($O14="Jalon",CB$7&gt;=$R14,CB$7&lt;=$R14+$S14-1),1,""))</f>
        <v/>
      </c>
    </row>
    <row r="15" spans="1:88" s="2" customFormat="1" ht="30" customHeight="1" x14ac:dyDescent="0.25">
      <c r="A15" s="36">
        <v>4</v>
      </c>
      <c r="B15" s="33" t="s">
        <v>20</v>
      </c>
      <c r="C15" s="88" t="str">
        <f ca="1">VLOOKUP(((Jalons[[#This Row],[perturbation ]]+Jalons[[#This Row],[perturbation 9]])/150),$D$3:$E$6,2,1)</f>
        <v>En bonne voie</v>
      </c>
      <c r="D15" s="88" t="str">
        <f ca="1">VLOOKUP((Jalons[[#This Row],[temps consommés ]]-Jalons[[#This Row],[Nombre de jours]])/Jalons[[#This Row],[Nombre de jours]],$V$3:$W$6,2,1)</f>
        <v>En bonne voie</v>
      </c>
      <c r="E15" s="22" t="s">
        <v>9</v>
      </c>
      <c r="F15" s="65">
        <f>IF(AND(Jalons[[#This Row],[début réel ]]="",Jalons[[#This Row],[fin réelle ]]),0,IF(AND(Jalons[[#This Row],[début réel ]]&lt;&gt;"",Jalons[[#This Row],[fin réelle ]]=""),0.5,1))</f>
        <v>0</v>
      </c>
      <c r="G15" s="56">
        <f t="shared" si="2"/>
        <v>44963</v>
      </c>
      <c r="H15" s="21">
        <v>1</v>
      </c>
      <c r="I15" s="45">
        <f>+Jalons[[#This Row],[Début prévisionnel ]]+Jalons[[#This Row],[Nombre de jours]]-1</f>
        <v>44963</v>
      </c>
      <c r="J15" s="56"/>
      <c r="K15" s="87">
        <f ca="1">IF(Jalons[[#This Row],[temps consommés ]]-Jalons[[#This Row],[Nombre de jours]]&lt;0,0,Jalons[[#This Row],[temps consommés ]]-Jalons[[#This Row],[Nombre de jours]])</f>
        <v>0</v>
      </c>
      <c r="L1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 s="45"/>
      <c r="N15" s="66"/>
      <c r="O15" s="88" t="str">
        <f ca="1">VLOOKUP((Jalons[[#This Row],[temps consommés ]]-Jalons[[#This Row],[Nombre de jours]])/Jalons[[#This Row],[Nombre de jours]],$V$3:$W$6,2,1)</f>
        <v>En bonne voie</v>
      </c>
      <c r="P15" s="22" t="s">
        <v>9</v>
      </c>
      <c r="Q15" s="65">
        <f>IF(AND(Jalons[[#This Row],[début réel 8]]="",Jalons[[#This Row],[fin réelle 11]]),0,IF(AND(Jalons[[#This Row],[début réel 8]]&lt;&gt;"",Jalons[[#This Row],[fin réelle 11]]=""),0.5,1))</f>
        <v>0</v>
      </c>
      <c r="R15" s="56">
        <f>Jalons[[#This Row],[Fin ]]+1</f>
        <v>44964</v>
      </c>
      <c r="S15" s="21">
        <v>27</v>
      </c>
      <c r="T15" s="45">
        <f>Jalons[[#This Row],[Début prévisionnel 5]]+Jalons[[#This Row],[Nombre de jours6]]-1</f>
        <v>44990</v>
      </c>
      <c r="U15" s="45"/>
      <c r="V15" s="87">
        <f ca="1">IF(Jalons[[#This Row],[temps consommés 10]]-Jalons[[#This Row],[Nombre de jours6]]&lt;0,0,Jalons[[#This Row],[temps consommés 10]]-Jalons[[#This Row],[Nombre de jours6]])</f>
        <v>0</v>
      </c>
      <c r="W1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 s="45"/>
      <c r="Y15" s="23" t="str">
        <f ca="1">IF(AND($O15="Objectif",Y$7&gt;=$R15,Y$7&lt;=$R15+$S15-1),2,IF(AND($O15="Jalon",Y$7&gt;=$R15,Y$7&lt;=$R15+$S15-1),1,""))</f>
        <v/>
      </c>
      <c r="Z15" s="23" t="str">
        <f ca="1">IF(AND($O15="Objectif",Z$7&gt;=$R15,Z$7&lt;=$R15+$S15-1),2,IF(AND($O15="Jalon",Z$7&gt;=$R15,Z$7&lt;=$R15+$S15-1),1,""))</f>
        <v/>
      </c>
      <c r="AA15" s="23" t="str">
        <f ca="1">IF(AND($O15="Objectif",AA$7&gt;=$R15,AA$7&lt;=$R15+$S15-1),2,IF(AND($O15="Jalon",AA$7&gt;=$R15,AA$7&lt;=$R15+$S15-1),1,""))</f>
        <v/>
      </c>
      <c r="AB15" s="23" t="str">
        <f ca="1">IF(AND($O15="Objectif",AB$7&gt;=$R15,AB$7&lt;=$R15+$S15-1),2,IF(AND($O15="Jalon",AB$7&gt;=$R15,AB$7&lt;=$R15+$S15-1),1,""))</f>
        <v/>
      </c>
      <c r="AC15" s="23" t="str">
        <f ca="1">IF(AND($O15="Objectif",AC$7&gt;=$R15,AC$7&lt;=$R15+$S15-1),2,IF(AND($O15="Jalon",AC$7&gt;=$R15,AC$7&lt;=$R15+$S15-1),1,""))</f>
        <v/>
      </c>
      <c r="AD15" s="23" t="str">
        <f ca="1">IF(AND($O15="Objectif",AD$7&gt;=$R15,AD$7&lt;=$R15+$S15-1),2,IF(AND($O15="Jalon",AD$7&gt;=$R15,AD$7&lt;=$R15+$S15-1),1,""))</f>
        <v/>
      </c>
      <c r="AE15" s="23" t="str">
        <f ca="1">IF(AND($O15="Objectif",AE$7&gt;=$R15,AE$7&lt;=$R15+$S15-1),2,IF(AND($O15="Jalon",AE$7&gt;=$R15,AE$7&lt;=$R15+$S15-1),1,""))</f>
        <v/>
      </c>
      <c r="AF15" s="23" t="str">
        <f ca="1">IF(AND($O15="Objectif",AF$7&gt;=$R15,AF$7&lt;=$R15+$S15-1),2,IF(AND($O15="Jalon",AF$7&gt;=$R15,AF$7&lt;=$R15+$S15-1),1,""))</f>
        <v/>
      </c>
      <c r="AG15" s="23" t="str">
        <f ca="1">IF(AND($O15="Objectif",AG$7&gt;=$R15,AG$7&lt;=$R15+$S15-1),2,IF(AND($O15="Jalon",AG$7&gt;=$R15,AG$7&lt;=$R15+$S15-1),1,""))</f>
        <v/>
      </c>
      <c r="AH15" s="23" t="str">
        <f ca="1">IF(AND($O15="Objectif",AH$7&gt;=$R15,AH$7&lt;=$R15+$S15-1),2,IF(AND($O15="Jalon",AH$7&gt;=$R15,AH$7&lt;=$R15+$S15-1),1,""))</f>
        <v/>
      </c>
      <c r="AI15" s="23" t="str">
        <f ca="1">IF(AND($O15="Objectif",AI$7&gt;=$R15,AI$7&lt;=$R15+$S15-1),2,IF(AND($O15="Jalon",AI$7&gt;=$R15,AI$7&lt;=$R15+$S15-1),1,""))</f>
        <v/>
      </c>
      <c r="AJ15" s="23" t="str">
        <f ca="1">IF(AND($O15="Objectif",AJ$7&gt;=$R15,AJ$7&lt;=$R15+$S15-1),2,IF(AND($O15="Jalon",AJ$7&gt;=$R15,AJ$7&lt;=$R15+$S15-1),1,""))</f>
        <v/>
      </c>
      <c r="AK15" s="23" t="str">
        <f ca="1">IF(AND($O15="Objectif",AK$7&gt;=$R15,AK$7&lt;=$R15+$S15-1),2,IF(AND($O15="Jalon",AK$7&gt;=$R15,AK$7&lt;=$R15+$S15-1),1,""))</f>
        <v/>
      </c>
      <c r="AL15" s="23" t="str">
        <f ca="1">IF(AND($O15="Objectif",AL$7&gt;=$R15,AL$7&lt;=$R15+$S15-1),2,IF(AND($O15="Jalon",AL$7&gt;=$R15,AL$7&lt;=$R15+$S15-1),1,""))</f>
        <v/>
      </c>
      <c r="AM15" s="23" t="str">
        <f ca="1">IF(AND($O15="Objectif",AM$7&gt;=$R15,AM$7&lt;=$R15+$S15-1),2,IF(AND($O15="Jalon",AM$7&gt;=$R15,AM$7&lt;=$R15+$S15-1),1,""))</f>
        <v/>
      </c>
      <c r="AN15" s="23" t="str">
        <f ca="1">IF(AND($O15="Objectif",AN$7&gt;=$R15,AN$7&lt;=$R15+$S15-1),2,IF(AND($O15="Jalon",AN$7&gt;=$R15,AN$7&lt;=$R15+$S15-1),1,""))</f>
        <v/>
      </c>
      <c r="AO15" s="23" t="str">
        <f ca="1">IF(AND($O15="Objectif",AO$7&gt;=$R15,AO$7&lt;=$R15+$S15-1),2,IF(AND($O15="Jalon",AO$7&gt;=$R15,AO$7&lt;=$R15+$S15-1),1,""))</f>
        <v/>
      </c>
      <c r="AP15" s="23" t="str">
        <f ca="1">IF(AND($O15="Objectif",AP$7&gt;=$R15,AP$7&lt;=$R15+$S15-1),2,IF(AND($O15="Jalon",AP$7&gt;=$R15,AP$7&lt;=$R15+$S15-1),1,""))</f>
        <v/>
      </c>
      <c r="AQ15" s="23" t="str">
        <f ca="1">IF(AND($O15="Objectif",AQ$7&gt;=$R15,AQ$7&lt;=$R15+$S15-1),2,IF(AND($O15="Jalon",AQ$7&gt;=$R15,AQ$7&lt;=$R15+$S15-1),1,""))</f>
        <v/>
      </c>
      <c r="AR15" s="23" t="str">
        <f ca="1">IF(AND($O15="Objectif",AR$7&gt;=$R15,AR$7&lt;=$R15+$S15-1),2,IF(AND($O15="Jalon",AR$7&gt;=$R15,AR$7&lt;=$R15+$S15-1),1,""))</f>
        <v/>
      </c>
      <c r="AS15" s="23" t="str">
        <f ca="1">IF(AND($O15="Objectif",AS$7&gt;=$R15,AS$7&lt;=$R15+$S15-1),2,IF(AND($O15="Jalon",AS$7&gt;=$R15,AS$7&lt;=$R15+$S15-1),1,""))</f>
        <v/>
      </c>
      <c r="AT15" s="23" t="str">
        <f ca="1">IF(AND($O15="Objectif",AT$7&gt;=$R15,AT$7&lt;=$R15+$S15-1),2,IF(AND($O15="Jalon",AT$7&gt;=$R15,AT$7&lt;=$R15+$S15-1),1,""))</f>
        <v/>
      </c>
      <c r="AU15" s="23" t="str">
        <f ca="1">IF(AND($O15="Objectif",AU$7&gt;=$R15,AU$7&lt;=$R15+$S15-1),2,IF(AND($O15="Jalon",AU$7&gt;=$R15,AU$7&lt;=$R15+$S15-1),1,""))</f>
        <v/>
      </c>
      <c r="AV15" s="23" t="str">
        <f ca="1">IF(AND($O15="Objectif",AV$7&gt;=$R15,AV$7&lt;=$R15+$S15-1),2,IF(AND($O15="Jalon",AV$7&gt;=$R15,AV$7&lt;=$R15+$S15-1),1,""))</f>
        <v/>
      </c>
      <c r="AW15" s="23" t="str">
        <f ca="1">IF(AND($O15="Objectif",AW$7&gt;=$R15,AW$7&lt;=$R15+$S15-1),2,IF(AND($O15="Jalon",AW$7&gt;=$R15,AW$7&lt;=$R15+$S15-1),1,""))</f>
        <v/>
      </c>
      <c r="AX15" s="23" t="str">
        <f ca="1">IF(AND($O15="Objectif",AX$7&gt;=$R15,AX$7&lt;=$R15+$S15-1),2,IF(AND($O15="Jalon",AX$7&gt;=$R15,AX$7&lt;=$R15+$S15-1),1,""))</f>
        <v/>
      </c>
      <c r="AY15" s="23" t="str">
        <f ca="1">IF(AND($O15="Objectif",AY$7&gt;=$R15,AY$7&lt;=$R15+$S15-1),2,IF(AND($O15="Jalon",AY$7&gt;=$R15,AY$7&lt;=$R15+$S15-1),1,""))</f>
        <v/>
      </c>
      <c r="AZ15" s="23" t="str">
        <f ca="1">IF(AND($O15="Objectif",AZ$7&gt;=$R15,AZ$7&lt;=$R15+$S15-1),2,IF(AND($O15="Jalon",AZ$7&gt;=$R15,AZ$7&lt;=$R15+$S15-1),1,""))</f>
        <v/>
      </c>
      <c r="BA15" s="23" t="str">
        <f ca="1">IF(AND($O15="Objectif",BA$7&gt;=$R15,BA$7&lt;=$R15+$S15-1),2,IF(AND($O15="Jalon",BA$7&gt;=$R15,BA$7&lt;=$R15+$S15-1),1,""))</f>
        <v/>
      </c>
      <c r="BB15" s="23" t="str">
        <f ca="1">IF(AND($O15="Objectif",BB$7&gt;=$R15,BB$7&lt;=$R15+$S15-1),2,IF(AND($O15="Jalon",BB$7&gt;=$R15,BB$7&lt;=$R15+$S15-1),1,""))</f>
        <v/>
      </c>
      <c r="BC15" s="23" t="str">
        <f ca="1">IF(AND($O15="Objectif",BC$7&gt;=$R15,BC$7&lt;=$R15+$S15-1),2,IF(AND($O15="Jalon",BC$7&gt;=$R15,BC$7&lt;=$R15+$S15-1),1,""))</f>
        <v/>
      </c>
      <c r="BD15" s="23" t="str">
        <f ca="1">IF(AND($O15="Objectif",BD$7&gt;=$R15,BD$7&lt;=$R15+$S15-1),2,IF(AND($O15="Jalon",BD$7&gt;=$R15,BD$7&lt;=$R15+$S15-1),1,""))</f>
        <v/>
      </c>
      <c r="BE15" s="23" t="str">
        <f ca="1">IF(AND($O15="Objectif",BE$7&gt;=$R15,BE$7&lt;=$R15+$S15-1),2,IF(AND($O15="Jalon",BE$7&gt;=$R15,BE$7&lt;=$R15+$S15-1),1,""))</f>
        <v/>
      </c>
      <c r="BF15" s="23" t="str">
        <f ca="1">IF(AND($O15="Objectif",BF$7&gt;=$R15,BF$7&lt;=$R15+$S15-1),2,IF(AND($O15="Jalon",BF$7&gt;=$R15,BF$7&lt;=$R15+$S15-1),1,""))</f>
        <v/>
      </c>
      <c r="BG15" s="23" t="str">
        <f ca="1">IF(AND($O15="Objectif",BG$7&gt;=$R15,BG$7&lt;=$R15+$S15-1),2,IF(AND($O15="Jalon",BG$7&gt;=$R15,BG$7&lt;=$R15+$S15-1),1,""))</f>
        <v/>
      </c>
      <c r="BH15" s="23" t="str">
        <f ca="1">IF(AND($O15="Objectif",BH$7&gt;=$R15,BH$7&lt;=$R15+$S15-1),2,IF(AND($O15="Jalon",BH$7&gt;=$R15,BH$7&lt;=$R15+$S15-1),1,""))</f>
        <v/>
      </c>
      <c r="BI15" s="23" t="str">
        <f ca="1">IF(AND($O15="Objectif",BI$7&gt;=$R15,BI$7&lt;=$R15+$S15-1),2,IF(AND($O15="Jalon",BI$7&gt;=$R15,BI$7&lt;=$R15+$S15-1),1,""))</f>
        <v/>
      </c>
      <c r="BJ15" s="23" t="str">
        <f ca="1">IF(AND($O15="Objectif",BJ$7&gt;=$R15,BJ$7&lt;=$R15+$S15-1),2,IF(AND($O15="Jalon",BJ$7&gt;=$R15,BJ$7&lt;=$R15+$S15-1),1,""))</f>
        <v/>
      </c>
      <c r="BK15" s="23" t="str">
        <f ca="1">IF(AND($O15="Objectif",BK$7&gt;=$R15,BK$7&lt;=$R15+$S15-1),2,IF(AND($O15="Jalon",BK$7&gt;=$R15,BK$7&lt;=$R15+$S15-1),1,""))</f>
        <v/>
      </c>
      <c r="BL15" s="23" t="str">
        <f ca="1">IF(AND($O15="Objectif",BL$7&gt;=$R15,BL$7&lt;=$R15+$S15-1),2,IF(AND($O15="Jalon",BL$7&gt;=$R15,BL$7&lt;=$R15+$S15-1),1,""))</f>
        <v/>
      </c>
      <c r="BM15" s="23" t="str">
        <f ca="1">IF(AND($O15="Objectif",BM$7&gt;=$R15,BM$7&lt;=$R15+$S15-1),2,IF(AND($O15="Jalon",BM$7&gt;=$R15,BM$7&lt;=$R15+$S15-1),1,""))</f>
        <v/>
      </c>
      <c r="BN15" s="23" t="str">
        <f ca="1">IF(AND($O15="Objectif",BN$7&gt;=$R15,BN$7&lt;=$R15+$S15-1),2,IF(AND($O15="Jalon",BN$7&gt;=$R15,BN$7&lt;=$R15+$S15-1),1,""))</f>
        <v/>
      </c>
      <c r="BO15" s="23" t="str">
        <f ca="1">IF(AND($O15="Objectif",BO$7&gt;=$R15,BO$7&lt;=$R15+$S15-1),2,IF(AND($O15="Jalon",BO$7&gt;=$R15,BO$7&lt;=$R15+$S15-1),1,""))</f>
        <v/>
      </c>
      <c r="BP15" s="23" t="str">
        <f ca="1">IF(AND($O15="Objectif",BP$7&gt;=$R15,BP$7&lt;=$R15+$S15-1),2,IF(AND($O15="Jalon",BP$7&gt;=$R15,BP$7&lt;=$R15+$S15-1),1,""))</f>
        <v/>
      </c>
      <c r="BQ15" s="23" t="str">
        <f ca="1">IF(AND($O15="Objectif",BQ$7&gt;=$R15,BQ$7&lt;=$R15+$S15-1),2,IF(AND($O15="Jalon",BQ$7&gt;=$R15,BQ$7&lt;=$R15+$S15-1),1,""))</f>
        <v/>
      </c>
      <c r="BR15" s="23" t="str">
        <f ca="1">IF(AND($O15="Objectif",BR$7&gt;=$R15,BR$7&lt;=$R15+$S15-1),2,IF(AND($O15="Jalon",BR$7&gt;=$R15,BR$7&lt;=$R15+$S15-1),1,""))</f>
        <v/>
      </c>
      <c r="BS15" s="23" t="str">
        <f ca="1">IF(AND($O15="Objectif",BS$7&gt;=$R15,BS$7&lt;=$R15+$S15-1),2,IF(AND($O15="Jalon",BS$7&gt;=$R15,BS$7&lt;=$R15+$S15-1),1,""))</f>
        <v/>
      </c>
      <c r="BT15" s="23" t="str">
        <f ca="1">IF(AND($O15="Objectif",BT$7&gt;=$R15,BT$7&lt;=$R15+$S15-1),2,IF(AND($O15="Jalon",BT$7&gt;=$R15,BT$7&lt;=$R15+$S15-1),1,""))</f>
        <v/>
      </c>
      <c r="BU15" s="23" t="str">
        <f ca="1">IF(AND($O15="Objectif",BU$7&gt;=$R15,BU$7&lt;=$R15+$S15-1),2,IF(AND($O15="Jalon",BU$7&gt;=$R15,BU$7&lt;=$R15+$S15-1),1,""))</f>
        <v/>
      </c>
      <c r="BV15" s="23" t="str">
        <f ca="1">IF(AND($O15="Objectif",BV$7&gt;=$R15,BV$7&lt;=$R15+$S15-1),2,IF(AND($O15="Jalon",BV$7&gt;=$R15,BV$7&lt;=$R15+$S15-1),1,""))</f>
        <v/>
      </c>
      <c r="BW15" s="23" t="str">
        <f ca="1">IF(AND($O15="Objectif",BW$7&gt;=$R15,BW$7&lt;=$R15+$S15-1),2,IF(AND($O15="Jalon",BW$7&gt;=$R15,BW$7&lt;=$R15+$S15-1),1,""))</f>
        <v/>
      </c>
      <c r="BX15" s="23" t="str">
        <f ca="1">IF(AND($O15="Objectif",BX$7&gt;=$R15,BX$7&lt;=$R15+$S15-1),2,IF(AND($O15="Jalon",BX$7&gt;=$R15,BX$7&lt;=$R15+$S15-1),1,""))</f>
        <v/>
      </c>
      <c r="BY15" s="23" t="str">
        <f ca="1">IF(AND($O15="Objectif",BY$7&gt;=$R15,BY$7&lt;=$R15+$S15-1),2,IF(AND($O15="Jalon",BY$7&gt;=$R15,BY$7&lt;=$R15+$S15-1),1,""))</f>
        <v/>
      </c>
      <c r="BZ15" s="23" t="str">
        <f ca="1">IF(AND($O15="Objectif",BZ$7&gt;=$R15,BZ$7&lt;=$R15+$S15-1),2,IF(AND($O15="Jalon",BZ$7&gt;=$R15,BZ$7&lt;=$R15+$S15-1),1,""))</f>
        <v/>
      </c>
      <c r="CA15" s="23" t="str">
        <f ca="1">IF(AND($O15="Objectif",CA$7&gt;=$R15,CA$7&lt;=$R15+$S15-1),2,IF(AND($O15="Jalon",CA$7&gt;=$R15,CA$7&lt;=$R15+$S15-1),1,""))</f>
        <v/>
      </c>
      <c r="CB15" s="23" t="str">
        <f ca="1">IF(AND($O15="Objectif",CB$7&gt;=$R15,CB$7&lt;=$R15+$S15-1),2,IF(AND($O15="Jalon",CB$7&gt;=$R15,CB$7&lt;=$R15+$S15-1),1,""))</f>
        <v/>
      </c>
    </row>
    <row r="16" spans="1:88" s="2" customFormat="1" ht="30" customHeight="1" x14ac:dyDescent="0.25">
      <c r="A16" s="36">
        <v>5</v>
      </c>
      <c r="B16" s="33" t="s">
        <v>21</v>
      </c>
      <c r="C16" s="88" t="str">
        <f ca="1">VLOOKUP(((Jalons[[#This Row],[perturbation ]]+Jalons[[#This Row],[perturbation 9]])/150),$D$3:$E$6,2,1)</f>
        <v>En bonne voie</v>
      </c>
      <c r="D16" s="88" t="str">
        <f ca="1">VLOOKUP((Jalons[[#This Row],[temps consommés ]]-Jalons[[#This Row],[Nombre de jours]])/Jalons[[#This Row],[Nombre de jours]],$V$3:$W$6,2,1)</f>
        <v>En bonne voie</v>
      </c>
      <c r="E16" s="22" t="s">
        <v>9</v>
      </c>
      <c r="F16" s="65">
        <f>IF(AND(Jalons[[#This Row],[début réel ]]="",Jalons[[#This Row],[fin réelle ]]),0,IF(AND(Jalons[[#This Row],[début réel ]]&lt;&gt;"",Jalons[[#This Row],[fin réelle ]]=""),0.5,1))</f>
        <v>0</v>
      </c>
      <c r="G16" s="56">
        <f t="shared" si="2"/>
        <v>44963</v>
      </c>
      <c r="H16" s="21">
        <v>1</v>
      </c>
      <c r="I16" s="45">
        <f>+Jalons[[#This Row],[Début prévisionnel ]]+Jalons[[#This Row],[Nombre de jours]]-1</f>
        <v>44963</v>
      </c>
      <c r="J16" s="45"/>
      <c r="K16" s="87">
        <f ca="1">IF(Jalons[[#This Row],[temps consommés ]]-Jalons[[#This Row],[Nombre de jours]]&lt;0,0,Jalons[[#This Row],[temps consommés ]]-Jalons[[#This Row],[Nombre de jours]])</f>
        <v>0</v>
      </c>
      <c r="L1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 s="45"/>
      <c r="N16" s="66"/>
      <c r="O16" s="88" t="str">
        <f ca="1">VLOOKUP((Jalons[[#This Row],[temps consommés ]]-Jalons[[#This Row],[Nombre de jours]])/Jalons[[#This Row],[Nombre de jours]],$V$3:$W$6,2,1)</f>
        <v>En bonne voie</v>
      </c>
      <c r="P16" s="22" t="s">
        <v>9</v>
      </c>
      <c r="Q16" s="65">
        <f>IF(AND(Jalons[[#This Row],[début réel 8]]="",Jalons[[#This Row],[fin réelle 11]]),0,IF(AND(Jalons[[#This Row],[début réel 8]]&lt;&gt;"",Jalons[[#This Row],[fin réelle 11]]=""),0.5,1))</f>
        <v>0</v>
      </c>
      <c r="R16" s="56">
        <f>Jalons[[#This Row],[Fin ]]+1</f>
        <v>44964</v>
      </c>
      <c r="S16" s="21">
        <v>27</v>
      </c>
      <c r="T16" s="45">
        <f>Jalons[[#This Row],[Début prévisionnel 5]]+Jalons[[#This Row],[Nombre de jours6]]-1</f>
        <v>44990</v>
      </c>
      <c r="U16" s="45"/>
      <c r="V16" s="87">
        <f ca="1">IF(Jalons[[#This Row],[temps consommés 10]]-Jalons[[#This Row],[Nombre de jours6]]&lt;0,0,Jalons[[#This Row],[temps consommés 10]]-Jalons[[#This Row],[Nombre de jours6]])</f>
        <v>0</v>
      </c>
      <c r="W1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 s="45"/>
      <c r="Y16" s="23" t="str">
        <f ca="1">IF(AND($O16="Objectif",Y$7&gt;=$R16,Y$7&lt;=$R16+$S16-1),2,IF(AND($O16="Jalon",Y$7&gt;=$R16,Y$7&lt;=$R16+$S16-1),1,""))</f>
        <v/>
      </c>
      <c r="Z16" s="23" t="str">
        <f ca="1">IF(AND($O16="Objectif",Z$7&gt;=$R16,Z$7&lt;=$R16+$S16-1),2,IF(AND($O16="Jalon",Z$7&gt;=$R16,Z$7&lt;=$R16+$S16-1),1,""))</f>
        <v/>
      </c>
      <c r="AA16" s="23" t="str">
        <f ca="1">IF(AND($O16="Objectif",AA$7&gt;=$R16,AA$7&lt;=$R16+$S16-1),2,IF(AND($O16="Jalon",AA$7&gt;=$R16,AA$7&lt;=$R16+$S16-1),1,""))</f>
        <v/>
      </c>
      <c r="AB16" s="23" t="str">
        <f ca="1">IF(AND($O16="Objectif",AB$7&gt;=$R16,AB$7&lt;=$R16+$S16-1),2,IF(AND($O16="Jalon",AB$7&gt;=$R16,AB$7&lt;=$R16+$S16-1),1,""))</f>
        <v/>
      </c>
      <c r="AC16" s="23" t="str">
        <f ca="1">IF(AND($O16="Objectif",AC$7&gt;=$R16,AC$7&lt;=$R16+$S16-1),2,IF(AND($O16="Jalon",AC$7&gt;=$R16,AC$7&lt;=$R16+$S16-1),1,""))</f>
        <v/>
      </c>
      <c r="AD16" s="23" t="str">
        <f ca="1">IF(AND($O16="Objectif",AD$7&gt;=$R16,AD$7&lt;=$R16+$S16-1),2,IF(AND($O16="Jalon",AD$7&gt;=$R16,AD$7&lt;=$R16+$S16-1),1,""))</f>
        <v/>
      </c>
      <c r="AE16" s="23" t="str">
        <f ca="1">IF(AND($O16="Objectif",AE$7&gt;=$R16,AE$7&lt;=$R16+$S16-1),2,IF(AND($O16="Jalon",AE$7&gt;=$R16,AE$7&lt;=$R16+$S16-1),1,""))</f>
        <v/>
      </c>
      <c r="AF16" s="23" t="str">
        <f ca="1">IF(AND($O16="Objectif",AF$7&gt;=$R16,AF$7&lt;=$R16+$S16-1),2,IF(AND($O16="Jalon",AF$7&gt;=$R16,AF$7&lt;=$R16+$S16-1),1,""))</f>
        <v/>
      </c>
      <c r="AG16" s="23" t="str">
        <f ca="1">IF(AND($O16="Objectif",AG$7&gt;=$R16,AG$7&lt;=$R16+$S16-1),2,IF(AND($O16="Jalon",AG$7&gt;=$R16,AG$7&lt;=$R16+$S16-1),1,""))</f>
        <v/>
      </c>
      <c r="AH16" s="23" t="str">
        <f ca="1">IF(AND($O16="Objectif",AH$7&gt;=$R16,AH$7&lt;=$R16+$S16-1),2,IF(AND($O16="Jalon",AH$7&gt;=$R16,AH$7&lt;=$R16+$S16-1),1,""))</f>
        <v/>
      </c>
      <c r="AI16" s="23" t="str">
        <f ca="1">IF(AND($O16="Objectif",AI$7&gt;=$R16,AI$7&lt;=$R16+$S16-1),2,IF(AND($O16="Jalon",AI$7&gt;=$R16,AI$7&lt;=$R16+$S16-1),1,""))</f>
        <v/>
      </c>
      <c r="AJ16" s="23" t="str">
        <f ca="1">IF(AND($O16="Objectif",AJ$7&gt;=$R16,AJ$7&lt;=$R16+$S16-1),2,IF(AND($O16="Jalon",AJ$7&gt;=$R16,AJ$7&lt;=$R16+$S16-1),1,""))</f>
        <v/>
      </c>
      <c r="AK16" s="23" t="str">
        <f ca="1">IF(AND($O16="Objectif",AK$7&gt;=$R16,AK$7&lt;=$R16+$S16-1),2,IF(AND($O16="Jalon",AK$7&gt;=$R16,AK$7&lt;=$R16+$S16-1),1,""))</f>
        <v/>
      </c>
      <c r="AL16" s="23" t="str">
        <f ca="1">IF(AND($O16="Objectif",AL$7&gt;=$R16,AL$7&lt;=$R16+$S16-1),2,IF(AND($O16="Jalon",AL$7&gt;=$R16,AL$7&lt;=$R16+$S16-1),1,""))</f>
        <v/>
      </c>
      <c r="AM16" s="23" t="str">
        <f ca="1">IF(AND($O16="Objectif",AM$7&gt;=$R16,AM$7&lt;=$R16+$S16-1),2,IF(AND($O16="Jalon",AM$7&gt;=$R16,AM$7&lt;=$R16+$S16-1),1,""))</f>
        <v/>
      </c>
      <c r="AN16" s="23" t="str">
        <f ca="1">IF(AND($O16="Objectif",AN$7&gt;=$R16,AN$7&lt;=$R16+$S16-1),2,IF(AND($O16="Jalon",AN$7&gt;=$R16,AN$7&lt;=$R16+$S16-1),1,""))</f>
        <v/>
      </c>
      <c r="AO16" s="23" t="str">
        <f ca="1">IF(AND($O16="Objectif",AO$7&gt;=$R16,AO$7&lt;=$R16+$S16-1),2,IF(AND($O16="Jalon",AO$7&gt;=$R16,AO$7&lt;=$R16+$S16-1),1,""))</f>
        <v/>
      </c>
      <c r="AP16" s="23" t="str">
        <f ca="1">IF(AND($O16="Objectif",AP$7&gt;=$R16,AP$7&lt;=$R16+$S16-1),2,IF(AND($O16="Jalon",AP$7&gt;=$R16,AP$7&lt;=$R16+$S16-1),1,""))</f>
        <v/>
      </c>
      <c r="AQ16" s="23" t="str">
        <f ca="1">IF(AND($O16="Objectif",AQ$7&gt;=$R16,AQ$7&lt;=$R16+$S16-1),2,IF(AND($O16="Jalon",AQ$7&gt;=$R16,AQ$7&lt;=$R16+$S16-1),1,""))</f>
        <v/>
      </c>
      <c r="AR16" s="23" t="str">
        <f ca="1">IF(AND($O16="Objectif",AR$7&gt;=$R16,AR$7&lt;=$R16+$S16-1),2,IF(AND($O16="Jalon",AR$7&gt;=$R16,AR$7&lt;=$R16+$S16-1),1,""))</f>
        <v/>
      </c>
      <c r="AS16" s="23" t="str">
        <f ca="1">IF(AND($O16="Objectif",AS$7&gt;=$R16,AS$7&lt;=$R16+$S16-1),2,IF(AND($O16="Jalon",AS$7&gt;=$R16,AS$7&lt;=$R16+$S16-1),1,""))</f>
        <v/>
      </c>
      <c r="AT16" s="23" t="str">
        <f ca="1">IF(AND($O16="Objectif",AT$7&gt;=$R16,AT$7&lt;=$R16+$S16-1),2,IF(AND($O16="Jalon",AT$7&gt;=$R16,AT$7&lt;=$R16+$S16-1),1,""))</f>
        <v/>
      </c>
      <c r="AU16" s="23" t="str">
        <f ca="1">IF(AND($O16="Objectif",AU$7&gt;=$R16,AU$7&lt;=$R16+$S16-1),2,IF(AND($O16="Jalon",AU$7&gt;=$R16,AU$7&lt;=$R16+$S16-1),1,""))</f>
        <v/>
      </c>
      <c r="AV16" s="23" t="str">
        <f ca="1">IF(AND($O16="Objectif",AV$7&gt;=$R16,AV$7&lt;=$R16+$S16-1),2,IF(AND($O16="Jalon",AV$7&gt;=$R16,AV$7&lt;=$R16+$S16-1),1,""))</f>
        <v/>
      </c>
      <c r="AW16" s="23" t="str">
        <f ca="1">IF(AND($O16="Objectif",AW$7&gt;=$R16,AW$7&lt;=$R16+$S16-1),2,IF(AND($O16="Jalon",AW$7&gt;=$R16,AW$7&lt;=$R16+$S16-1),1,""))</f>
        <v/>
      </c>
      <c r="AX16" s="23" t="str">
        <f ca="1">IF(AND($O16="Objectif",AX$7&gt;=$R16,AX$7&lt;=$R16+$S16-1),2,IF(AND($O16="Jalon",AX$7&gt;=$R16,AX$7&lt;=$R16+$S16-1),1,""))</f>
        <v/>
      </c>
      <c r="AY16" s="23" t="str">
        <f ca="1">IF(AND($O16="Objectif",AY$7&gt;=$R16,AY$7&lt;=$R16+$S16-1),2,IF(AND($O16="Jalon",AY$7&gt;=$R16,AY$7&lt;=$R16+$S16-1),1,""))</f>
        <v/>
      </c>
      <c r="AZ16" s="23" t="str">
        <f ca="1">IF(AND($O16="Objectif",AZ$7&gt;=$R16,AZ$7&lt;=$R16+$S16-1),2,IF(AND($O16="Jalon",AZ$7&gt;=$R16,AZ$7&lt;=$R16+$S16-1),1,""))</f>
        <v/>
      </c>
      <c r="BA16" s="23" t="str">
        <f ca="1">IF(AND($O16="Objectif",BA$7&gt;=$R16,BA$7&lt;=$R16+$S16-1),2,IF(AND($O16="Jalon",BA$7&gt;=$R16,BA$7&lt;=$R16+$S16-1),1,""))</f>
        <v/>
      </c>
      <c r="BB16" s="23" t="str">
        <f ca="1">IF(AND($O16="Objectif",BB$7&gt;=$R16,BB$7&lt;=$R16+$S16-1),2,IF(AND($O16="Jalon",BB$7&gt;=$R16,BB$7&lt;=$R16+$S16-1),1,""))</f>
        <v/>
      </c>
      <c r="BC16" s="23" t="str">
        <f ca="1">IF(AND($O16="Objectif",BC$7&gt;=$R16,BC$7&lt;=$R16+$S16-1),2,IF(AND($O16="Jalon",BC$7&gt;=$R16,BC$7&lt;=$R16+$S16-1),1,""))</f>
        <v/>
      </c>
      <c r="BD16" s="23" t="str">
        <f ca="1">IF(AND($O16="Objectif",BD$7&gt;=$R16,BD$7&lt;=$R16+$S16-1),2,IF(AND($O16="Jalon",BD$7&gt;=$R16,BD$7&lt;=$R16+$S16-1),1,""))</f>
        <v/>
      </c>
      <c r="BE16" s="23" t="str">
        <f ca="1">IF(AND($O16="Objectif",BE$7&gt;=$R16,BE$7&lt;=$R16+$S16-1),2,IF(AND($O16="Jalon",BE$7&gt;=$R16,BE$7&lt;=$R16+$S16-1),1,""))</f>
        <v/>
      </c>
      <c r="BF16" s="23" t="str">
        <f ca="1">IF(AND($O16="Objectif",BF$7&gt;=$R16,BF$7&lt;=$R16+$S16-1),2,IF(AND($O16="Jalon",BF$7&gt;=$R16,BF$7&lt;=$R16+$S16-1),1,""))</f>
        <v/>
      </c>
      <c r="BG16" s="23" t="str">
        <f ca="1">IF(AND($O16="Objectif",BG$7&gt;=$R16,BG$7&lt;=$R16+$S16-1),2,IF(AND($O16="Jalon",BG$7&gt;=$R16,BG$7&lt;=$R16+$S16-1),1,""))</f>
        <v/>
      </c>
      <c r="BH16" s="23" t="str">
        <f ca="1">IF(AND($O16="Objectif",BH$7&gt;=$R16,BH$7&lt;=$R16+$S16-1),2,IF(AND($O16="Jalon",BH$7&gt;=$R16,BH$7&lt;=$R16+$S16-1),1,""))</f>
        <v/>
      </c>
      <c r="BI16" s="23" t="str">
        <f ca="1">IF(AND($O16="Objectif",BI$7&gt;=$R16,BI$7&lt;=$R16+$S16-1),2,IF(AND($O16="Jalon",BI$7&gt;=$R16,BI$7&lt;=$R16+$S16-1),1,""))</f>
        <v/>
      </c>
      <c r="BJ16" s="23" t="str">
        <f ca="1">IF(AND($O16="Objectif",BJ$7&gt;=$R16,BJ$7&lt;=$R16+$S16-1),2,IF(AND($O16="Jalon",BJ$7&gt;=$R16,BJ$7&lt;=$R16+$S16-1),1,""))</f>
        <v/>
      </c>
      <c r="BK16" s="23" t="str">
        <f ca="1">IF(AND($O16="Objectif",BK$7&gt;=$R16,BK$7&lt;=$R16+$S16-1),2,IF(AND($O16="Jalon",BK$7&gt;=$R16,BK$7&lt;=$R16+$S16-1),1,""))</f>
        <v/>
      </c>
      <c r="BL16" s="23" t="str">
        <f ca="1">IF(AND($O16="Objectif",BL$7&gt;=$R16,BL$7&lt;=$R16+$S16-1),2,IF(AND($O16="Jalon",BL$7&gt;=$R16,BL$7&lt;=$R16+$S16-1),1,""))</f>
        <v/>
      </c>
      <c r="BM16" s="23" t="str">
        <f ca="1">IF(AND($O16="Objectif",BM$7&gt;=$R16,BM$7&lt;=$R16+$S16-1),2,IF(AND($O16="Jalon",BM$7&gt;=$R16,BM$7&lt;=$R16+$S16-1),1,""))</f>
        <v/>
      </c>
      <c r="BN16" s="23" t="str">
        <f ca="1">IF(AND($O16="Objectif",BN$7&gt;=$R16,BN$7&lt;=$R16+$S16-1),2,IF(AND($O16="Jalon",BN$7&gt;=$R16,BN$7&lt;=$R16+$S16-1),1,""))</f>
        <v/>
      </c>
      <c r="BO16" s="23" t="str">
        <f ca="1">IF(AND($O16="Objectif",BO$7&gt;=$R16,BO$7&lt;=$R16+$S16-1),2,IF(AND($O16="Jalon",BO$7&gt;=$R16,BO$7&lt;=$R16+$S16-1),1,""))</f>
        <v/>
      </c>
      <c r="BP16" s="23" t="str">
        <f ca="1">IF(AND($O16="Objectif",BP$7&gt;=$R16,BP$7&lt;=$R16+$S16-1),2,IF(AND($O16="Jalon",BP$7&gt;=$R16,BP$7&lt;=$R16+$S16-1),1,""))</f>
        <v/>
      </c>
      <c r="BQ16" s="23" t="str">
        <f ca="1">IF(AND($O16="Objectif",BQ$7&gt;=$R16,BQ$7&lt;=$R16+$S16-1),2,IF(AND($O16="Jalon",BQ$7&gt;=$R16,BQ$7&lt;=$R16+$S16-1),1,""))</f>
        <v/>
      </c>
      <c r="BR16" s="23" t="str">
        <f ca="1">IF(AND($O16="Objectif",BR$7&gt;=$R16,BR$7&lt;=$R16+$S16-1),2,IF(AND($O16="Jalon",BR$7&gt;=$R16,BR$7&lt;=$R16+$S16-1),1,""))</f>
        <v/>
      </c>
      <c r="BS16" s="23" t="str">
        <f ca="1">IF(AND($O16="Objectif",BS$7&gt;=$R16,BS$7&lt;=$R16+$S16-1),2,IF(AND($O16="Jalon",BS$7&gt;=$R16,BS$7&lt;=$R16+$S16-1),1,""))</f>
        <v/>
      </c>
      <c r="BT16" s="23" t="str">
        <f ca="1">IF(AND($O16="Objectif",BT$7&gt;=$R16,BT$7&lt;=$R16+$S16-1),2,IF(AND($O16="Jalon",BT$7&gt;=$R16,BT$7&lt;=$R16+$S16-1),1,""))</f>
        <v/>
      </c>
      <c r="BU16" s="23" t="str">
        <f ca="1">IF(AND($O16="Objectif",BU$7&gt;=$R16,BU$7&lt;=$R16+$S16-1),2,IF(AND($O16="Jalon",BU$7&gt;=$R16,BU$7&lt;=$R16+$S16-1),1,""))</f>
        <v/>
      </c>
      <c r="BV16" s="23" t="str">
        <f ca="1">IF(AND($O16="Objectif",BV$7&gt;=$R16,BV$7&lt;=$R16+$S16-1),2,IF(AND($O16="Jalon",BV$7&gt;=$R16,BV$7&lt;=$R16+$S16-1),1,""))</f>
        <v/>
      </c>
      <c r="BW16" s="23" t="str">
        <f ca="1">IF(AND($O16="Objectif",BW$7&gt;=$R16,BW$7&lt;=$R16+$S16-1),2,IF(AND($O16="Jalon",BW$7&gt;=$R16,BW$7&lt;=$R16+$S16-1),1,""))</f>
        <v/>
      </c>
      <c r="BX16" s="23" t="str">
        <f ca="1">IF(AND($O16="Objectif",BX$7&gt;=$R16,BX$7&lt;=$R16+$S16-1),2,IF(AND($O16="Jalon",BX$7&gt;=$R16,BX$7&lt;=$R16+$S16-1),1,""))</f>
        <v/>
      </c>
      <c r="BY16" s="23" t="str">
        <f ca="1">IF(AND($O16="Objectif",BY$7&gt;=$R16,BY$7&lt;=$R16+$S16-1),2,IF(AND($O16="Jalon",BY$7&gt;=$R16,BY$7&lt;=$R16+$S16-1),1,""))</f>
        <v/>
      </c>
      <c r="BZ16" s="23" t="str">
        <f ca="1">IF(AND($O16="Objectif",BZ$7&gt;=$R16,BZ$7&lt;=$R16+$S16-1),2,IF(AND($O16="Jalon",BZ$7&gt;=$R16,BZ$7&lt;=$R16+$S16-1),1,""))</f>
        <v/>
      </c>
      <c r="CA16" s="23" t="str">
        <f ca="1">IF(AND($O16="Objectif",CA$7&gt;=$R16,CA$7&lt;=$R16+$S16-1),2,IF(AND($O16="Jalon",CA$7&gt;=$R16,CA$7&lt;=$R16+$S16-1),1,""))</f>
        <v/>
      </c>
      <c r="CB16" s="23" t="str">
        <f ca="1">IF(AND($O16="Objectif",CB$7&gt;=$R16,CB$7&lt;=$R16+$S16-1),2,IF(AND($O16="Jalon",CB$7&gt;=$R16,CB$7&lt;=$R16+$S16-1),1,""))</f>
        <v/>
      </c>
    </row>
    <row r="17" spans="1:80" s="2" customFormat="1" ht="30" customHeight="1" x14ac:dyDescent="0.25">
      <c r="A17" s="36">
        <v>6</v>
      </c>
      <c r="B17" s="33" t="s">
        <v>22</v>
      </c>
      <c r="C17" s="88" t="str">
        <f ca="1">VLOOKUP(((Jalons[[#This Row],[perturbation ]]+Jalons[[#This Row],[perturbation 9]])/150),$D$3:$E$6,2,1)</f>
        <v>En bonne voie</v>
      </c>
      <c r="D17" s="88" t="str">
        <f ca="1">VLOOKUP((Jalons[[#This Row],[temps consommés ]]-Jalons[[#This Row],[Nombre de jours]])/Jalons[[#This Row],[Nombre de jours]],$V$3:$W$6,2,1)</f>
        <v>En bonne voie</v>
      </c>
      <c r="E17" s="22" t="s">
        <v>9</v>
      </c>
      <c r="F17" s="65">
        <f>IF(AND(Jalons[[#This Row],[début réel ]]="",Jalons[[#This Row],[fin réelle ]]),0,IF(AND(Jalons[[#This Row],[début réel ]]&lt;&gt;"",Jalons[[#This Row],[fin réelle ]]=""),0.5,1))</f>
        <v>0</v>
      </c>
      <c r="G17" s="56">
        <f t="shared" si="2"/>
        <v>44963</v>
      </c>
      <c r="H17" s="21">
        <v>1</v>
      </c>
      <c r="I17" s="45">
        <f>+Jalons[[#This Row],[Début prévisionnel ]]+Jalons[[#This Row],[Nombre de jours]]-1</f>
        <v>44963</v>
      </c>
      <c r="J17" s="45"/>
      <c r="K17" s="87">
        <f ca="1">IF(Jalons[[#This Row],[temps consommés ]]-Jalons[[#This Row],[Nombre de jours]]&lt;0,0,Jalons[[#This Row],[temps consommés ]]-Jalons[[#This Row],[Nombre de jours]])</f>
        <v>0</v>
      </c>
      <c r="L1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 s="45"/>
      <c r="N17" s="66"/>
      <c r="O17" s="88" t="str">
        <f ca="1">VLOOKUP((Jalons[[#This Row],[temps consommés ]]-Jalons[[#This Row],[Nombre de jours]])/Jalons[[#This Row],[Nombre de jours]],$V$3:$W$6,2,1)</f>
        <v>En bonne voie</v>
      </c>
      <c r="P17" s="22" t="s">
        <v>9</v>
      </c>
      <c r="Q17" s="65">
        <f>IF(AND(Jalons[[#This Row],[début réel 8]]="",Jalons[[#This Row],[fin réelle 11]]),0,IF(AND(Jalons[[#This Row],[début réel 8]]&lt;&gt;"",Jalons[[#This Row],[fin réelle 11]]=""),0.5,1))</f>
        <v>0</v>
      </c>
      <c r="R17" s="56">
        <f>Jalons[[#This Row],[Fin ]]+1</f>
        <v>44964</v>
      </c>
      <c r="S17" s="21">
        <v>27</v>
      </c>
      <c r="T17" s="45">
        <f>Jalons[[#This Row],[Début prévisionnel 5]]+Jalons[[#This Row],[Nombre de jours6]]-1</f>
        <v>44990</v>
      </c>
      <c r="U17" s="45"/>
      <c r="V17" s="87">
        <f ca="1">IF(Jalons[[#This Row],[temps consommés 10]]-Jalons[[#This Row],[Nombre de jours6]]&lt;0,0,Jalons[[#This Row],[temps consommés 10]]-Jalons[[#This Row],[Nombre de jours6]])</f>
        <v>0</v>
      </c>
      <c r="W1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 s="45"/>
      <c r="Y17" s="23" t="str">
        <f ca="1">IF(AND($O17="Objectif",Y$7&gt;=$R17,Y$7&lt;=$R17+$S17-1),2,IF(AND($O17="Jalon",Y$7&gt;=$R17,Y$7&lt;=$R17+$S17-1),1,""))</f>
        <v/>
      </c>
      <c r="Z17" s="23" t="str">
        <f ca="1">IF(AND($O17="Objectif",Z$7&gt;=$R17,Z$7&lt;=$R17+$S17-1),2,IF(AND($O17="Jalon",Z$7&gt;=$R17,Z$7&lt;=$R17+$S17-1),1,""))</f>
        <v/>
      </c>
      <c r="AA17" s="23" t="str">
        <f ca="1">IF(AND($O17="Objectif",AA$7&gt;=$R17,AA$7&lt;=$R17+$S17-1),2,IF(AND($O17="Jalon",AA$7&gt;=$R17,AA$7&lt;=$R17+$S17-1),1,""))</f>
        <v/>
      </c>
      <c r="AB17" s="23" t="str">
        <f ca="1">IF(AND($O17="Objectif",AB$7&gt;=$R17,AB$7&lt;=$R17+$S17-1),2,IF(AND($O17="Jalon",AB$7&gt;=$R17,AB$7&lt;=$R17+$S17-1),1,""))</f>
        <v/>
      </c>
      <c r="AC17" s="23" t="str">
        <f ca="1">IF(AND($O17="Objectif",AC$7&gt;=$R17,AC$7&lt;=$R17+$S17-1),2,IF(AND($O17="Jalon",AC$7&gt;=$R17,AC$7&lt;=$R17+$S17-1),1,""))</f>
        <v/>
      </c>
      <c r="AD17" s="23" t="str">
        <f ca="1">IF(AND($O17="Objectif",AD$7&gt;=$R17,AD$7&lt;=$R17+$S17-1),2,IF(AND($O17="Jalon",AD$7&gt;=$R17,AD$7&lt;=$R17+$S17-1),1,""))</f>
        <v/>
      </c>
      <c r="AE17" s="23" t="str">
        <f ca="1">IF(AND($O17="Objectif",AE$7&gt;=$R17,AE$7&lt;=$R17+$S17-1),2,IF(AND($O17="Jalon",AE$7&gt;=$R17,AE$7&lt;=$R17+$S17-1),1,""))</f>
        <v/>
      </c>
      <c r="AF17" s="23" t="str">
        <f ca="1">IF(AND($O17="Objectif",AF$7&gt;=$R17,AF$7&lt;=$R17+$S17-1),2,IF(AND($O17="Jalon",AF$7&gt;=$R17,AF$7&lt;=$R17+$S17-1),1,""))</f>
        <v/>
      </c>
      <c r="AG17" s="23" t="str">
        <f ca="1">IF(AND($O17="Objectif",AG$7&gt;=$R17,AG$7&lt;=$R17+$S17-1),2,IF(AND($O17="Jalon",AG$7&gt;=$R17,AG$7&lt;=$R17+$S17-1),1,""))</f>
        <v/>
      </c>
      <c r="AH17" s="23" t="str">
        <f ca="1">IF(AND($O17="Objectif",AH$7&gt;=$R17,AH$7&lt;=$R17+$S17-1),2,IF(AND($O17="Jalon",AH$7&gt;=$R17,AH$7&lt;=$R17+$S17-1),1,""))</f>
        <v/>
      </c>
      <c r="AI17" s="23" t="str">
        <f ca="1">IF(AND($O17="Objectif",AI$7&gt;=$R17,AI$7&lt;=$R17+$S17-1),2,IF(AND($O17="Jalon",AI$7&gt;=$R17,AI$7&lt;=$R17+$S17-1),1,""))</f>
        <v/>
      </c>
      <c r="AJ17" s="23" t="str">
        <f ca="1">IF(AND($O17="Objectif",AJ$7&gt;=$R17,AJ$7&lt;=$R17+$S17-1),2,IF(AND($O17="Jalon",AJ$7&gt;=$R17,AJ$7&lt;=$R17+$S17-1),1,""))</f>
        <v/>
      </c>
      <c r="AK17" s="23" t="str">
        <f ca="1">IF(AND($O17="Objectif",AK$7&gt;=$R17,AK$7&lt;=$R17+$S17-1),2,IF(AND($O17="Jalon",AK$7&gt;=$R17,AK$7&lt;=$R17+$S17-1),1,""))</f>
        <v/>
      </c>
      <c r="AL17" s="23" t="str">
        <f ca="1">IF(AND($O17="Objectif",AL$7&gt;=$R17,AL$7&lt;=$R17+$S17-1),2,IF(AND($O17="Jalon",AL$7&gt;=$R17,AL$7&lt;=$R17+$S17-1),1,""))</f>
        <v/>
      </c>
      <c r="AM17" s="23" t="str">
        <f ca="1">IF(AND($O17="Objectif",AM$7&gt;=$R17,AM$7&lt;=$R17+$S17-1),2,IF(AND($O17="Jalon",AM$7&gt;=$R17,AM$7&lt;=$R17+$S17-1),1,""))</f>
        <v/>
      </c>
      <c r="AN17" s="23" t="str">
        <f ca="1">IF(AND($O17="Objectif",AN$7&gt;=$R17,AN$7&lt;=$R17+$S17-1),2,IF(AND($O17="Jalon",AN$7&gt;=$R17,AN$7&lt;=$R17+$S17-1),1,""))</f>
        <v/>
      </c>
      <c r="AO17" s="23" t="str">
        <f ca="1">IF(AND($O17="Objectif",AO$7&gt;=$R17,AO$7&lt;=$R17+$S17-1),2,IF(AND($O17="Jalon",AO$7&gt;=$R17,AO$7&lt;=$R17+$S17-1),1,""))</f>
        <v/>
      </c>
      <c r="AP17" s="23" t="str">
        <f ca="1">IF(AND($O17="Objectif",AP$7&gt;=$R17,AP$7&lt;=$R17+$S17-1),2,IF(AND($O17="Jalon",AP$7&gt;=$R17,AP$7&lt;=$R17+$S17-1),1,""))</f>
        <v/>
      </c>
      <c r="AQ17" s="23" t="str">
        <f ca="1">IF(AND($O17="Objectif",AQ$7&gt;=$R17,AQ$7&lt;=$R17+$S17-1),2,IF(AND($O17="Jalon",AQ$7&gt;=$R17,AQ$7&lt;=$R17+$S17-1),1,""))</f>
        <v/>
      </c>
      <c r="AR17" s="23" t="str">
        <f ca="1">IF(AND($O17="Objectif",AR$7&gt;=$R17,AR$7&lt;=$R17+$S17-1),2,IF(AND($O17="Jalon",AR$7&gt;=$R17,AR$7&lt;=$R17+$S17-1),1,""))</f>
        <v/>
      </c>
      <c r="AS17" s="23" t="str">
        <f ca="1">IF(AND($O17="Objectif",AS$7&gt;=$R17,AS$7&lt;=$R17+$S17-1),2,IF(AND($O17="Jalon",AS$7&gt;=$R17,AS$7&lt;=$R17+$S17-1),1,""))</f>
        <v/>
      </c>
      <c r="AT17" s="23" t="str">
        <f ca="1">IF(AND($O17="Objectif",AT$7&gt;=$R17,AT$7&lt;=$R17+$S17-1),2,IF(AND($O17="Jalon",AT$7&gt;=$R17,AT$7&lt;=$R17+$S17-1),1,""))</f>
        <v/>
      </c>
      <c r="AU17" s="23" t="str">
        <f ca="1">IF(AND($O17="Objectif",AU$7&gt;=$R17,AU$7&lt;=$R17+$S17-1),2,IF(AND($O17="Jalon",AU$7&gt;=$R17,AU$7&lt;=$R17+$S17-1),1,""))</f>
        <v/>
      </c>
      <c r="AV17" s="23" t="str">
        <f ca="1">IF(AND($O17="Objectif",AV$7&gt;=$R17,AV$7&lt;=$R17+$S17-1),2,IF(AND($O17="Jalon",AV$7&gt;=$R17,AV$7&lt;=$R17+$S17-1),1,""))</f>
        <v/>
      </c>
      <c r="AW17" s="23" t="str">
        <f ca="1">IF(AND($O17="Objectif",AW$7&gt;=$R17,AW$7&lt;=$R17+$S17-1),2,IF(AND($O17="Jalon",AW$7&gt;=$R17,AW$7&lt;=$R17+$S17-1),1,""))</f>
        <v/>
      </c>
      <c r="AX17" s="23" t="str">
        <f ca="1">IF(AND($O17="Objectif",AX$7&gt;=$R17,AX$7&lt;=$R17+$S17-1),2,IF(AND($O17="Jalon",AX$7&gt;=$R17,AX$7&lt;=$R17+$S17-1),1,""))</f>
        <v/>
      </c>
      <c r="AY17" s="23" t="str">
        <f ca="1">IF(AND($O17="Objectif",AY$7&gt;=$R17,AY$7&lt;=$R17+$S17-1),2,IF(AND($O17="Jalon",AY$7&gt;=$R17,AY$7&lt;=$R17+$S17-1),1,""))</f>
        <v/>
      </c>
      <c r="AZ17" s="23" t="str">
        <f ca="1">IF(AND($O17="Objectif",AZ$7&gt;=$R17,AZ$7&lt;=$R17+$S17-1),2,IF(AND($O17="Jalon",AZ$7&gt;=$R17,AZ$7&lt;=$R17+$S17-1),1,""))</f>
        <v/>
      </c>
      <c r="BA17" s="23" t="str">
        <f ca="1">IF(AND($O17="Objectif",BA$7&gt;=$R17,BA$7&lt;=$R17+$S17-1),2,IF(AND($O17="Jalon",BA$7&gt;=$R17,BA$7&lt;=$R17+$S17-1),1,""))</f>
        <v/>
      </c>
      <c r="BB17" s="23" t="str">
        <f ca="1">IF(AND($O17="Objectif",BB$7&gt;=$R17,BB$7&lt;=$R17+$S17-1),2,IF(AND($O17="Jalon",BB$7&gt;=$R17,BB$7&lt;=$R17+$S17-1),1,""))</f>
        <v/>
      </c>
      <c r="BC17" s="23" t="str">
        <f ca="1">IF(AND($O17="Objectif",BC$7&gt;=$R17,BC$7&lt;=$R17+$S17-1),2,IF(AND($O17="Jalon",BC$7&gt;=$R17,BC$7&lt;=$R17+$S17-1),1,""))</f>
        <v/>
      </c>
      <c r="BD17" s="23" t="str">
        <f ca="1">IF(AND($O17="Objectif",BD$7&gt;=$R17,BD$7&lt;=$R17+$S17-1),2,IF(AND($O17="Jalon",BD$7&gt;=$R17,BD$7&lt;=$R17+$S17-1),1,""))</f>
        <v/>
      </c>
      <c r="BE17" s="23" t="str">
        <f ca="1">IF(AND($O17="Objectif",BE$7&gt;=$R17,BE$7&lt;=$R17+$S17-1),2,IF(AND($O17="Jalon",BE$7&gt;=$R17,BE$7&lt;=$R17+$S17-1),1,""))</f>
        <v/>
      </c>
      <c r="BF17" s="23" t="str">
        <f ca="1">IF(AND($O17="Objectif",BF$7&gt;=$R17,BF$7&lt;=$R17+$S17-1),2,IF(AND($O17="Jalon",BF$7&gt;=$R17,BF$7&lt;=$R17+$S17-1),1,""))</f>
        <v/>
      </c>
      <c r="BG17" s="23" t="str">
        <f ca="1">IF(AND($O17="Objectif",BG$7&gt;=$R17,BG$7&lt;=$R17+$S17-1),2,IF(AND($O17="Jalon",BG$7&gt;=$R17,BG$7&lt;=$R17+$S17-1),1,""))</f>
        <v/>
      </c>
      <c r="BH17" s="23" t="str">
        <f ca="1">IF(AND($O17="Objectif",BH$7&gt;=$R17,BH$7&lt;=$R17+$S17-1),2,IF(AND($O17="Jalon",BH$7&gt;=$R17,BH$7&lt;=$R17+$S17-1),1,""))</f>
        <v/>
      </c>
      <c r="BI17" s="23" t="str">
        <f ca="1">IF(AND($O17="Objectif",BI$7&gt;=$R17,BI$7&lt;=$R17+$S17-1),2,IF(AND($O17="Jalon",BI$7&gt;=$R17,BI$7&lt;=$R17+$S17-1),1,""))</f>
        <v/>
      </c>
      <c r="BJ17" s="23" t="str">
        <f ca="1">IF(AND($O17="Objectif",BJ$7&gt;=$R17,BJ$7&lt;=$R17+$S17-1),2,IF(AND($O17="Jalon",BJ$7&gt;=$R17,BJ$7&lt;=$R17+$S17-1),1,""))</f>
        <v/>
      </c>
      <c r="BK17" s="23" t="str">
        <f ca="1">IF(AND($O17="Objectif",BK$7&gt;=$R17,BK$7&lt;=$R17+$S17-1),2,IF(AND($O17="Jalon",BK$7&gt;=$R17,BK$7&lt;=$R17+$S17-1),1,""))</f>
        <v/>
      </c>
      <c r="BL17" s="23" t="str">
        <f ca="1">IF(AND($O17="Objectif",BL$7&gt;=$R17,BL$7&lt;=$R17+$S17-1),2,IF(AND($O17="Jalon",BL$7&gt;=$R17,BL$7&lt;=$R17+$S17-1),1,""))</f>
        <v/>
      </c>
      <c r="BM17" s="23" t="str">
        <f ca="1">IF(AND($O17="Objectif",BM$7&gt;=$R17,BM$7&lt;=$R17+$S17-1),2,IF(AND($O17="Jalon",BM$7&gt;=$R17,BM$7&lt;=$R17+$S17-1),1,""))</f>
        <v/>
      </c>
      <c r="BN17" s="23" t="str">
        <f ca="1">IF(AND($O17="Objectif",BN$7&gt;=$R17,BN$7&lt;=$R17+$S17-1),2,IF(AND($O17="Jalon",BN$7&gt;=$R17,BN$7&lt;=$R17+$S17-1),1,""))</f>
        <v/>
      </c>
      <c r="BO17" s="23" t="str">
        <f ca="1">IF(AND($O17="Objectif",BO$7&gt;=$R17,BO$7&lt;=$R17+$S17-1),2,IF(AND($O17="Jalon",BO$7&gt;=$R17,BO$7&lt;=$R17+$S17-1),1,""))</f>
        <v/>
      </c>
      <c r="BP17" s="23" t="str">
        <f ca="1">IF(AND($O17="Objectif",BP$7&gt;=$R17,BP$7&lt;=$R17+$S17-1),2,IF(AND($O17="Jalon",BP$7&gt;=$R17,BP$7&lt;=$R17+$S17-1),1,""))</f>
        <v/>
      </c>
      <c r="BQ17" s="23" t="str">
        <f ca="1">IF(AND($O17="Objectif",BQ$7&gt;=$R17,BQ$7&lt;=$R17+$S17-1),2,IF(AND($O17="Jalon",BQ$7&gt;=$R17,BQ$7&lt;=$R17+$S17-1),1,""))</f>
        <v/>
      </c>
      <c r="BR17" s="23" t="str">
        <f ca="1">IF(AND($O17="Objectif",BR$7&gt;=$R17,BR$7&lt;=$R17+$S17-1),2,IF(AND($O17="Jalon",BR$7&gt;=$R17,BR$7&lt;=$R17+$S17-1),1,""))</f>
        <v/>
      </c>
      <c r="BS17" s="23" t="str">
        <f ca="1">IF(AND($O17="Objectif",BS$7&gt;=$R17,BS$7&lt;=$R17+$S17-1),2,IF(AND($O17="Jalon",BS$7&gt;=$R17,BS$7&lt;=$R17+$S17-1),1,""))</f>
        <v/>
      </c>
      <c r="BT17" s="23" t="str">
        <f ca="1">IF(AND($O17="Objectif",BT$7&gt;=$R17,BT$7&lt;=$R17+$S17-1),2,IF(AND($O17="Jalon",BT$7&gt;=$R17,BT$7&lt;=$R17+$S17-1),1,""))</f>
        <v/>
      </c>
      <c r="BU17" s="23" t="str">
        <f ca="1">IF(AND($O17="Objectif",BU$7&gt;=$R17,BU$7&lt;=$R17+$S17-1),2,IF(AND($O17="Jalon",BU$7&gt;=$R17,BU$7&lt;=$R17+$S17-1),1,""))</f>
        <v/>
      </c>
      <c r="BV17" s="23" t="str">
        <f ca="1">IF(AND($O17="Objectif",BV$7&gt;=$R17,BV$7&lt;=$R17+$S17-1),2,IF(AND($O17="Jalon",BV$7&gt;=$R17,BV$7&lt;=$R17+$S17-1),1,""))</f>
        <v/>
      </c>
      <c r="BW17" s="23" t="str">
        <f ca="1">IF(AND($O17="Objectif",BW$7&gt;=$R17,BW$7&lt;=$R17+$S17-1),2,IF(AND($O17="Jalon",BW$7&gt;=$R17,BW$7&lt;=$R17+$S17-1),1,""))</f>
        <v/>
      </c>
      <c r="BX17" s="23" t="str">
        <f ca="1">IF(AND($O17="Objectif",BX$7&gt;=$R17,BX$7&lt;=$R17+$S17-1),2,IF(AND($O17="Jalon",BX$7&gt;=$R17,BX$7&lt;=$R17+$S17-1),1,""))</f>
        <v/>
      </c>
      <c r="BY17" s="23" t="str">
        <f ca="1">IF(AND($O17="Objectif",BY$7&gt;=$R17,BY$7&lt;=$R17+$S17-1),2,IF(AND($O17="Jalon",BY$7&gt;=$R17,BY$7&lt;=$R17+$S17-1),1,""))</f>
        <v/>
      </c>
      <c r="BZ17" s="23" t="str">
        <f ca="1">IF(AND($O17="Objectif",BZ$7&gt;=$R17,BZ$7&lt;=$R17+$S17-1),2,IF(AND($O17="Jalon",BZ$7&gt;=$R17,BZ$7&lt;=$R17+$S17-1),1,""))</f>
        <v/>
      </c>
      <c r="CA17" s="23" t="str">
        <f ca="1">IF(AND($O17="Objectif",CA$7&gt;=$R17,CA$7&lt;=$R17+$S17-1),2,IF(AND($O17="Jalon",CA$7&gt;=$R17,CA$7&lt;=$R17+$S17-1),1,""))</f>
        <v/>
      </c>
      <c r="CB17" s="23" t="str">
        <f ca="1">IF(AND($O17="Objectif",CB$7&gt;=$R17,CB$7&lt;=$R17+$S17-1),2,IF(AND($O17="Jalon",CB$7&gt;=$R17,CB$7&lt;=$R17+$S17-1),1,""))</f>
        <v/>
      </c>
    </row>
    <row r="18" spans="1:80" s="2" customFormat="1" ht="30" customHeight="1" x14ac:dyDescent="0.25">
      <c r="A18" s="36">
        <v>7</v>
      </c>
      <c r="B18" s="33" t="s">
        <v>23</v>
      </c>
      <c r="C18" s="88" t="str">
        <f ca="1">VLOOKUP(((Jalons[[#This Row],[perturbation ]]+Jalons[[#This Row],[perturbation 9]])/150),$D$3:$E$6,2,1)</f>
        <v>En bonne voie</v>
      </c>
      <c r="D18" s="88" t="str">
        <f ca="1">VLOOKUP((Jalons[[#This Row],[temps consommés ]]-Jalons[[#This Row],[Nombre de jours]])/Jalons[[#This Row],[Nombre de jours]],$V$3:$W$6,2,1)</f>
        <v>En bonne voie</v>
      </c>
      <c r="E18" s="22" t="s">
        <v>9</v>
      </c>
      <c r="F18" s="65">
        <f>IF(AND(Jalons[[#This Row],[début réel ]]="",Jalons[[#This Row],[fin réelle ]]),0,IF(AND(Jalons[[#This Row],[début réel ]]&lt;&gt;"",Jalons[[#This Row],[fin réelle ]]=""),0.5,1))</f>
        <v>0</v>
      </c>
      <c r="G18" s="56">
        <f t="shared" si="2"/>
        <v>44963</v>
      </c>
      <c r="H18" s="21">
        <v>1</v>
      </c>
      <c r="I18" s="45">
        <f>+Jalons[[#This Row],[Début prévisionnel ]]+Jalons[[#This Row],[Nombre de jours]]-1</f>
        <v>44963</v>
      </c>
      <c r="J18" s="45"/>
      <c r="K18" s="87">
        <f ca="1">IF(Jalons[[#This Row],[temps consommés ]]-Jalons[[#This Row],[Nombre de jours]]&lt;0,0,Jalons[[#This Row],[temps consommés ]]-Jalons[[#This Row],[Nombre de jours]])</f>
        <v>0</v>
      </c>
      <c r="L1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 s="45"/>
      <c r="N18" s="66"/>
      <c r="O18" s="88" t="str">
        <f ca="1">VLOOKUP((Jalons[[#This Row],[temps consommés ]]-Jalons[[#This Row],[Nombre de jours]])/Jalons[[#This Row],[Nombre de jours]],$V$3:$W$6,2,1)</f>
        <v>En bonne voie</v>
      </c>
      <c r="P18" s="22" t="s">
        <v>9</v>
      </c>
      <c r="Q18" s="65">
        <f>IF(AND(Jalons[[#This Row],[début réel 8]]="",Jalons[[#This Row],[fin réelle 11]]),0,IF(AND(Jalons[[#This Row],[début réel 8]]&lt;&gt;"",Jalons[[#This Row],[fin réelle 11]]=""),0.5,1))</f>
        <v>0</v>
      </c>
      <c r="R18" s="56">
        <f>Jalons[[#This Row],[Fin ]]+1</f>
        <v>44964</v>
      </c>
      <c r="S18" s="21">
        <v>27</v>
      </c>
      <c r="T18" s="45">
        <f>Jalons[[#This Row],[Début prévisionnel 5]]+Jalons[[#This Row],[Nombre de jours6]]-1</f>
        <v>44990</v>
      </c>
      <c r="U18" s="45"/>
      <c r="V18" s="87">
        <f ca="1">IF(Jalons[[#This Row],[temps consommés 10]]-Jalons[[#This Row],[Nombre de jours6]]&lt;0,0,Jalons[[#This Row],[temps consommés 10]]-Jalons[[#This Row],[Nombre de jours6]])</f>
        <v>0</v>
      </c>
      <c r="W1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 s="45"/>
      <c r="Y18" s="23" t="str">
        <f ca="1">IF(AND($O18="Objectif",Y$7&gt;=$R18,Y$7&lt;=$R18+$S18-1),2,IF(AND($O18="Jalon",Y$7&gt;=$R18,Y$7&lt;=$R18+$S18-1),1,""))</f>
        <v/>
      </c>
      <c r="Z18" s="23" t="str">
        <f ca="1">IF(AND($O18="Objectif",Z$7&gt;=$R18,Z$7&lt;=$R18+$S18-1),2,IF(AND($O18="Jalon",Z$7&gt;=$R18,Z$7&lt;=$R18+$S18-1),1,""))</f>
        <v/>
      </c>
      <c r="AA18" s="23" t="str">
        <f ca="1">IF(AND($O18="Objectif",AA$7&gt;=$R18,AA$7&lt;=$R18+$S18-1),2,IF(AND($O18="Jalon",AA$7&gt;=$R18,AA$7&lt;=$R18+$S18-1),1,""))</f>
        <v/>
      </c>
      <c r="AB18" s="23" t="str">
        <f ca="1">IF(AND($O18="Objectif",AB$7&gt;=$R18,AB$7&lt;=$R18+$S18-1),2,IF(AND($O18="Jalon",AB$7&gt;=$R18,AB$7&lt;=$R18+$S18-1),1,""))</f>
        <v/>
      </c>
      <c r="AC18" s="23" t="str">
        <f ca="1">IF(AND($O18="Objectif",AC$7&gt;=$R18,AC$7&lt;=$R18+$S18-1),2,IF(AND($O18="Jalon",AC$7&gt;=$R18,AC$7&lt;=$R18+$S18-1),1,""))</f>
        <v/>
      </c>
      <c r="AD18" s="23" t="str">
        <f ca="1">IF(AND($O18="Objectif",AD$7&gt;=$R18,AD$7&lt;=$R18+$S18-1),2,IF(AND($O18="Jalon",AD$7&gt;=$R18,AD$7&lt;=$R18+$S18-1),1,""))</f>
        <v/>
      </c>
      <c r="AE18" s="23" t="str">
        <f ca="1">IF(AND($O18="Objectif",AE$7&gt;=$R18,AE$7&lt;=$R18+$S18-1),2,IF(AND($O18="Jalon",AE$7&gt;=$R18,AE$7&lt;=$R18+$S18-1),1,""))</f>
        <v/>
      </c>
      <c r="AF18" s="23" t="str">
        <f ca="1">IF(AND($O18="Objectif",AF$7&gt;=$R18,AF$7&lt;=$R18+$S18-1),2,IF(AND($O18="Jalon",AF$7&gt;=$R18,AF$7&lt;=$R18+$S18-1),1,""))</f>
        <v/>
      </c>
      <c r="AG18" s="23" t="str">
        <f ca="1">IF(AND($O18="Objectif",AG$7&gt;=$R18,AG$7&lt;=$R18+$S18-1),2,IF(AND($O18="Jalon",AG$7&gt;=$R18,AG$7&lt;=$R18+$S18-1),1,""))</f>
        <v/>
      </c>
      <c r="AH18" s="23" t="str">
        <f ca="1">IF(AND($O18="Objectif",AH$7&gt;=$R18,AH$7&lt;=$R18+$S18-1),2,IF(AND($O18="Jalon",AH$7&gt;=$R18,AH$7&lt;=$R18+$S18-1),1,""))</f>
        <v/>
      </c>
      <c r="AI18" s="23" t="str">
        <f ca="1">IF(AND($O18="Objectif",AI$7&gt;=$R18,AI$7&lt;=$R18+$S18-1),2,IF(AND($O18="Jalon",AI$7&gt;=$R18,AI$7&lt;=$R18+$S18-1),1,""))</f>
        <v/>
      </c>
      <c r="AJ18" s="23" t="str">
        <f ca="1">IF(AND($O18="Objectif",AJ$7&gt;=$R18,AJ$7&lt;=$R18+$S18-1),2,IF(AND($O18="Jalon",AJ$7&gt;=$R18,AJ$7&lt;=$R18+$S18-1),1,""))</f>
        <v/>
      </c>
      <c r="AK18" s="23" t="str">
        <f ca="1">IF(AND($O18="Objectif",AK$7&gt;=$R18,AK$7&lt;=$R18+$S18-1),2,IF(AND($O18="Jalon",AK$7&gt;=$R18,AK$7&lt;=$R18+$S18-1),1,""))</f>
        <v/>
      </c>
      <c r="AL18" s="23" t="str">
        <f ca="1">IF(AND($O18="Objectif",AL$7&gt;=$R18,AL$7&lt;=$R18+$S18-1),2,IF(AND($O18="Jalon",AL$7&gt;=$R18,AL$7&lt;=$R18+$S18-1),1,""))</f>
        <v/>
      </c>
      <c r="AM18" s="23" t="str">
        <f ca="1">IF(AND($O18="Objectif",AM$7&gt;=$R18,AM$7&lt;=$R18+$S18-1),2,IF(AND($O18="Jalon",AM$7&gt;=$R18,AM$7&lt;=$R18+$S18-1),1,""))</f>
        <v/>
      </c>
      <c r="AN18" s="23" t="str">
        <f ca="1">IF(AND($O18="Objectif",AN$7&gt;=$R18,AN$7&lt;=$R18+$S18-1),2,IF(AND($O18="Jalon",AN$7&gt;=$R18,AN$7&lt;=$R18+$S18-1),1,""))</f>
        <v/>
      </c>
      <c r="AO18" s="23" t="str">
        <f ca="1">IF(AND($O18="Objectif",AO$7&gt;=$R18,AO$7&lt;=$R18+$S18-1),2,IF(AND($O18="Jalon",AO$7&gt;=$R18,AO$7&lt;=$R18+$S18-1),1,""))</f>
        <v/>
      </c>
      <c r="AP18" s="23" t="str">
        <f ca="1">IF(AND($O18="Objectif",AP$7&gt;=$R18,AP$7&lt;=$R18+$S18-1),2,IF(AND($O18="Jalon",AP$7&gt;=$R18,AP$7&lt;=$R18+$S18-1),1,""))</f>
        <v/>
      </c>
      <c r="AQ18" s="23" t="str">
        <f ca="1">IF(AND($O18="Objectif",AQ$7&gt;=$R18,AQ$7&lt;=$R18+$S18-1),2,IF(AND($O18="Jalon",AQ$7&gt;=$R18,AQ$7&lt;=$R18+$S18-1),1,""))</f>
        <v/>
      </c>
      <c r="AR18" s="23" t="str">
        <f ca="1">IF(AND($O18="Objectif",AR$7&gt;=$R18,AR$7&lt;=$R18+$S18-1),2,IF(AND($O18="Jalon",AR$7&gt;=$R18,AR$7&lt;=$R18+$S18-1),1,""))</f>
        <v/>
      </c>
      <c r="AS18" s="23" t="str">
        <f ca="1">IF(AND($O18="Objectif",AS$7&gt;=$R18,AS$7&lt;=$R18+$S18-1),2,IF(AND($O18="Jalon",AS$7&gt;=$R18,AS$7&lt;=$R18+$S18-1),1,""))</f>
        <v/>
      </c>
      <c r="AT18" s="23" t="str">
        <f ca="1">IF(AND($O18="Objectif",AT$7&gt;=$R18,AT$7&lt;=$R18+$S18-1),2,IF(AND($O18="Jalon",AT$7&gt;=$R18,AT$7&lt;=$R18+$S18-1),1,""))</f>
        <v/>
      </c>
      <c r="AU18" s="23" t="str">
        <f ca="1">IF(AND($O18="Objectif",AU$7&gt;=$R18,AU$7&lt;=$R18+$S18-1),2,IF(AND($O18="Jalon",AU$7&gt;=$R18,AU$7&lt;=$R18+$S18-1),1,""))</f>
        <v/>
      </c>
      <c r="AV18" s="23" t="str">
        <f ca="1">IF(AND($O18="Objectif",AV$7&gt;=$R18,AV$7&lt;=$R18+$S18-1),2,IF(AND($O18="Jalon",AV$7&gt;=$R18,AV$7&lt;=$R18+$S18-1),1,""))</f>
        <v/>
      </c>
      <c r="AW18" s="23" t="str">
        <f ca="1">IF(AND($O18="Objectif",AW$7&gt;=$R18,AW$7&lt;=$R18+$S18-1),2,IF(AND($O18="Jalon",AW$7&gt;=$R18,AW$7&lt;=$R18+$S18-1),1,""))</f>
        <v/>
      </c>
      <c r="AX18" s="23" t="str">
        <f ca="1">IF(AND($O18="Objectif",AX$7&gt;=$R18,AX$7&lt;=$R18+$S18-1),2,IF(AND($O18="Jalon",AX$7&gt;=$R18,AX$7&lt;=$R18+$S18-1),1,""))</f>
        <v/>
      </c>
      <c r="AY18" s="23" t="str">
        <f ca="1">IF(AND($O18="Objectif",AY$7&gt;=$R18,AY$7&lt;=$R18+$S18-1),2,IF(AND($O18="Jalon",AY$7&gt;=$R18,AY$7&lt;=$R18+$S18-1),1,""))</f>
        <v/>
      </c>
      <c r="AZ18" s="23" t="str">
        <f ca="1">IF(AND($O18="Objectif",AZ$7&gt;=$R18,AZ$7&lt;=$R18+$S18-1),2,IF(AND($O18="Jalon",AZ$7&gt;=$R18,AZ$7&lt;=$R18+$S18-1),1,""))</f>
        <v/>
      </c>
      <c r="BA18" s="23" t="str">
        <f ca="1">IF(AND($O18="Objectif",BA$7&gt;=$R18,BA$7&lt;=$R18+$S18-1),2,IF(AND($O18="Jalon",BA$7&gt;=$R18,BA$7&lt;=$R18+$S18-1),1,""))</f>
        <v/>
      </c>
      <c r="BB18" s="23" t="str">
        <f ca="1">IF(AND($O18="Objectif",BB$7&gt;=$R18,BB$7&lt;=$R18+$S18-1),2,IF(AND($O18="Jalon",BB$7&gt;=$R18,BB$7&lt;=$R18+$S18-1),1,""))</f>
        <v/>
      </c>
      <c r="BC18" s="23" t="str">
        <f ca="1">IF(AND($O18="Objectif",BC$7&gt;=$R18,BC$7&lt;=$R18+$S18-1),2,IF(AND($O18="Jalon",BC$7&gt;=$R18,BC$7&lt;=$R18+$S18-1),1,""))</f>
        <v/>
      </c>
      <c r="BD18" s="23" t="str">
        <f ca="1">IF(AND($O18="Objectif",BD$7&gt;=$R18,BD$7&lt;=$R18+$S18-1),2,IF(AND($O18="Jalon",BD$7&gt;=$R18,BD$7&lt;=$R18+$S18-1),1,""))</f>
        <v/>
      </c>
      <c r="BE18" s="23" t="str">
        <f ca="1">IF(AND($O18="Objectif",BE$7&gt;=$R18,BE$7&lt;=$R18+$S18-1),2,IF(AND($O18="Jalon",BE$7&gt;=$R18,BE$7&lt;=$R18+$S18-1),1,""))</f>
        <v/>
      </c>
      <c r="BF18" s="23" t="str">
        <f ca="1">IF(AND($O18="Objectif",BF$7&gt;=$R18,BF$7&lt;=$R18+$S18-1),2,IF(AND($O18="Jalon",BF$7&gt;=$R18,BF$7&lt;=$R18+$S18-1),1,""))</f>
        <v/>
      </c>
      <c r="BG18" s="23" t="str">
        <f ca="1">IF(AND($O18="Objectif",BG$7&gt;=$R18,BG$7&lt;=$R18+$S18-1),2,IF(AND($O18="Jalon",BG$7&gt;=$R18,BG$7&lt;=$R18+$S18-1),1,""))</f>
        <v/>
      </c>
      <c r="BH18" s="23" t="str">
        <f ca="1">IF(AND($O18="Objectif",BH$7&gt;=$R18,BH$7&lt;=$R18+$S18-1),2,IF(AND($O18="Jalon",BH$7&gt;=$R18,BH$7&lt;=$R18+$S18-1),1,""))</f>
        <v/>
      </c>
      <c r="BI18" s="23" t="str">
        <f ca="1">IF(AND($O18="Objectif",BI$7&gt;=$R18,BI$7&lt;=$R18+$S18-1),2,IF(AND($O18="Jalon",BI$7&gt;=$R18,BI$7&lt;=$R18+$S18-1),1,""))</f>
        <v/>
      </c>
      <c r="BJ18" s="23" t="str">
        <f ca="1">IF(AND($O18="Objectif",BJ$7&gt;=$R18,BJ$7&lt;=$R18+$S18-1),2,IF(AND($O18="Jalon",BJ$7&gt;=$R18,BJ$7&lt;=$R18+$S18-1),1,""))</f>
        <v/>
      </c>
      <c r="BK18" s="23" t="str">
        <f ca="1">IF(AND($O18="Objectif",BK$7&gt;=$R18,BK$7&lt;=$R18+$S18-1),2,IF(AND($O18="Jalon",BK$7&gt;=$R18,BK$7&lt;=$R18+$S18-1),1,""))</f>
        <v/>
      </c>
      <c r="BL18" s="23" t="str">
        <f ca="1">IF(AND($O18="Objectif",BL$7&gt;=$R18,BL$7&lt;=$R18+$S18-1),2,IF(AND($O18="Jalon",BL$7&gt;=$R18,BL$7&lt;=$R18+$S18-1),1,""))</f>
        <v/>
      </c>
      <c r="BM18" s="23" t="str">
        <f ca="1">IF(AND($O18="Objectif",BM$7&gt;=$R18,BM$7&lt;=$R18+$S18-1),2,IF(AND($O18="Jalon",BM$7&gt;=$R18,BM$7&lt;=$R18+$S18-1),1,""))</f>
        <v/>
      </c>
      <c r="BN18" s="23" t="str">
        <f ca="1">IF(AND($O18="Objectif",BN$7&gt;=$R18,BN$7&lt;=$R18+$S18-1),2,IF(AND($O18="Jalon",BN$7&gt;=$R18,BN$7&lt;=$R18+$S18-1),1,""))</f>
        <v/>
      </c>
      <c r="BO18" s="23" t="str">
        <f ca="1">IF(AND($O18="Objectif",BO$7&gt;=$R18,BO$7&lt;=$R18+$S18-1),2,IF(AND($O18="Jalon",BO$7&gt;=$R18,BO$7&lt;=$R18+$S18-1),1,""))</f>
        <v/>
      </c>
      <c r="BP18" s="23" t="str">
        <f ca="1">IF(AND($O18="Objectif",BP$7&gt;=$R18,BP$7&lt;=$R18+$S18-1),2,IF(AND($O18="Jalon",BP$7&gt;=$R18,BP$7&lt;=$R18+$S18-1),1,""))</f>
        <v/>
      </c>
      <c r="BQ18" s="23" t="str">
        <f ca="1">IF(AND($O18="Objectif",BQ$7&gt;=$R18,BQ$7&lt;=$R18+$S18-1),2,IF(AND($O18="Jalon",BQ$7&gt;=$R18,BQ$7&lt;=$R18+$S18-1),1,""))</f>
        <v/>
      </c>
      <c r="BR18" s="23" t="str">
        <f ca="1">IF(AND($O18="Objectif",BR$7&gt;=$R18,BR$7&lt;=$R18+$S18-1),2,IF(AND($O18="Jalon",BR$7&gt;=$R18,BR$7&lt;=$R18+$S18-1),1,""))</f>
        <v/>
      </c>
      <c r="BS18" s="23" t="str">
        <f ca="1">IF(AND($O18="Objectif",BS$7&gt;=$R18,BS$7&lt;=$R18+$S18-1),2,IF(AND($O18="Jalon",BS$7&gt;=$R18,BS$7&lt;=$R18+$S18-1),1,""))</f>
        <v/>
      </c>
      <c r="BT18" s="23" t="str">
        <f ca="1">IF(AND($O18="Objectif",BT$7&gt;=$R18,BT$7&lt;=$R18+$S18-1),2,IF(AND($O18="Jalon",BT$7&gt;=$R18,BT$7&lt;=$R18+$S18-1),1,""))</f>
        <v/>
      </c>
      <c r="BU18" s="23" t="str">
        <f ca="1">IF(AND($O18="Objectif",BU$7&gt;=$R18,BU$7&lt;=$R18+$S18-1),2,IF(AND($O18="Jalon",BU$7&gt;=$R18,BU$7&lt;=$R18+$S18-1),1,""))</f>
        <v/>
      </c>
      <c r="BV18" s="23" t="str">
        <f ca="1">IF(AND($O18="Objectif",BV$7&gt;=$R18,BV$7&lt;=$R18+$S18-1),2,IF(AND($O18="Jalon",BV$7&gt;=$R18,BV$7&lt;=$R18+$S18-1),1,""))</f>
        <v/>
      </c>
      <c r="BW18" s="23" t="str">
        <f ca="1">IF(AND($O18="Objectif",BW$7&gt;=$R18,BW$7&lt;=$R18+$S18-1),2,IF(AND($O18="Jalon",BW$7&gt;=$R18,BW$7&lt;=$R18+$S18-1),1,""))</f>
        <v/>
      </c>
      <c r="BX18" s="23" t="str">
        <f ca="1">IF(AND($O18="Objectif",BX$7&gt;=$R18,BX$7&lt;=$R18+$S18-1),2,IF(AND($O18="Jalon",BX$7&gt;=$R18,BX$7&lt;=$R18+$S18-1),1,""))</f>
        <v/>
      </c>
      <c r="BY18" s="23" t="str">
        <f ca="1">IF(AND($O18="Objectif",BY$7&gt;=$R18,BY$7&lt;=$R18+$S18-1),2,IF(AND($O18="Jalon",BY$7&gt;=$R18,BY$7&lt;=$R18+$S18-1),1,""))</f>
        <v/>
      </c>
      <c r="BZ18" s="23" t="str">
        <f ca="1">IF(AND($O18="Objectif",BZ$7&gt;=$R18,BZ$7&lt;=$R18+$S18-1),2,IF(AND($O18="Jalon",BZ$7&gt;=$R18,BZ$7&lt;=$R18+$S18-1),1,""))</f>
        <v/>
      </c>
      <c r="CA18" s="23" t="str">
        <f ca="1">IF(AND($O18="Objectif",CA$7&gt;=$R18,CA$7&lt;=$R18+$S18-1),2,IF(AND($O18="Jalon",CA$7&gt;=$R18,CA$7&lt;=$R18+$S18-1),1,""))</f>
        <v/>
      </c>
      <c r="CB18" s="23" t="str">
        <f ca="1">IF(AND($O18="Objectif",CB$7&gt;=$R18,CB$7&lt;=$R18+$S18-1),2,IF(AND($O18="Jalon",CB$7&gt;=$R18,CB$7&lt;=$R18+$S18-1),1,""))</f>
        <v/>
      </c>
    </row>
    <row r="19" spans="1:80" s="2" customFormat="1" ht="30" customHeight="1" x14ac:dyDescent="0.25">
      <c r="A19" s="36">
        <v>8</v>
      </c>
      <c r="B19" s="33" t="s">
        <v>24</v>
      </c>
      <c r="C19" s="88" t="str">
        <f ca="1">VLOOKUP(((Jalons[[#This Row],[perturbation ]]+Jalons[[#This Row],[perturbation 9]])/150),$D$3:$E$6,2,1)</f>
        <v>En bonne voie</v>
      </c>
      <c r="D19" s="88" t="str">
        <f ca="1">VLOOKUP((Jalons[[#This Row],[temps consommés ]]-Jalons[[#This Row],[Nombre de jours]])/Jalons[[#This Row],[Nombre de jours]],$V$3:$W$6,2,1)</f>
        <v>En bonne voie</v>
      </c>
      <c r="E19" s="22" t="s">
        <v>9</v>
      </c>
      <c r="F19" s="65">
        <f>IF(AND(Jalons[[#This Row],[début réel ]]="",Jalons[[#This Row],[fin réelle ]]),0,IF(AND(Jalons[[#This Row],[début réel ]]&lt;&gt;"",Jalons[[#This Row],[fin réelle ]]=""),0.5,1))</f>
        <v>0</v>
      </c>
      <c r="G19" s="56">
        <f t="shared" si="2"/>
        <v>44963</v>
      </c>
      <c r="H19" s="21">
        <v>1</v>
      </c>
      <c r="I19" s="45">
        <f>+Jalons[[#This Row],[Début prévisionnel ]]+Jalons[[#This Row],[Nombre de jours]]-1</f>
        <v>44963</v>
      </c>
      <c r="J19" s="45"/>
      <c r="K19" s="87">
        <f ca="1">IF(Jalons[[#This Row],[temps consommés ]]-Jalons[[#This Row],[Nombre de jours]]&lt;0,0,Jalons[[#This Row],[temps consommés ]]-Jalons[[#This Row],[Nombre de jours]])</f>
        <v>0</v>
      </c>
      <c r="L1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 s="45"/>
      <c r="N19" s="66"/>
      <c r="O19" s="88" t="str">
        <f ca="1">VLOOKUP((Jalons[[#This Row],[temps consommés ]]-Jalons[[#This Row],[Nombre de jours]])/Jalons[[#This Row],[Nombre de jours]],$V$3:$W$6,2,1)</f>
        <v>En bonne voie</v>
      </c>
      <c r="P19" s="22" t="s">
        <v>9</v>
      </c>
      <c r="Q19" s="65">
        <f>IF(AND(Jalons[[#This Row],[début réel 8]]="",Jalons[[#This Row],[fin réelle 11]]),0,IF(AND(Jalons[[#This Row],[début réel 8]]&lt;&gt;"",Jalons[[#This Row],[fin réelle 11]]=""),0.5,1))</f>
        <v>0</v>
      </c>
      <c r="R19" s="56">
        <f>Jalons[[#This Row],[Fin ]]+1</f>
        <v>44964</v>
      </c>
      <c r="S19" s="21">
        <v>27</v>
      </c>
      <c r="T19" s="45">
        <f>Jalons[[#This Row],[Début prévisionnel 5]]+Jalons[[#This Row],[Nombre de jours6]]-1</f>
        <v>44990</v>
      </c>
      <c r="U19" s="45"/>
      <c r="V19" s="87">
        <f ca="1">IF(Jalons[[#This Row],[temps consommés 10]]-Jalons[[#This Row],[Nombre de jours6]]&lt;0,0,Jalons[[#This Row],[temps consommés 10]]-Jalons[[#This Row],[Nombre de jours6]])</f>
        <v>0</v>
      </c>
      <c r="W1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 s="45"/>
      <c r="Y19" s="23" t="str">
        <f ca="1">IF(AND($O19="Objectif",Y$7&gt;=$R19,Y$7&lt;=$R19+$S19-1),2,IF(AND($O19="Jalon",Y$7&gt;=$R19,Y$7&lt;=$R19+$S19-1),1,""))</f>
        <v/>
      </c>
      <c r="Z19" s="23" t="str">
        <f ca="1">IF(AND($O19="Objectif",Z$7&gt;=$R19,Z$7&lt;=$R19+$S19-1),2,IF(AND($O19="Jalon",Z$7&gt;=$R19,Z$7&lt;=$R19+$S19-1),1,""))</f>
        <v/>
      </c>
      <c r="AA19" s="23" t="str">
        <f ca="1">IF(AND($O19="Objectif",AA$7&gt;=$R19,AA$7&lt;=$R19+$S19-1),2,IF(AND($O19="Jalon",AA$7&gt;=$R19,AA$7&lt;=$R19+$S19-1),1,""))</f>
        <v/>
      </c>
      <c r="AB19" s="23" t="str">
        <f ca="1">IF(AND($O19="Objectif",AB$7&gt;=$R19,AB$7&lt;=$R19+$S19-1),2,IF(AND($O19="Jalon",AB$7&gt;=$R19,AB$7&lt;=$R19+$S19-1),1,""))</f>
        <v/>
      </c>
      <c r="AC19" s="23" t="str">
        <f ca="1">IF(AND($O19="Objectif",AC$7&gt;=$R19,AC$7&lt;=$R19+$S19-1),2,IF(AND($O19="Jalon",AC$7&gt;=$R19,AC$7&lt;=$R19+$S19-1),1,""))</f>
        <v/>
      </c>
      <c r="AD19" s="23" t="str">
        <f ca="1">IF(AND($O19="Objectif",AD$7&gt;=$R19,AD$7&lt;=$R19+$S19-1),2,IF(AND($O19="Jalon",AD$7&gt;=$R19,AD$7&lt;=$R19+$S19-1),1,""))</f>
        <v/>
      </c>
      <c r="AE19" s="23" t="str">
        <f ca="1">IF(AND($O19="Objectif",AE$7&gt;=$R19,AE$7&lt;=$R19+$S19-1),2,IF(AND($O19="Jalon",AE$7&gt;=$R19,AE$7&lt;=$R19+$S19-1),1,""))</f>
        <v/>
      </c>
      <c r="AF19" s="23" t="str">
        <f ca="1">IF(AND($O19="Objectif",AF$7&gt;=$R19,AF$7&lt;=$R19+$S19-1),2,IF(AND($O19="Jalon",AF$7&gt;=$R19,AF$7&lt;=$R19+$S19-1),1,""))</f>
        <v/>
      </c>
      <c r="AG19" s="23" t="str">
        <f ca="1">IF(AND($O19="Objectif",AG$7&gt;=$R19,AG$7&lt;=$R19+$S19-1),2,IF(AND($O19="Jalon",AG$7&gt;=$R19,AG$7&lt;=$R19+$S19-1),1,""))</f>
        <v/>
      </c>
      <c r="AH19" s="23" t="str">
        <f ca="1">IF(AND($O19="Objectif",AH$7&gt;=$R19,AH$7&lt;=$R19+$S19-1),2,IF(AND($O19="Jalon",AH$7&gt;=$R19,AH$7&lt;=$R19+$S19-1),1,""))</f>
        <v/>
      </c>
      <c r="AI19" s="23" t="str">
        <f ca="1">IF(AND($O19="Objectif",AI$7&gt;=$R19,AI$7&lt;=$R19+$S19-1),2,IF(AND($O19="Jalon",AI$7&gt;=$R19,AI$7&lt;=$R19+$S19-1),1,""))</f>
        <v/>
      </c>
      <c r="AJ19" s="23" t="str">
        <f ca="1">IF(AND($O19="Objectif",AJ$7&gt;=$R19,AJ$7&lt;=$R19+$S19-1),2,IF(AND($O19="Jalon",AJ$7&gt;=$R19,AJ$7&lt;=$R19+$S19-1),1,""))</f>
        <v/>
      </c>
      <c r="AK19" s="23" t="str">
        <f ca="1">IF(AND($O19="Objectif",AK$7&gt;=$R19,AK$7&lt;=$R19+$S19-1),2,IF(AND($O19="Jalon",AK$7&gt;=$R19,AK$7&lt;=$R19+$S19-1),1,""))</f>
        <v/>
      </c>
      <c r="AL19" s="23" t="str">
        <f ca="1">IF(AND($O19="Objectif",AL$7&gt;=$R19,AL$7&lt;=$R19+$S19-1),2,IF(AND($O19="Jalon",AL$7&gt;=$R19,AL$7&lt;=$R19+$S19-1),1,""))</f>
        <v/>
      </c>
      <c r="AM19" s="23" t="str">
        <f ca="1">IF(AND($O19="Objectif",AM$7&gt;=$R19,AM$7&lt;=$R19+$S19-1),2,IF(AND($O19="Jalon",AM$7&gt;=$R19,AM$7&lt;=$R19+$S19-1),1,""))</f>
        <v/>
      </c>
      <c r="AN19" s="23" t="str">
        <f ca="1">IF(AND($O19="Objectif",AN$7&gt;=$R19,AN$7&lt;=$R19+$S19-1),2,IF(AND($O19="Jalon",AN$7&gt;=$R19,AN$7&lt;=$R19+$S19-1),1,""))</f>
        <v/>
      </c>
      <c r="AO19" s="23" t="str">
        <f ca="1">IF(AND($O19="Objectif",AO$7&gt;=$R19,AO$7&lt;=$R19+$S19-1),2,IF(AND($O19="Jalon",AO$7&gt;=$R19,AO$7&lt;=$R19+$S19-1),1,""))</f>
        <v/>
      </c>
      <c r="AP19" s="23" t="str">
        <f ca="1">IF(AND($O19="Objectif",AP$7&gt;=$R19,AP$7&lt;=$R19+$S19-1),2,IF(AND($O19="Jalon",AP$7&gt;=$R19,AP$7&lt;=$R19+$S19-1),1,""))</f>
        <v/>
      </c>
      <c r="AQ19" s="23" t="str">
        <f ca="1">IF(AND($O19="Objectif",AQ$7&gt;=$R19,AQ$7&lt;=$R19+$S19-1),2,IF(AND($O19="Jalon",AQ$7&gt;=$R19,AQ$7&lt;=$R19+$S19-1),1,""))</f>
        <v/>
      </c>
      <c r="AR19" s="23" t="str">
        <f ca="1">IF(AND($O19="Objectif",AR$7&gt;=$R19,AR$7&lt;=$R19+$S19-1),2,IF(AND($O19="Jalon",AR$7&gt;=$R19,AR$7&lt;=$R19+$S19-1),1,""))</f>
        <v/>
      </c>
      <c r="AS19" s="23" t="str">
        <f ca="1">IF(AND($O19="Objectif",AS$7&gt;=$R19,AS$7&lt;=$R19+$S19-1),2,IF(AND($O19="Jalon",AS$7&gt;=$R19,AS$7&lt;=$R19+$S19-1),1,""))</f>
        <v/>
      </c>
      <c r="AT19" s="23" t="str">
        <f ca="1">IF(AND($O19="Objectif",AT$7&gt;=$R19,AT$7&lt;=$R19+$S19-1),2,IF(AND($O19="Jalon",AT$7&gt;=$R19,AT$7&lt;=$R19+$S19-1),1,""))</f>
        <v/>
      </c>
      <c r="AU19" s="23" t="str">
        <f ca="1">IF(AND($O19="Objectif",AU$7&gt;=$R19,AU$7&lt;=$R19+$S19-1),2,IF(AND($O19="Jalon",AU$7&gt;=$R19,AU$7&lt;=$R19+$S19-1),1,""))</f>
        <v/>
      </c>
      <c r="AV19" s="23" t="str">
        <f ca="1">IF(AND($O19="Objectif",AV$7&gt;=$R19,AV$7&lt;=$R19+$S19-1),2,IF(AND($O19="Jalon",AV$7&gt;=$R19,AV$7&lt;=$R19+$S19-1),1,""))</f>
        <v/>
      </c>
      <c r="AW19" s="23" t="str">
        <f ca="1">IF(AND($O19="Objectif",AW$7&gt;=$R19,AW$7&lt;=$R19+$S19-1),2,IF(AND($O19="Jalon",AW$7&gt;=$R19,AW$7&lt;=$R19+$S19-1),1,""))</f>
        <v/>
      </c>
      <c r="AX19" s="23" t="str">
        <f ca="1">IF(AND($O19="Objectif",AX$7&gt;=$R19,AX$7&lt;=$R19+$S19-1),2,IF(AND($O19="Jalon",AX$7&gt;=$R19,AX$7&lt;=$R19+$S19-1),1,""))</f>
        <v/>
      </c>
      <c r="AY19" s="23" t="str">
        <f ca="1">IF(AND($O19="Objectif",AY$7&gt;=$R19,AY$7&lt;=$R19+$S19-1),2,IF(AND($O19="Jalon",AY$7&gt;=$R19,AY$7&lt;=$R19+$S19-1),1,""))</f>
        <v/>
      </c>
      <c r="AZ19" s="23" t="str">
        <f ca="1">IF(AND($O19="Objectif",AZ$7&gt;=$R19,AZ$7&lt;=$R19+$S19-1),2,IF(AND($O19="Jalon",AZ$7&gt;=$R19,AZ$7&lt;=$R19+$S19-1),1,""))</f>
        <v/>
      </c>
      <c r="BA19" s="23" t="str">
        <f ca="1">IF(AND($O19="Objectif",BA$7&gt;=$R19,BA$7&lt;=$R19+$S19-1),2,IF(AND($O19="Jalon",BA$7&gt;=$R19,BA$7&lt;=$R19+$S19-1),1,""))</f>
        <v/>
      </c>
      <c r="BB19" s="23" t="str">
        <f ca="1">IF(AND($O19="Objectif",BB$7&gt;=$R19,BB$7&lt;=$R19+$S19-1),2,IF(AND($O19="Jalon",BB$7&gt;=$R19,BB$7&lt;=$R19+$S19-1),1,""))</f>
        <v/>
      </c>
      <c r="BC19" s="23" t="str">
        <f ca="1">IF(AND($O19="Objectif",BC$7&gt;=$R19,BC$7&lt;=$R19+$S19-1),2,IF(AND($O19="Jalon",BC$7&gt;=$R19,BC$7&lt;=$R19+$S19-1),1,""))</f>
        <v/>
      </c>
      <c r="BD19" s="23" t="str">
        <f ca="1">IF(AND($O19="Objectif",BD$7&gt;=$R19,BD$7&lt;=$R19+$S19-1),2,IF(AND($O19="Jalon",BD$7&gt;=$R19,BD$7&lt;=$R19+$S19-1),1,""))</f>
        <v/>
      </c>
      <c r="BE19" s="23" t="str">
        <f ca="1">IF(AND($O19="Objectif",BE$7&gt;=$R19,BE$7&lt;=$R19+$S19-1),2,IF(AND($O19="Jalon",BE$7&gt;=$R19,BE$7&lt;=$R19+$S19-1),1,""))</f>
        <v/>
      </c>
      <c r="BF19" s="23" t="str">
        <f ca="1">IF(AND($O19="Objectif",BF$7&gt;=$R19,BF$7&lt;=$R19+$S19-1),2,IF(AND($O19="Jalon",BF$7&gt;=$R19,BF$7&lt;=$R19+$S19-1),1,""))</f>
        <v/>
      </c>
      <c r="BG19" s="23" t="str">
        <f ca="1">IF(AND($O19="Objectif",BG$7&gt;=$R19,BG$7&lt;=$R19+$S19-1),2,IF(AND($O19="Jalon",BG$7&gt;=$R19,BG$7&lt;=$R19+$S19-1),1,""))</f>
        <v/>
      </c>
      <c r="BH19" s="23" t="str">
        <f ca="1">IF(AND($O19="Objectif",BH$7&gt;=$R19,BH$7&lt;=$R19+$S19-1),2,IF(AND($O19="Jalon",BH$7&gt;=$R19,BH$7&lt;=$R19+$S19-1),1,""))</f>
        <v/>
      </c>
      <c r="BI19" s="23" t="str">
        <f ca="1">IF(AND($O19="Objectif",BI$7&gt;=$R19,BI$7&lt;=$R19+$S19-1),2,IF(AND($O19="Jalon",BI$7&gt;=$R19,BI$7&lt;=$R19+$S19-1),1,""))</f>
        <v/>
      </c>
      <c r="BJ19" s="23" t="str">
        <f ca="1">IF(AND($O19="Objectif",BJ$7&gt;=$R19,BJ$7&lt;=$R19+$S19-1),2,IF(AND($O19="Jalon",BJ$7&gt;=$R19,BJ$7&lt;=$R19+$S19-1),1,""))</f>
        <v/>
      </c>
      <c r="BK19" s="23" t="str">
        <f ca="1">IF(AND($O19="Objectif",BK$7&gt;=$R19,BK$7&lt;=$R19+$S19-1),2,IF(AND($O19="Jalon",BK$7&gt;=$R19,BK$7&lt;=$R19+$S19-1),1,""))</f>
        <v/>
      </c>
      <c r="BL19" s="23" t="str">
        <f ca="1">IF(AND($O19="Objectif",BL$7&gt;=$R19,BL$7&lt;=$R19+$S19-1),2,IF(AND($O19="Jalon",BL$7&gt;=$R19,BL$7&lt;=$R19+$S19-1),1,""))</f>
        <v/>
      </c>
      <c r="BM19" s="23" t="str">
        <f ca="1">IF(AND($O19="Objectif",BM$7&gt;=$R19,BM$7&lt;=$R19+$S19-1),2,IF(AND($O19="Jalon",BM$7&gt;=$R19,BM$7&lt;=$R19+$S19-1),1,""))</f>
        <v/>
      </c>
      <c r="BN19" s="23" t="str">
        <f ca="1">IF(AND($O19="Objectif",BN$7&gt;=$R19,BN$7&lt;=$R19+$S19-1),2,IF(AND($O19="Jalon",BN$7&gt;=$R19,BN$7&lt;=$R19+$S19-1),1,""))</f>
        <v/>
      </c>
      <c r="BO19" s="23" t="str">
        <f ca="1">IF(AND($O19="Objectif",BO$7&gt;=$R19,BO$7&lt;=$R19+$S19-1),2,IF(AND($O19="Jalon",BO$7&gt;=$R19,BO$7&lt;=$R19+$S19-1),1,""))</f>
        <v/>
      </c>
      <c r="BP19" s="23" t="str">
        <f ca="1">IF(AND($O19="Objectif",BP$7&gt;=$R19,BP$7&lt;=$R19+$S19-1),2,IF(AND($O19="Jalon",BP$7&gt;=$R19,BP$7&lt;=$R19+$S19-1),1,""))</f>
        <v/>
      </c>
      <c r="BQ19" s="23" t="str">
        <f ca="1">IF(AND($O19="Objectif",BQ$7&gt;=$R19,BQ$7&lt;=$R19+$S19-1),2,IF(AND($O19="Jalon",BQ$7&gt;=$R19,BQ$7&lt;=$R19+$S19-1),1,""))</f>
        <v/>
      </c>
      <c r="BR19" s="23" t="str">
        <f ca="1">IF(AND($O19="Objectif",BR$7&gt;=$R19,BR$7&lt;=$R19+$S19-1),2,IF(AND($O19="Jalon",BR$7&gt;=$R19,BR$7&lt;=$R19+$S19-1),1,""))</f>
        <v/>
      </c>
      <c r="BS19" s="23" t="str">
        <f ca="1">IF(AND($O19="Objectif",BS$7&gt;=$R19,BS$7&lt;=$R19+$S19-1),2,IF(AND($O19="Jalon",BS$7&gt;=$R19,BS$7&lt;=$R19+$S19-1),1,""))</f>
        <v/>
      </c>
      <c r="BT19" s="23" t="str">
        <f ca="1">IF(AND($O19="Objectif",BT$7&gt;=$R19,BT$7&lt;=$R19+$S19-1),2,IF(AND($O19="Jalon",BT$7&gt;=$R19,BT$7&lt;=$R19+$S19-1),1,""))</f>
        <v/>
      </c>
      <c r="BU19" s="23" t="str">
        <f ca="1">IF(AND($O19="Objectif",BU$7&gt;=$R19,BU$7&lt;=$R19+$S19-1),2,IF(AND($O19="Jalon",BU$7&gt;=$R19,BU$7&lt;=$R19+$S19-1),1,""))</f>
        <v/>
      </c>
      <c r="BV19" s="23" t="str">
        <f ca="1">IF(AND($O19="Objectif",BV$7&gt;=$R19,BV$7&lt;=$R19+$S19-1),2,IF(AND($O19="Jalon",BV$7&gt;=$R19,BV$7&lt;=$R19+$S19-1),1,""))</f>
        <v/>
      </c>
      <c r="BW19" s="23" t="str">
        <f ca="1">IF(AND($O19="Objectif",BW$7&gt;=$R19,BW$7&lt;=$R19+$S19-1),2,IF(AND($O19="Jalon",BW$7&gt;=$R19,BW$7&lt;=$R19+$S19-1),1,""))</f>
        <v/>
      </c>
      <c r="BX19" s="23" t="str">
        <f ca="1">IF(AND($O19="Objectif",BX$7&gt;=$R19,BX$7&lt;=$R19+$S19-1),2,IF(AND($O19="Jalon",BX$7&gt;=$R19,BX$7&lt;=$R19+$S19-1),1,""))</f>
        <v/>
      </c>
      <c r="BY19" s="23" t="str">
        <f ca="1">IF(AND($O19="Objectif",BY$7&gt;=$R19,BY$7&lt;=$R19+$S19-1),2,IF(AND($O19="Jalon",BY$7&gt;=$R19,BY$7&lt;=$R19+$S19-1),1,""))</f>
        <v/>
      </c>
      <c r="BZ19" s="23" t="str">
        <f ca="1">IF(AND($O19="Objectif",BZ$7&gt;=$R19,BZ$7&lt;=$R19+$S19-1),2,IF(AND($O19="Jalon",BZ$7&gt;=$R19,BZ$7&lt;=$R19+$S19-1),1,""))</f>
        <v/>
      </c>
      <c r="CA19" s="23" t="str">
        <f ca="1">IF(AND($O19="Objectif",CA$7&gt;=$R19,CA$7&lt;=$R19+$S19-1),2,IF(AND($O19="Jalon",CA$7&gt;=$R19,CA$7&lt;=$R19+$S19-1),1,""))</f>
        <v/>
      </c>
      <c r="CB19" s="23" t="str">
        <f ca="1">IF(AND($O19="Objectif",CB$7&gt;=$R19,CB$7&lt;=$R19+$S19-1),2,IF(AND($O19="Jalon",CB$7&gt;=$R19,CB$7&lt;=$R19+$S19-1),1,""))</f>
        <v/>
      </c>
    </row>
    <row r="20" spans="1:80" s="2" customFormat="1" ht="30" customHeight="1" x14ac:dyDescent="0.25">
      <c r="A20" s="36">
        <v>9</v>
      </c>
      <c r="B20" s="33" t="s">
        <v>25</v>
      </c>
      <c r="C20" s="88" t="str">
        <f ca="1">VLOOKUP(((Jalons[[#This Row],[perturbation ]]+Jalons[[#This Row],[perturbation 9]])/150),$D$3:$E$6,2,1)</f>
        <v>En bonne voie</v>
      </c>
      <c r="D20" s="88" t="str">
        <f ca="1">VLOOKUP((Jalons[[#This Row],[temps consommés ]]-Jalons[[#This Row],[Nombre de jours]])/Jalons[[#This Row],[Nombre de jours]],$V$3:$W$6,2,1)</f>
        <v>En bonne voie</v>
      </c>
      <c r="E20" s="22" t="s">
        <v>9</v>
      </c>
      <c r="F20" s="65">
        <f>IF(AND(Jalons[[#This Row],[début réel ]]="",Jalons[[#This Row],[fin réelle ]]),0,IF(AND(Jalons[[#This Row],[début réel ]]&lt;&gt;"",Jalons[[#This Row],[fin réelle ]]=""),0.5,1))</f>
        <v>0</v>
      </c>
      <c r="G20" s="56">
        <f t="shared" si="2"/>
        <v>44963</v>
      </c>
      <c r="H20" s="21">
        <v>1</v>
      </c>
      <c r="I20" s="45">
        <f>+Jalons[[#This Row],[Début prévisionnel ]]+Jalons[[#This Row],[Nombre de jours]]-1</f>
        <v>44963</v>
      </c>
      <c r="J20" s="45"/>
      <c r="K20" s="87">
        <f ca="1">IF(Jalons[[#This Row],[temps consommés ]]-Jalons[[#This Row],[Nombre de jours]]&lt;0,0,Jalons[[#This Row],[temps consommés ]]-Jalons[[#This Row],[Nombre de jours]])</f>
        <v>0</v>
      </c>
      <c r="L2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 s="45"/>
      <c r="N20" s="66"/>
      <c r="O20" s="88" t="str">
        <f ca="1">VLOOKUP((Jalons[[#This Row],[temps consommés ]]-Jalons[[#This Row],[Nombre de jours]])/Jalons[[#This Row],[Nombre de jours]],$V$3:$W$6,2,1)</f>
        <v>En bonne voie</v>
      </c>
      <c r="P20" s="22" t="s">
        <v>9</v>
      </c>
      <c r="Q20" s="65">
        <f>IF(AND(Jalons[[#This Row],[début réel 8]]="",Jalons[[#This Row],[fin réelle 11]]),0,IF(AND(Jalons[[#This Row],[début réel 8]]&lt;&gt;"",Jalons[[#This Row],[fin réelle 11]]=""),0.5,1))</f>
        <v>0</v>
      </c>
      <c r="R20" s="56">
        <f>Jalons[[#This Row],[Fin ]]+1</f>
        <v>44964</v>
      </c>
      <c r="S20" s="21">
        <v>27</v>
      </c>
      <c r="T20" s="45">
        <f>Jalons[[#This Row],[Début prévisionnel 5]]+Jalons[[#This Row],[Nombre de jours6]]-1</f>
        <v>44990</v>
      </c>
      <c r="U20" s="45"/>
      <c r="V20" s="87">
        <f ca="1">IF(Jalons[[#This Row],[temps consommés 10]]-Jalons[[#This Row],[Nombre de jours6]]&lt;0,0,Jalons[[#This Row],[temps consommés 10]]-Jalons[[#This Row],[Nombre de jours6]])</f>
        <v>0</v>
      </c>
      <c r="W2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 s="45"/>
      <c r="Y20" s="23" t="str">
        <f ca="1">IF(AND($O20="Objectif",Y$7&gt;=$R20,Y$7&lt;=$R20+$S20-1),2,IF(AND($O20="Jalon",Y$7&gt;=$R20,Y$7&lt;=$R20+$S20-1),1,""))</f>
        <v/>
      </c>
      <c r="Z20" s="23" t="str">
        <f ca="1">IF(AND($O20="Objectif",Z$7&gt;=$R20,Z$7&lt;=$R20+$S20-1),2,IF(AND($O20="Jalon",Z$7&gt;=$R20,Z$7&lt;=$R20+$S20-1),1,""))</f>
        <v/>
      </c>
      <c r="AA20" s="23" t="str">
        <f ca="1">IF(AND($O20="Objectif",AA$7&gt;=$R20,AA$7&lt;=$R20+$S20-1),2,IF(AND($O20="Jalon",AA$7&gt;=$R20,AA$7&lt;=$R20+$S20-1),1,""))</f>
        <v/>
      </c>
      <c r="AB20" s="23" t="str">
        <f ca="1">IF(AND($O20="Objectif",AB$7&gt;=$R20,AB$7&lt;=$R20+$S20-1),2,IF(AND($O20="Jalon",AB$7&gt;=$R20,AB$7&lt;=$R20+$S20-1),1,""))</f>
        <v/>
      </c>
      <c r="AC20" s="23" t="str">
        <f ca="1">IF(AND($O20="Objectif",AC$7&gt;=$R20,AC$7&lt;=$R20+$S20-1),2,IF(AND($O20="Jalon",AC$7&gt;=$R20,AC$7&lt;=$R20+$S20-1),1,""))</f>
        <v/>
      </c>
      <c r="AD20" s="23" t="str">
        <f ca="1">IF(AND($O20="Objectif",AD$7&gt;=$R20,AD$7&lt;=$R20+$S20-1),2,IF(AND($O20="Jalon",AD$7&gt;=$R20,AD$7&lt;=$R20+$S20-1),1,""))</f>
        <v/>
      </c>
      <c r="AE20" s="23" t="str">
        <f ca="1">IF(AND($O20="Objectif",AE$7&gt;=$R20,AE$7&lt;=$R20+$S20-1),2,IF(AND($O20="Jalon",AE$7&gt;=$R20,AE$7&lt;=$R20+$S20-1),1,""))</f>
        <v/>
      </c>
      <c r="AF20" s="23" t="str">
        <f ca="1">IF(AND($O20="Objectif",AF$7&gt;=$R20,AF$7&lt;=$R20+$S20-1),2,IF(AND($O20="Jalon",AF$7&gt;=$R20,AF$7&lt;=$R20+$S20-1),1,""))</f>
        <v/>
      </c>
      <c r="AG20" s="23" t="str">
        <f ca="1">IF(AND($O20="Objectif",AG$7&gt;=$R20,AG$7&lt;=$R20+$S20-1),2,IF(AND($O20="Jalon",AG$7&gt;=$R20,AG$7&lt;=$R20+$S20-1),1,""))</f>
        <v/>
      </c>
      <c r="AH20" s="23" t="str">
        <f ca="1">IF(AND($O20="Objectif",AH$7&gt;=$R20,AH$7&lt;=$R20+$S20-1),2,IF(AND($O20="Jalon",AH$7&gt;=$R20,AH$7&lt;=$R20+$S20-1),1,""))</f>
        <v/>
      </c>
      <c r="AI20" s="23" t="str">
        <f ca="1">IF(AND($O20="Objectif",AI$7&gt;=$R20,AI$7&lt;=$R20+$S20-1),2,IF(AND($O20="Jalon",AI$7&gt;=$R20,AI$7&lt;=$R20+$S20-1),1,""))</f>
        <v/>
      </c>
      <c r="AJ20" s="23" t="str">
        <f ca="1">IF(AND($O20="Objectif",AJ$7&gt;=$R20,AJ$7&lt;=$R20+$S20-1),2,IF(AND($O20="Jalon",AJ$7&gt;=$R20,AJ$7&lt;=$R20+$S20-1),1,""))</f>
        <v/>
      </c>
      <c r="AK20" s="23" t="str">
        <f ca="1">IF(AND($O20="Objectif",AK$7&gt;=$R20,AK$7&lt;=$R20+$S20-1),2,IF(AND($O20="Jalon",AK$7&gt;=$R20,AK$7&lt;=$R20+$S20-1),1,""))</f>
        <v/>
      </c>
      <c r="AL20" s="23" t="str">
        <f ca="1">IF(AND($O20="Objectif",AL$7&gt;=$R20,AL$7&lt;=$R20+$S20-1),2,IF(AND($O20="Jalon",AL$7&gt;=$R20,AL$7&lt;=$R20+$S20-1),1,""))</f>
        <v/>
      </c>
      <c r="AM20" s="23" t="str">
        <f ca="1">IF(AND($O20="Objectif",AM$7&gt;=$R20,AM$7&lt;=$R20+$S20-1),2,IF(AND($O20="Jalon",AM$7&gt;=$R20,AM$7&lt;=$R20+$S20-1),1,""))</f>
        <v/>
      </c>
      <c r="AN20" s="23" t="str">
        <f ca="1">IF(AND($O20="Objectif",AN$7&gt;=$R20,AN$7&lt;=$R20+$S20-1),2,IF(AND($O20="Jalon",AN$7&gt;=$R20,AN$7&lt;=$R20+$S20-1),1,""))</f>
        <v/>
      </c>
      <c r="AO20" s="23" t="str">
        <f ca="1">IF(AND($O20="Objectif",AO$7&gt;=$R20,AO$7&lt;=$R20+$S20-1),2,IF(AND($O20="Jalon",AO$7&gt;=$R20,AO$7&lt;=$R20+$S20-1),1,""))</f>
        <v/>
      </c>
      <c r="AP20" s="23" t="str">
        <f ca="1">IF(AND($O20="Objectif",AP$7&gt;=$R20,AP$7&lt;=$R20+$S20-1),2,IF(AND($O20="Jalon",AP$7&gt;=$R20,AP$7&lt;=$R20+$S20-1),1,""))</f>
        <v/>
      </c>
      <c r="AQ20" s="23" t="str">
        <f ca="1">IF(AND($O20="Objectif",AQ$7&gt;=$R20,AQ$7&lt;=$R20+$S20-1),2,IF(AND($O20="Jalon",AQ$7&gt;=$R20,AQ$7&lt;=$R20+$S20-1),1,""))</f>
        <v/>
      </c>
      <c r="AR20" s="23" t="str">
        <f ca="1">IF(AND($O20="Objectif",AR$7&gt;=$R20,AR$7&lt;=$R20+$S20-1),2,IF(AND($O20="Jalon",AR$7&gt;=$R20,AR$7&lt;=$R20+$S20-1),1,""))</f>
        <v/>
      </c>
      <c r="AS20" s="23" t="str">
        <f ca="1">IF(AND($O20="Objectif",AS$7&gt;=$R20,AS$7&lt;=$R20+$S20-1),2,IF(AND($O20="Jalon",AS$7&gt;=$R20,AS$7&lt;=$R20+$S20-1),1,""))</f>
        <v/>
      </c>
      <c r="AT20" s="23" t="str">
        <f ca="1">IF(AND($O20="Objectif",AT$7&gt;=$R20,AT$7&lt;=$R20+$S20-1),2,IF(AND($O20="Jalon",AT$7&gt;=$R20,AT$7&lt;=$R20+$S20-1),1,""))</f>
        <v/>
      </c>
      <c r="AU20" s="23" t="str">
        <f ca="1">IF(AND($O20="Objectif",AU$7&gt;=$R20,AU$7&lt;=$R20+$S20-1),2,IF(AND($O20="Jalon",AU$7&gt;=$R20,AU$7&lt;=$R20+$S20-1),1,""))</f>
        <v/>
      </c>
      <c r="AV20" s="23" t="str">
        <f ca="1">IF(AND($O20="Objectif",AV$7&gt;=$R20,AV$7&lt;=$R20+$S20-1),2,IF(AND($O20="Jalon",AV$7&gt;=$R20,AV$7&lt;=$R20+$S20-1),1,""))</f>
        <v/>
      </c>
      <c r="AW20" s="23" t="str">
        <f ca="1">IF(AND($O20="Objectif",AW$7&gt;=$R20,AW$7&lt;=$R20+$S20-1),2,IF(AND($O20="Jalon",AW$7&gt;=$R20,AW$7&lt;=$R20+$S20-1),1,""))</f>
        <v/>
      </c>
      <c r="AX20" s="23" t="str">
        <f ca="1">IF(AND($O20="Objectif",AX$7&gt;=$R20,AX$7&lt;=$R20+$S20-1),2,IF(AND($O20="Jalon",AX$7&gt;=$R20,AX$7&lt;=$R20+$S20-1),1,""))</f>
        <v/>
      </c>
      <c r="AY20" s="23" t="str">
        <f ca="1">IF(AND($O20="Objectif",AY$7&gt;=$R20,AY$7&lt;=$R20+$S20-1),2,IF(AND($O20="Jalon",AY$7&gt;=$R20,AY$7&lt;=$R20+$S20-1),1,""))</f>
        <v/>
      </c>
      <c r="AZ20" s="23" t="str">
        <f ca="1">IF(AND($O20="Objectif",AZ$7&gt;=$R20,AZ$7&lt;=$R20+$S20-1),2,IF(AND($O20="Jalon",AZ$7&gt;=$R20,AZ$7&lt;=$R20+$S20-1),1,""))</f>
        <v/>
      </c>
      <c r="BA20" s="23" t="str">
        <f ca="1">IF(AND($O20="Objectif",BA$7&gt;=$R20,BA$7&lt;=$R20+$S20-1),2,IF(AND($O20="Jalon",BA$7&gt;=$R20,BA$7&lt;=$R20+$S20-1),1,""))</f>
        <v/>
      </c>
      <c r="BB20" s="23" t="str">
        <f ca="1">IF(AND($O20="Objectif",BB$7&gt;=$R20,BB$7&lt;=$R20+$S20-1),2,IF(AND($O20="Jalon",BB$7&gt;=$R20,BB$7&lt;=$R20+$S20-1),1,""))</f>
        <v/>
      </c>
      <c r="BC20" s="23" t="str">
        <f ca="1">IF(AND($O20="Objectif",BC$7&gt;=$R20,BC$7&lt;=$R20+$S20-1),2,IF(AND($O20="Jalon",BC$7&gt;=$R20,BC$7&lt;=$R20+$S20-1),1,""))</f>
        <v/>
      </c>
      <c r="BD20" s="23" t="str">
        <f ca="1">IF(AND($O20="Objectif",BD$7&gt;=$R20,BD$7&lt;=$R20+$S20-1),2,IF(AND($O20="Jalon",BD$7&gt;=$R20,BD$7&lt;=$R20+$S20-1),1,""))</f>
        <v/>
      </c>
      <c r="BE20" s="23" t="str">
        <f ca="1">IF(AND($O20="Objectif",BE$7&gt;=$R20,BE$7&lt;=$R20+$S20-1),2,IF(AND($O20="Jalon",BE$7&gt;=$R20,BE$7&lt;=$R20+$S20-1),1,""))</f>
        <v/>
      </c>
      <c r="BF20" s="23" t="str">
        <f ca="1">IF(AND($O20="Objectif",BF$7&gt;=$R20,BF$7&lt;=$R20+$S20-1),2,IF(AND($O20="Jalon",BF$7&gt;=$R20,BF$7&lt;=$R20+$S20-1),1,""))</f>
        <v/>
      </c>
      <c r="BG20" s="23" t="str">
        <f ca="1">IF(AND($O20="Objectif",BG$7&gt;=$R20,BG$7&lt;=$R20+$S20-1),2,IF(AND($O20="Jalon",BG$7&gt;=$R20,BG$7&lt;=$R20+$S20-1),1,""))</f>
        <v/>
      </c>
      <c r="BH20" s="23" t="str">
        <f ca="1">IF(AND($O20="Objectif",BH$7&gt;=$R20,BH$7&lt;=$R20+$S20-1),2,IF(AND($O20="Jalon",BH$7&gt;=$R20,BH$7&lt;=$R20+$S20-1),1,""))</f>
        <v/>
      </c>
      <c r="BI20" s="23" t="str">
        <f ca="1">IF(AND($O20="Objectif",BI$7&gt;=$R20,BI$7&lt;=$R20+$S20-1),2,IF(AND($O20="Jalon",BI$7&gt;=$R20,BI$7&lt;=$R20+$S20-1),1,""))</f>
        <v/>
      </c>
      <c r="BJ20" s="23" t="str">
        <f ca="1">IF(AND($O20="Objectif",BJ$7&gt;=$R20,BJ$7&lt;=$R20+$S20-1),2,IF(AND($O20="Jalon",BJ$7&gt;=$R20,BJ$7&lt;=$R20+$S20-1),1,""))</f>
        <v/>
      </c>
      <c r="BK20" s="23" t="str">
        <f ca="1">IF(AND($O20="Objectif",BK$7&gt;=$R20,BK$7&lt;=$R20+$S20-1),2,IF(AND($O20="Jalon",BK$7&gt;=$R20,BK$7&lt;=$R20+$S20-1),1,""))</f>
        <v/>
      </c>
      <c r="BL20" s="23" t="str">
        <f ca="1">IF(AND($O20="Objectif",BL$7&gt;=$R20,BL$7&lt;=$R20+$S20-1),2,IF(AND($O20="Jalon",BL$7&gt;=$R20,BL$7&lt;=$R20+$S20-1),1,""))</f>
        <v/>
      </c>
      <c r="BM20" s="23" t="str">
        <f ca="1">IF(AND($O20="Objectif",BM$7&gt;=$R20,BM$7&lt;=$R20+$S20-1),2,IF(AND($O20="Jalon",BM$7&gt;=$R20,BM$7&lt;=$R20+$S20-1),1,""))</f>
        <v/>
      </c>
      <c r="BN20" s="23" t="str">
        <f ca="1">IF(AND($O20="Objectif",BN$7&gt;=$R20,BN$7&lt;=$R20+$S20-1),2,IF(AND($O20="Jalon",BN$7&gt;=$R20,BN$7&lt;=$R20+$S20-1),1,""))</f>
        <v/>
      </c>
      <c r="BO20" s="23" t="str">
        <f ca="1">IF(AND($O20="Objectif",BO$7&gt;=$R20,BO$7&lt;=$R20+$S20-1),2,IF(AND($O20="Jalon",BO$7&gt;=$R20,BO$7&lt;=$R20+$S20-1),1,""))</f>
        <v/>
      </c>
      <c r="BP20" s="23" t="str">
        <f ca="1">IF(AND($O20="Objectif",BP$7&gt;=$R20,BP$7&lt;=$R20+$S20-1),2,IF(AND($O20="Jalon",BP$7&gt;=$R20,BP$7&lt;=$R20+$S20-1),1,""))</f>
        <v/>
      </c>
      <c r="BQ20" s="23" t="str">
        <f ca="1">IF(AND($O20="Objectif",BQ$7&gt;=$R20,BQ$7&lt;=$R20+$S20-1),2,IF(AND($O20="Jalon",BQ$7&gt;=$R20,BQ$7&lt;=$R20+$S20-1),1,""))</f>
        <v/>
      </c>
      <c r="BR20" s="23" t="str">
        <f ca="1">IF(AND($O20="Objectif",BR$7&gt;=$R20,BR$7&lt;=$R20+$S20-1),2,IF(AND($O20="Jalon",BR$7&gt;=$R20,BR$7&lt;=$R20+$S20-1),1,""))</f>
        <v/>
      </c>
      <c r="BS20" s="23" t="str">
        <f ca="1">IF(AND($O20="Objectif",BS$7&gt;=$R20,BS$7&lt;=$R20+$S20-1),2,IF(AND($O20="Jalon",BS$7&gt;=$R20,BS$7&lt;=$R20+$S20-1),1,""))</f>
        <v/>
      </c>
      <c r="BT20" s="23" t="str">
        <f ca="1">IF(AND($O20="Objectif",BT$7&gt;=$R20,BT$7&lt;=$R20+$S20-1),2,IF(AND($O20="Jalon",BT$7&gt;=$R20,BT$7&lt;=$R20+$S20-1),1,""))</f>
        <v/>
      </c>
      <c r="BU20" s="23" t="str">
        <f ca="1">IF(AND($O20="Objectif",BU$7&gt;=$R20,BU$7&lt;=$R20+$S20-1),2,IF(AND($O20="Jalon",BU$7&gt;=$R20,BU$7&lt;=$R20+$S20-1),1,""))</f>
        <v/>
      </c>
      <c r="BV20" s="23" t="str">
        <f ca="1">IF(AND($O20="Objectif",BV$7&gt;=$R20,BV$7&lt;=$R20+$S20-1),2,IF(AND($O20="Jalon",BV$7&gt;=$R20,BV$7&lt;=$R20+$S20-1),1,""))</f>
        <v/>
      </c>
      <c r="BW20" s="23" t="str">
        <f ca="1">IF(AND($O20="Objectif",BW$7&gt;=$R20,BW$7&lt;=$R20+$S20-1),2,IF(AND($O20="Jalon",BW$7&gt;=$R20,BW$7&lt;=$R20+$S20-1),1,""))</f>
        <v/>
      </c>
      <c r="BX20" s="23" t="str">
        <f ca="1">IF(AND($O20="Objectif",BX$7&gt;=$R20,BX$7&lt;=$R20+$S20-1),2,IF(AND($O20="Jalon",BX$7&gt;=$R20,BX$7&lt;=$R20+$S20-1),1,""))</f>
        <v/>
      </c>
      <c r="BY20" s="23" t="str">
        <f ca="1">IF(AND($O20="Objectif",BY$7&gt;=$R20,BY$7&lt;=$R20+$S20-1),2,IF(AND($O20="Jalon",BY$7&gt;=$R20,BY$7&lt;=$R20+$S20-1),1,""))</f>
        <v/>
      </c>
      <c r="BZ20" s="23" t="str">
        <f ca="1">IF(AND($O20="Objectif",BZ$7&gt;=$R20,BZ$7&lt;=$R20+$S20-1),2,IF(AND($O20="Jalon",BZ$7&gt;=$R20,BZ$7&lt;=$R20+$S20-1),1,""))</f>
        <v/>
      </c>
      <c r="CA20" s="23" t="str">
        <f ca="1">IF(AND($O20="Objectif",CA$7&gt;=$R20,CA$7&lt;=$R20+$S20-1),2,IF(AND($O20="Jalon",CA$7&gt;=$R20,CA$7&lt;=$R20+$S20-1),1,""))</f>
        <v/>
      </c>
      <c r="CB20" s="23" t="str">
        <f ca="1">IF(AND($O20="Objectif",CB$7&gt;=$R20,CB$7&lt;=$R20+$S20-1),2,IF(AND($O20="Jalon",CB$7&gt;=$R20,CB$7&lt;=$R20+$S20-1),1,""))</f>
        <v/>
      </c>
    </row>
    <row r="21" spans="1:80" s="2" customFormat="1" ht="30" customHeight="1" x14ac:dyDescent="0.25">
      <c r="A21" s="36">
        <v>10</v>
      </c>
      <c r="B21" s="33" t="s">
        <v>26</v>
      </c>
      <c r="C21" s="88" t="str">
        <f ca="1">VLOOKUP(((Jalons[[#This Row],[perturbation ]]+Jalons[[#This Row],[perturbation 9]])/150),$D$3:$E$6,2,1)</f>
        <v>En bonne voie</v>
      </c>
      <c r="D21" s="88" t="str">
        <f ca="1">VLOOKUP((Jalons[[#This Row],[temps consommés ]]-Jalons[[#This Row],[Nombre de jours]])/Jalons[[#This Row],[Nombre de jours]],$V$3:$W$6,2,1)</f>
        <v>En bonne voie</v>
      </c>
      <c r="E21" s="22" t="s">
        <v>9</v>
      </c>
      <c r="F21" s="65">
        <f>IF(AND(Jalons[[#This Row],[début réel ]]="",Jalons[[#This Row],[fin réelle ]]),0,IF(AND(Jalons[[#This Row],[début réel ]]&lt;&gt;"",Jalons[[#This Row],[fin réelle ]]=""),0.5,1))</f>
        <v>0</v>
      </c>
      <c r="G21" s="56">
        <f t="shared" si="2"/>
        <v>44963</v>
      </c>
      <c r="H21" s="21">
        <v>1</v>
      </c>
      <c r="I21" s="45">
        <f>+Jalons[[#This Row],[Début prévisionnel ]]+Jalons[[#This Row],[Nombre de jours]]-1</f>
        <v>44963</v>
      </c>
      <c r="J21" s="45"/>
      <c r="K21" s="87">
        <f ca="1">IF(Jalons[[#This Row],[temps consommés ]]-Jalons[[#This Row],[Nombre de jours]]&lt;0,0,Jalons[[#This Row],[temps consommés ]]-Jalons[[#This Row],[Nombre de jours]])</f>
        <v>0</v>
      </c>
      <c r="L2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 s="45"/>
      <c r="N21" s="66"/>
      <c r="O21" s="88" t="str">
        <f ca="1">VLOOKUP((Jalons[[#This Row],[temps consommés ]]-Jalons[[#This Row],[Nombre de jours]])/Jalons[[#This Row],[Nombre de jours]],$V$3:$W$6,2,1)</f>
        <v>En bonne voie</v>
      </c>
      <c r="P21" s="22" t="s">
        <v>9</v>
      </c>
      <c r="Q21" s="65">
        <f>IF(AND(Jalons[[#This Row],[début réel 8]]="",Jalons[[#This Row],[fin réelle 11]]),0,IF(AND(Jalons[[#This Row],[début réel 8]]&lt;&gt;"",Jalons[[#This Row],[fin réelle 11]]=""),0.5,1))</f>
        <v>0</v>
      </c>
      <c r="R21" s="56">
        <f>Jalons[[#This Row],[Fin ]]+1</f>
        <v>44964</v>
      </c>
      <c r="S21" s="21">
        <v>27</v>
      </c>
      <c r="T21" s="45">
        <f>Jalons[[#This Row],[Début prévisionnel 5]]+Jalons[[#This Row],[Nombre de jours6]]-1</f>
        <v>44990</v>
      </c>
      <c r="U21" s="45"/>
      <c r="V21" s="87">
        <f ca="1">IF(Jalons[[#This Row],[temps consommés 10]]-Jalons[[#This Row],[Nombre de jours6]]&lt;0,0,Jalons[[#This Row],[temps consommés 10]]-Jalons[[#This Row],[Nombre de jours6]])</f>
        <v>0</v>
      </c>
      <c r="W2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 s="45"/>
      <c r="Y21" s="23" t="str">
        <f ca="1">IF(AND($O21="Objectif",Y$7&gt;=$R21,Y$7&lt;=$R21+$S21-1),2,IF(AND($O21="Jalon",Y$7&gt;=$R21,Y$7&lt;=$R21+$S21-1),1,""))</f>
        <v/>
      </c>
      <c r="Z21" s="23" t="str">
        <f ca="1">IF(AND($O21="Objectif",Z$7&gt;=$R21,Z$7&lt;=$R21+$S21-1),2,IF(AND($O21="Jalon",Z$7&gt;=$R21,Z$7&lt;=$R21+$S21-1),1,""))</f>
        <v/>
      </c>
      <c r="AA21" s="23" t="str">
        <f ca="1">IF(AND($O21="Objectif",AA$7&gt;=$R21,AA$7&lt;=$R21+$S21-1),2,IF(AND($O21="Jalon",AA$7&gt;=$R21,AA$7&lt;=$R21+$S21-1),1,""))</f>
        <v/>
      </c>
      <c r="AB21" s="23" t="str">
        <f ca="1">IF(AND($O21="Objectif",AB$7&gt;=$R21,AB$7&lt;=$R21+$S21-1),2,IF(AND($O21="Jalon",AB$7&gt;=$R21,AB$7&lt;=$R21+$S21-1),1,""))</f>
        <v/>
      </c>
      <c r="AC21" s="23" t="str">
        <f ca="1">IF(AND($O21="Objectif",AC$7&gt;=$R21,AC$7&lt;=$R21+$S21-1),2,IF(AND($O21="Jalon",AC$7&gt;=$R21,AC$7&lt;=$R21+$S21-1),1,""))</f>
        <v/>
      </c>
      <c r="AD21" s="23" t="str">
        <f ca="1">IF(AND($O21="Objectif",AD$7&gt;=$R21,AD$7&lt;=$R21+$S21-1),2,IF(AND($O21="Jalon",AD$7&gt;=$R21,AD$7&lt;=$R21+$S21-1),1,""))</f>
        <v/>
      </c>
      <c r="AE21" s="23" t="str">
        <f ca="1">IF(AND($O21="Objectif",AE$7&gt;=$R21,AE$7&lt;=$R21+$S21-1),2,IF(AND($O21="Jalon",AE$7&gt;=$R21,AE$7&lt;=$R21+$S21-1),1,""))</f>
        <v/>
      </c>
      <c r="AF21" s="23" t="str">
        <f ca="1">IF(AND($O21="Objectif",AF$7&gt;=$R21,AF$7&lt;=$R21+$S21-1),2,IF(AND($O21="Jalon",AF$7&gt;=$R21,AF$7&lt;=$R21+$S21-1),1,""))</f>
        <v/>
      </c>
      <c r="AG21" s="23" t="str">
        <f ca="1">IF(AND($O21="Objectif",AG$7&gt;=$R21,AG$7&lt;=$R21+$S21-1),2,IF(AND($O21="Jalon",AG$7&gt;=$R21,AG$7&lt;=$R21+$S21-1),1,""))</f>
        <v/>
      </c>
      <c r="AH21" s="23" t="str">
        <f ca="1">IF(AND($O21="Objectif",AH$7&gt;=$R21,AH$7&lt;=$R21+$S21-1),2,IF(AND($O21="Jalon",AH$7&gt;=$R21,AH$7&lt;=$R21+$S21-1),1,""))</f>
        <v/>
      </c>
      <c r="AI21" s="23" t="str">
        <f ca="1">IF(AND($O21="Objectif",AI$7&gt;=$R21,AI$7&lt;=$R21+$S21-1),2,IF(AND($O21="Jalon",AI$7&gt;=$R21,AI$7&lt;=$R21+$S21-1),1,""))</f>
        <v/>
      </c>
      <c r="AJ21" s="23" t="str">
        <f ca="1">IF(AND($O21="Objectif",AJ$7&gt;=$R21,AJ$7&lt;=$R21+$S21-1),2,IF(AND($O21="Jalon",AJ$7&gt;=$R21,AJ$7&lt;=$R21+$S21-1),1,""))</f>
        <v/>
      </c>
      <c r="AK21" s="23" t="str">
        <f ca="1">IF(AND($O21="Objectif",AK$7&gt;=$R21,AK$7&lt;=$R21+$S21-1),2,IF(AND($O21="Jalon",AK$7&gt;=$R21,AK$7&lt;=$R21+$S21-1),1,""))</f>
        <v/>
      </c>
      <c r="AL21" s="23" t="str">
        <f ca="1">IF(AND($O21="Objectif",AL$7&gt;=$R21,AL$7&lt;=$R21+$S21-1),2,IF(AND($O21="Jalon",AL$7&gt;=$R21,AL$7&lt;=$R21+$S21-1),1,""))</f>
        <v/>
      </c>
      <c r="AM21" s="23" t="str">
        <f ca="1">IF(AND($O21="Objectif",AM$7&gt;=$R21,AM$7&lt;=$R21+$S21-1),2,IF(AND($O21="Jalon",AM$7&gt;=$R21,AM$7&lt;=$R21+$S21-1),1,""))</f>
        <v/>
      </c>
      <c r="AN21" s="23" t="str">
        <f ca="1">IF(AND($O21="Objectif",AN$7&gt;=$R21,AN$7&lt;=$R21+$S21-1),2,IF(AND($O21="Jalon",AN$7&gt;=$R21,AN$7&lt;=$R21+$S21-1),1,""))</f>
        <v/>
      </c>
      <c r="AO21" s="23" t="str">
        <f ca="1">IF(AND($O21="Objectif",AO$7&gt;=$R21,AO$7&lt;=$R21+$S21-1),2,IF(AND($O21="Jalon",AO$7&gt;=$R21,AO$7&lt;=$R21+$S21-1),1,""))</f>
        <v/>
      </c>
      <c r="AP21" s="23" t="str">
        <f ca="1">IF(AND($O21="Objectif",AP$7&gt;=$R21,AP$7&lt;=$R21+$S21-1),2,IF(AND($O21="Jalon",AP$7&gt;=$R21,AP$7&lt;=$R21+$S21-1),1,""))</f>
        <v/>
      </c>
      <c r="AQ21" s="23" t="str">
        <f ca="1">IF(AND($O21="Objectif",AQ$7&gt;=$R21,AQ$7&lt;=$R21+$S21-1),2,IF(AND($O21="Jalon",AQ$7&gt;=$R21,AQ$7&lt;=$R21+$S21-1),1,""))</f>
        <v/>
      </c>
      <c r="AR21" s="23" t="str">
        <f ca="1">IF(AND($O21="Objectif",AR$7&gt;=$R21,AR$7&lt;=$R21+$S21-1),2,IF(AND($O21="Jalon",AR$7&gt;=$R21,AR$7&lt;=$R21+$S21-1),1,""))</f>
        <v/>
      </c>
      <c r="AS21" s="23" t="str">
        <f ca="1">IF(AND($O21="Objectif",AS$7&gt;=$R21,AS$7&lt;=$R21+$S21-1),2,IF(AND($O21="Jalon",AS$7&gt;=$R21,AS$7&lt;=$R21+$S21-1),1,""))</f>
        <v/>
      </c>
      <c r="AT21" s="23" t="str">
        <f ca="1">IF(AND($O21="Objectif",AT$7&gt;=$R21,AT$7&lt;=$R21+$S21-1),2,IF(AND($O21="Jalon",AT$7&gt;=$R21,AT$7&lt;=$R21+$S21-1),1,""))</f>
        <v/>
      </c>
      <c r="AU21" s="23" t="str">
        <f ca="1">IF(AND($O21="Objectif",AU$7&gt;=$R21,AU$7&lt;=$R21+$S21-1),2,IF(AND($O21="Jalon",AU$7&gt;=$R21,AU$7&lt;=$R21+$S21-1),1,""))</f>
        <v/>
      </c>
      <c r="AV21" s="23" t="str">
        <f ca="1">IF(AND($O21="Objectif",AV$7&gt;=$R21,AV$7&lt;=$R21+$S21-1),2,IF(AND($O21="Jalon",AV$7&gt;=$R21,AV$7&lt;=$R21+$S21-1),1,""))</f>
        <v/>
      </c>
      <c r="AW21" s="23" t="str">
        <f ca="1">IF(AND($O21="Objectif",AW$7&gt;=$R21,AW$7&lt;=$R21+$S21-1),2,IF(AND($O21="Jalon",AW$7&gt;=$R21,AW$7&lt;=$R21+$S21-1),1,""))</f>
        <v/>
      </c>
      <c r="AX21" s="23" t="str">
        <f ca="1">IF(AND($O21="Objectif",AX$7&gt;=$R21,AX$7&lt;=$R21+$S21-1),2,IF(AND($O21="Jalon",AX$7&gt;=$R21,AX$7&lt;=$R21+$S21-1),1,""))</f>
        <v/>
      </c>
      <c r="AY21" s="23" t="str">
        <f ca="1">IF(AND($O21="Objectif",AY$7&gt;=$R21,AY$7&lt;=$R21+$S21-1),2,IF(AND($O21="Jalon",AY$7&gt;=$R21,AY$7&lt;=$R21+$S21-1),1,""))</f>
        <v/>
      </c>
      <c r="AZ21" s="23" t="str">
        <f ca="1">IF(AND($O21="Objectif",AZ$7&gt;=$R21,AZ$7&lt;=$R21+$S21-1),2,IF(AND($O21="Jalon",AZ$7&gt;=$R21,AZ$7&lt;=$R21+$S21-1),1,""))</f>
        <v/>
      </c>
      <c r="BA21" s="23" t="str">
        <f ca="1">IF(AND($O21="Objectif",BA$7&gt;=$R21,BA$7&lt;=$R21+$S21-1),2,IF(AND($O21="Jalon",BA$7&gt;=$R21,BA$7&lt;=$R21+$S21-1),1,""))</f>
        <v/>
      </c>
      <c r="BB21" s="23" t="str">
        <f ca="1">IF(AND($O21="Objectif",BB$7&gt;=$R21,BB$7&lt;=$R21+$S21-1),2,IF(AND($O21="Jalon",BB$7&gt;=$R21,BB$7&lt;=$R21+$S21-1),1,""))</f>
        <v/>
      </c>
      <c r="BC21" s="23" t="str">
        <f ca="1">IF(AND($O21="Objectif",BC$7&gt;=$R21,BC$7&lt;=$R21+$S21-1),2,IF(AND($O21="Jalon",BC$7&gt;=$R21,BC$7&lt;=$R21+$S21-1),1,""))</f>
        <v/>
      </c>
      <c r="BD21" s="23" t="str">
        <f ca="1">IF(AND($O21="Objectif",BD$7&gt;=$R21,BD$7&lt;=$R21+$S21-1),2,IF(AND($O21="Jalon",BD$7&gt;=$R21,BD$7&lt;=$R21+$S21-1),1,""))</f>
        <v/>
      </c>
      <c r="BE21" s="23" t="str">
        <f ca="1">IF(AND($O21="Objectif",BE$7&gt;=$R21,BE$7&lt;=$R21+$S21-1),2,IF(AND($O21="Jalon",BE$7&gt;=$R21,BE$7&lt;=$R21+$S21-1),1,""))</f>
        <v/>
      </c>
      <c r="BF21" s="23" t="str">
        <f ca="1">IF(AND($O21="Objectif",BF$7&gt;=$R21,BF$7&lt;=$R21+$S21-1),2,IF(AND($O21="Jalon",BF$7&gt;=$R21,BF$7&lt;=$R21+$S21-1),1,""))</f>
        <v/>
      </c>
      <c r="BG21" s="23" t="str">
        <f ca="1">IF(AND($O21="Objectif",BG$7&gt;=$R21,BG$7&lt;=$R21+$S21-1),2,IF(AND($O21="Jalon",BG$7&gt;=$R21,BG$7&lt;=$R21+$S21-1),1,""))</f>
        <v/>
      </c>
      <c r="BH21" s="23" t="str">
        <f ca="1">IF(AND($O21="Objectif",BH$7&gt;=$R21,BH$7&lt;=$R21+$S21-1),2,IF(AND($O21="Jalon",BH$7&gt;=$R21,BH$7&lt;=$R21+$S21-1),1,""))</f>
        <v/>
      </c>
      <c r="BI21" s="23" t="str">
        <f ca="1">IF(AND($O21="Objectif",BI$7&gt;=$R21,BI$7&lt;=$R21+$S21-1),2,IF(AND($O21="Jalon",BI$7&gt;=$R21,BI$7&lt;=$R21+$S21-1),1,""))</f>
        <v/>
      </c>
      <c r="BJ21" s="23" t="str">
        <f ca="1">IF(AND($O21="Objectif",BJ$7&gt;=$R21,BJ$7&lt;=$R21+$S21-1),2,IF(AND($O21="Jalon",BJ$7&gt;=$R21,BJ$7&lt;=$R21+$S21-1),1,""))</f>
        <v/>
      </c>
      <c r="BK21" s="23" t="str">
        <f ca="1">IF(AND($O21="Objectif",BK$7&gt;=$R21,BK$7&lt;=$R21+$S21-1),2,IF(AND($O21="Jalon",BK$7&gt;=$R21,BK$7&lt;=$R21+$S21-1),1,""))</f>
        <v/>
      </c>
      <c r="BL21" s="23" t="str">
        <f ca="1">IF(AND($O21="Objectif",BL$7&gt;=$R21,BL$7&lt;=$R21+$S21-1),2,IF(AND($O21="Jalon",BL$7&gt;=$R21,BL$7&lt;=$R21+$S21-1),1,""))</f>
        <v/>
      </c>
      <c r="BM21" s="23" t="str">
        <f ca="1">IF(AND($O21="Objectif",BM$7&gt;=$R21,BM$7&lt;=$R21+$S21-1),2,IF(AND($O21="Jalon",BM$7&gt;=$R21,BM$7&lt;=$R21+$S21-1),1,""))</f>
        <v/>
      </c>
      <c r="BN21" s="23" t="str">
        <f ca="1">IF(AND($O21="Objectif",BN$7&gt;=$R21,BN$7&lt;=$R21+$S21-1),2,IF(AND($O21="Jalon",BN$7&gt;=$R21,BN$7&lt;=$R21+$S21-1),1,""))</f>
        <v/>
      </c>
      <c r="BO21" s="23" t="str">
        <f ca="1">IF(AND($O21="Objectif",BO$7&gt;=$R21,BO$7&lt;=$R21+$S21-1),2,IF(AND($O21="Jalon",BO$7&gt;=$R21,BO$7&lt;=$R21+$S21-1),1,""))</f>
        <v/>
      </c>
      <c r="BP21" s="23" t="str">
        <f ca="1">IF(AND($O21="Objectif",BP$7&gt;=$R21,BP$7&lt;=$R21+$S21-1),2,IF(AND($O21="Jalon",BP$7&gt;=$R21,BP$7&lt;=$R21+$S21-1),1,""))</f>
        <v/>
      </c>
      <c r="BQ21" s="23" t="str">
        <f ca="1">IF(AND($O21="Objectif",BQ$7&gt;=$R21,BQ$7&lt;=$R21+$S21-1),2,IF(AND($O21="Jalon",BQ$7&gt;=$R21,BQ$7&lt;=$R21+$S21-1),1,""))</f>
        <v/>
      </c>
      <c r="BR21" s="23" t="str">
        <f ca="1">IF(AND($O21="Objectif",BR$7&gt;=$R21,BR$7&lt;=$R21+$S21-1),2,IF(AND($O21="Jalon",BR$7&gt;=$R21,BR$7&lt;=$R21+$S21-1),1,""))</f>
        <v/>
      </c>
      <c r="BS21" s="23" t="str">
        <f ca="1">IF(AND($O21="Objectif",BS$7&gt;=$R21,BS$7&lt;=$R21+$S21-1),2,IF(AND($O21="Jalon",BS$7&gt;=$R21,BS$7&lt;=$R21+$S21-1),1,""))</f>
        <v/>
      </c>
      <c r="BT21" s="23" t="str">
        <f ca="1">IF(AND($O21="Objectif",BT$7&gt;=$R21,BT$7&lt;=$R21+$S21-1),2,IF(AND($O21="Jalon",BT$7&gt;=$R21,BT$7&lt;=$R21+$S21-1),1,""))</f>
        <v/>
      </c>
      <c r="BU21" s="23" t="str">
        <f ca="1">IF(AND($O21="Objectif",BU$7&gt;=$R21,BU$7&lt;=$R21+$S21-1),2,IF(AND($O21="Jalon",BU$7&gt;=$R21,BU$7&lt;=$R21+$S21-1),1,""))</f>
        <v/>
      </c>
      <c r="BV21" s="23" t="str">
        <f ca="1">IF(AND($O21="Objectif",BV$7&gt;=$R21,BV$7&lt;=$R21+$S21-1),2,IF(AND($O21="Jalon",BV$7&gt;=$R21,BV$7&lt;=$R21+$S21-1),1,""))</f>
        <v/>
      </c>
      <c r="BW21" s="23" t="str">
        <f ca="1">IF(AND($O21="Objectif",BW$7&gt;=$R21,BW$7&lt;=$R21+$S21-1),2,IF(AND($O21="Jalon",BW$7&gt;=$R21,BW$7&lt;=$R21+$S21-1),1,""))</f>
        <v/>
      </c>
      <c r="BX21" s="23" t="str">
        <f ca="1">IF(AND($O21="Objectif",BX$7&gt;=$R21,BX$7&lt;=$R21+$S21-1),2,IF(AND($O21="Jalon",BX$7&gt;=$R21,BX$7&lt;=$R21+$S21-1),1,""))</f>
        <v/>
      </c>
      <c r="BY21" s="23" t="str">
        <f ca="1">IF(AND($O21="Objectif",BY$7&gt;=$R21,BY$7&lt;=$R21+$S21-1),2,IF(AND($O21="Jalon",BY$7&gt;=$R21,BY$7&lt;=$R21+$S21-1),1,""))</f>
        <v/>
      </c>
      <c r="BZ21" s="23" t="str">
        <f ca="1">IF(AND($O21="Objectif",BZ$7&gt;=$R21,BZ$7&lt;=$R21+$S21-1),2,IF(AND($O21="Jalon",BZ$7&gt;=$R21,BZ$7&lt;=$R21+$S21-1),1,""))</f>
        <v/>
      </c>
      <c r="CA21" s="23" t="str">
        <f ca="1">IF(AND($O21="Objectif",CA$7&gt;=$R21,CA$7&lt;=$R21+$S21-1),2,IF(AND($O21="Jalon",CA$7&gt;=$R21,CA$7&lt;=$R21+$S21-1),1,""))</f>
        <v/>
      </c>
      <c r="CB21" s="23" t="str">
        <f ca="1">IF(AND($O21="Objectif",CB$7&gt;=$R21,CB$7&lt;=$R21+$S21-1),2,IF(AND($O21="Jalon",CB$7&gt;=$R21,CB$7&lt;=$R21+$S21-1),1,""))</f>
        <v/>
      </c>
    </row>
    <row r="22" spans="1:80" s="2" customFormat="1" ht="30" customHeight="1" x14ac:dyDescent="0.25">
      <c r="A22" s="36">
        <v>11</v>
      </c>
      <c r="B22" s="33" t="s">
        <v>27</v>
      </c>
      <c r="C22" s="88" t="str">
        <f ca="1">VLOOKUP(((Jalons[[#This Row],[perturbation ]]+Jalons[[#This Row],[perturbation 9]])/150),$D$3:$E$6,2,1)</f>
        <v>En bonne voie</v>
      </c>
      <c r="D22" s="88" t="str">
        <f ca="1">VLOOKUP((Jalons[[#This Row],[temps consommés ]]-Jalons[[#This Row],[Nombre de jours]])/Jalons[[#This Row],[Nombre de jours]],$V$3:$W$6,2,1)</f>
        <v>En bonne voie</v>
      </c>
      <c r="E22" s="22" t="s">
        <v>9</v>
      </c>
      <c r="F22" s="65">
        <f>IF(AND(Jalons[[#This Row],[début réel ]]="",Jalons[[#This Row],[fin réelle ]]),0,IF(AND(Jalons[[#This Row],[début réel ]]&lt;&gt;"",Jalons[[#This Row],[fin réelle ]]=""),0.5,1))</f>
        <v>0</v>
      </c>
      <c r="G22" s="56">
        <f t="shared" si="2"/>
        <v>44963</v>
      </c>
      <c r="H22" s="21">
        <v>1</v>
      </c>
      <c r="I22" s="45">
        <f>+Jalons[[#This Row],[Début prévisionnel ]]+Jalons[[#This Row],[Nombre de jours]]-1</f>
        <v>44963</v>
      </c>
      <c r="J22" s="45"/>
      <c r="K22" s="87">
        <f ca="1">IF(Jalons[[#This Row],[temps consommés ]]-Jalons[[#This Row],[Nombre de jours]]&lt;0,0,Jalons[[#This Row],[temps consommés ]]-Jalons[[#This Row],[Nombre de jours]])</f>
        <v>0</v>
      </c>
      <c r="L2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 s="45"/>
      <c r="N22" s="66"/>
      <c r="O22" s="88" t="str">
        <f ca="1">VLOOKUP((Jalons[[#This Row],[temps consommés ]]-Jalons[[#This Row],[Nombre de jours]])/Jalons[[#This Row],[Nombre de jours]],$V$3:$W$6,2,1)</f>
        <v>En bonne voie</v>
      </c>
      <c r="P22" s="22" t="s">
        <v>9</v>
      </c>
      <c r="Q22" s="65">
        <f>IF(AND(Jalons[[#This Row],[début réel 8]]="",Jalons[[#This Row],[fin réelle 11]]),0,IF(AND(Jalons[[#This Row],[début réel 8]]&lt;&gt;"",Jalons[[#This Row],[fin réelle 11]]=""),0.5,1))</f>
        <v>0</v>
      </c>
      <c r="R22" s="56">
        <f>Jalons[[#This Row],[Fin ]]+1</f>
        <v>44964</v>
      </c>
      <c r="S22" s="21">
        <v>27</v>
      </c>
      <c r="T22" s="45">
        <f>Jalons[[#This Row],[Début prévisionnel 5]]+Jalons[[#This Row],[Nombre de jours6]]-1</f>
        <v>44990</v>
      </c>
      <c r="U22" s="45"/>
      <c r="V22" s="87">
        <f ca="1">IF(Jalons[[#This Row],[temps consommés 10]]-Jalons[[#This Row],[Nombre de jours6]]&lt;0,0,Jalons[[#This Row],[temps consommés 10]]-Jalons[[#This Row],[Nombre de jours6]])</f>
        <v>0</v>
      </c>
      <c r="W2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 s="45"/>
      <c r="Y22" s="23" t="str">
        <f ca="1">IF(AND($O22="Objectif",Y$7&gt;=$R22,Y$7&lt;=$R22+$S22-1),2,IF(AND($O22="Jalon",Y$7&gt;=$R22,Y$7&lt;=$R22+$S22-1),1,""))</f>
        <v/>
      </c>
      <c r="Z22" s="23" t="str">
        <f ca="1">IF(AND($O22="Objectif",Z$7&gt;=$R22,Z$7&lt;=$R22+$S22-1),2,IF(AND($O22="Jalon",Z$7&gt;=$R22,Z$7&lt;=$R22+$S22-1),1,""))</f>
        <v/>
      </c>
      <c r="AA22" s="23" t="str">
        <f ca="1">IF(AND($O22="Objectif",AA$7&gt;=$R22,AA$7&lt;=$R22+$S22-1),2,IF(AND($O22="Jalon",AA$7&gt;=$R22,AA$7&lt;=$R22+$S22-1),1,""))</f>
        <v/>
      </c>
      <c r="AB22" s="23" t="str">
        <f ca="1">IF(AND($O22="Objectif",AB$7&gt;=$R22,AB$7&lt;=$R22+$S22-1),2,IF(AND($O22="Jalon",AB$7&gt;=$R22,AB$7&lt;=$R22+$S22-1),1,""))</f>
        <v/>
      </c>
      <c r="AC22" s="23" t="str">
        <f ca="1">IF(AND($O22="Objectif",AC$7&gt;=$R22,AC$7&lt;=$R22+$S22-1),2,IF(AND($O22="Jalon",AC$7&gt;=$R22,AC$7&lt;=$R22+$S22-1),1,""))</f>
        <v/>
      </c>
      <c r="AD22" s="23" t="str">
        <f ca="1">IF(AND($O22="Objectif",AD$7&gt;=$R22,AD$7&lt;=$R22+$S22-1),2,IF(AND($O22="Jalon",AD$7&gt;=$R22,AD$7&lt;=$R22+$S22-1),1,""))</f>
        <v/>
      </c>
      <c r="AE22" s="23" t="str">
        <f ca="1">IF(AND($O22="Objectif",AE$7&gt;=$R22,AE$7&lt;=$R22+$S22-1),2,IF(AND($O22="Jalon",AE$7&gt;=$R22,AE$7&lt;=$R22+$S22-1),1,""))</f>
        <v/>
      </c>
      <c r="AF22" s="23" t="str">
        <f ca="1">IF(AND($O22="Objectif",AF$7&gt;=$R22,AF$7&lt;=$R22+$S22-1),2,IF(AND($O22="Jalon",AF$7&gt;=$R22,AF$7&lt;=$R22+$S22-1),1,""))</f>
        <v/>
      </c>
      <c r="AG22" s="23" t="str">
        <f ca="1">IF(AND($O22="Objectif",AG$7&gt;=$R22,AG$7&lt;=$R22+$S22-1),2,IF(AND($O22="Jalon",AG$7&gt;=$R22,AG$7&lt;=$R22+$S22-1),1,""))</f>
        <v/>
      </c>
      <c r="AH22" s="23" t="str">
        <f ca="1">IF(AND($O22="Objectif",AH$7&gt;=$R22,AH$7&lt;=$R22+$S22-1),2,IF(AND($O22="Jalon",AH$7&gt;=$R22,AH$7&lt;=$R22+$S22-1),1,""))</f>
        <v/>
      </c>
      <c r="AI22" s="23" t="str">
        <f ca="1">IF(AND($O22="Objectif",AI$7&gt;=$R22,AI$7&lt;=$R22+$S22-1),2,IF(AND($O22="Jalon",AI$7&gt;=$R22,AI$7&lt;=$R22+$S22-1),1,""))</f>
        <v/>
      </c>
      <c r="AJ22" s="23" t="str">
        <f ca="1">IF(AND($O22="Objectif",AJ$7&gt;=$R22,AJ$7&lt;=$R22+$S22-1),2,IF(AND($O22="Jalon",AJ$7&gt;=$R22,AJ$7&lt;=$R22+$S22-1),1,""))</f>
        <v/>
      </c>
      <c r="AK22" s="23" t="str">
        <f ca="1">IF(AND($O22="Objectif",AK$7&gt;=$R22,AK$7&lt;=$R22+$S22-1),2,IF(AND($O22="Jalon",AK$7&gt;=$R22,AK$7&lt;=$R22+$S22-1),1,""))</f>
        <v/>
      </c>
      <c r="AL22" s="23" t="str">
        <f ca="1">IF(AND($O22="Objectif",AL$7&gt;=$R22,AL$7&lt;=$R22+$S22-1),2,IF(AND($O22="Jalon",AL$7&gt;=$R22,AL$7&lt;=$R22+$S22-1),1,""))</f>
        <v/>
      </c>
      <c r="AM22" s="23" t="str">
        <f ca="1">IF(AND($O22="Objectif",AM$7&gt;=$R22,AM$7&lt;=$R22+$S22-1),2,IF(AND($O22="Jalon",AM$7&gt;=$R22,AM$7&lt;=$R22+$S22-1),1,""))</f>
        <v/>
      </c>
      <c r="AN22" s="23" t="str">
        <f ca="1">IF(AND($O22="Objectif",AN$7&gt;=$R22,AN$7&lt;=$R22+$S22-1),2,IF(AND($O22="Jalon",AN$7&gt;=$R22,AN$7&lt;=$R22+$S22-1),1,""))</f>
        <v/>
      </c>
      <c r="AO22" s="23" t="str">
        <f ca="1">IF(AND($O22="Objectif",AO$7&gt;=$R22,AO$7&lt;=$R22+$S22-1),2,IF(AND($O22="Jalon",AO$7&gt;=$R22,AO$7&lt;=$R22+$S22-1),1,""))</f>
        <v/>
      </c>
      <c r="AP22" s="23" t="str">
        <f ca="1">IF(AND($O22="Objectif",AP$7&gt;=$R22,AP$7&lt;=$R22+$S22-1),2,IF(AND($O22="Jalon",AP$7&gt;=$R22,AP$7&lt;=$R22+$S22-1),1,""))</f>
        <v/>
      </c>
      <c r="AQ22" s="23" t="str">
        <f ca="1">IF(AND($O22="Objectif",AQ$7&gt;=$R22,AQ$7&lt;=$R22+$S22-1),2,IF(AND($O22="Jalon",AQ$7&gt;=$R22,AQ$7&lt;=$R22+$S22-1),1,""))</f>
        <v/>
      </c>
      <c r="AR22" s="23" t="str">
        <f ca="1">IF(AND($O22="Objectif",AR$7&gt;=$R22,AR$7&lt;=$R22+$S22-1),2,IF(AND($O22="Jalon",AR$7&gt;=$R22,AR$7&lt;=$R22+$S22-1),1,""))</f>
        <v/>
      </c>
      <c r="AS22" s="23" t="str">
        <f ca="1">IF(AND($O22="Objectif",AS$7&gt;=$R22,AS$7&lt;=$R22+$S22-1),2,IF(AND($O22="Jalon",AS$7&gt;=$R22,AS$7&lt;=$R22+$S22-1),1,""))</f>
        <v/>
      </c>
      <c r="AT22" s="23" t="str">
        <f ca="1">IF(AND($O22="Objectif",AT$7&gt;=$R22,AT$7&lt;=$R22+$S22-1),2,IF(AND($O22="Jalon",AT$7&gt;=$R22,AT$7&lt;=$R22+$S22-1),1,""))</f>
        <v/>
      </c>
      <c r="AU22" s="23" t="str">
        <f ca="1">IF(AND($O22="Objectif",AU$7&gt;=$R22,AU$7&lt;=$R22+$S22-1),2,IF(AND($O22="Jalon",AU$7&gt;=$R22,AU$7&lt;=$R22+$S22-1),1,""))</f>
        <v/>
      </c>
      <c r="AV22" s="23" t="str">
        <f ca="1">IF(AND($O22="Objectif",AV$7&gt;=$R22,AV$7&lt;=$R22+$S22-1),2,IF(AND($O22="Jalon",AV$7&gt;=$R22,AV$7&lt;=$R22+$S22-1),1,""))</f>
        <v/>
      </c>
      <c r="AW22" s="23" t="str">
        <f ca="1">IF(AND($O22="Objectif",AW$7&gt;=$R22,AW$7&lt;=$R22+$S22-1),2,IF(AND($O22="Jalon",AW$7&gt;=$R22,AW$7&lt;=$R22+$S22-1),1,""))</f>
        <v/>
      </c>
      <c r="AX22" s="23" t="str">
        <f ca="1">IF(AND($O22="Objectif",AX$7&gt;=$R22,AX$7&lt;=$R22+$S22-1),2,IF(AND($O22="Jalon",AX$7&gt;=$R22,AX$7&lt;=$R22+$S22-1),1,""))</f>
        <v/>
      </c>
      <c r="AY22" s="23" t="str">
        <f ca="1">IF(AND($O22="Objectif",AY$7&gt;=$R22,AY$7&lt;=$R22+$S22-1),2,IF(AND($O22="Jalon",AY$7&gt;=$R22,AY$7&lt;=$R22+$S22-1),1,""))</f>
        <v/>
      </c>
      <c r="AZ22" s="23" t="str">
        <f ca="1">IF(AND($O22="Objectif",AZ$7&gt;=$R22,AZ$7&lt;=$R22+$S22-1),2,IF(AND($O22="Jalon",AZ$7&gt;=$R22,AZ$7&lt;=$R22+$S22-1),1,""))</f>
        <v/>
      </c>
      <c r="BA22" s="23" t="str">
        <f ca="1">IF(AND($O22="Objectif",BA$7&gt;=$R22,BA$7&lt;=$R22+$S22-1),2,IF(AND($O22="Jalon",BA$7&gt;=$R22,BA$7&lt;=$R22+$S22-1),1,""))</f>
        <v/>
      </c>
      <c r="BB22" s="23" t="str">
        <f ca="1">IF(AND($O22="Objectif",BB$7&gt;=$R22,BB$7&lt;=$R22+$S22-1),2,IF(AND($O22="Jalon",BB$7&gt;=$R22,BB$7&lt;=$R22+$S22-1),1,""))</f>
        <v/>
      </c>
      <c r="BC22" s="23" t="str">
        <f ca="1">IF(AND($O22="Objectif",BC$7&gt;=$R22,BC$7&lt;=$R22+$S22-1),2,IF(AND($O22="Jalon",BC$7&gt;=$R22,BC$7&lt;=$R22+$S22-1),1,""))</f>
        <v/>
      </c>
      <c r="BD22" s="23" t="str">
        <f ca="1">IF(AND($O22="Objectif",BD$7&gt;=$R22,BD$7&lt;=$R22+$S22-1),2,IF(AND($O22="Jalon",BD$7&gt;=$R22,BD$7&lt;=$R22+$S22-1),1,""))</f>
        <v/>
      </c>
      <c r="BE22" s="23" t="str">
        <f ca="1">IF(AND($O22="Objectif",BE$7&gt;=$R22,BE$7&lt;=$R22+$S22-1),2,IF(AND($O22="Jalon",BE$7&gt;=$R22,BE$7&lt;=$R22+$S22-1),1,""))</f>
        <v/>
      </c>
      <c r="BF22" s="23" t="str">
        <f ca="1">IF(AND($O22="Objectif",BF$7&gt;=$R22,BF$7&lt;=$R22+$S22-1),2,IF(AND($O22="Jalon",BF$7&gt;=$R22,BF$7&lt;=$R22+$S22-1),1,""))</f>
        <v/>
      </c>
      <c r="BG22" s="23" t="str">
        <f ca="1">IF(AND($O22="Objectif",BG$7&gt;=$R22,BG$7&lt;=$R22+$S22-1),2,IF(AND($O22="Jalon",BG$7&gt;=$R22,BG$7&lt;=$R22+$S22-1),1,""))</f>
        <v/>
      </c>
      <c r="BH22" s="23" t="str">
        <f ca="1">IF(AND($O22="Objectif",BH$7&gt;=$R22,BH$7&lt;=$R22+$S22-1),2,IF(AND($O22="Jalon",BH$7&gt;=$R22,BH$7&lt;=$R22+$S22-1),1,""))</f>
        <v/>
      </c>
      <c r="BI22" s="23" t="str">
        <f ca="1">IF(AND($O22="Objectif",BI$7&gt;=$R22,BI$7&lt;=$R22+$S22-1),2,IF(AND($O22="Jalon",BI$7&gt;=$R22,BI$7&lt;=$R22+$S22-1),1,""))</f>
        <v/>
      </c>
      <c r="BJ22" s="23" t="str">
        <f ca="1">IF(AND($O22="Objectif",BJ$7&gt;=$R22,BJ$7&lt;=$R22+$S22-1),2,IF(AND($O22="Jalon",BJ$7&gt;=$R22,BJ$7&lt;=$R22+$S22-1),1,""))</f>
        <v/>
      </c>
      <c r="BK22" s="23" t="str">
        <f ca="1">IF(AND($O22="Objectif",BK$7&gt;=$R22,BK$7&lt;=$R22+$S22-1),2,IF(AND($O22="Jalon",BK$7&gt;=$R22,BK$7&lt;=$R22+$S22-1),1,""))</f>
        <v/>
      </c>
      <c r="BL22" s="23" t="str">
        <f ca="1">IF(AND($O22="Objectif",BL$7&gt;=$R22,BL$7&lt;=$R22+$S22-1),2,IF(AND($O22="Jalon",BL$7&gt;=$R22,BL$7&lt;=$R22+$S22-1),1,""))</f>
        <v/>
      </c>
      <c r="BM22" s="23" t="str">
        <f ca="1">IF(AND($O22="Objectif",BM$7&gt;=$R22,BM$7&lt;=$R22+$S22-1),2,IF(AND($O22="Jalon",BM$7&gt;=$R22,BM$7&lt;=$R22+$S22-1),1,""))</f>
        <v/>
      </c>
      <c r="BN22" s="23" t="str">
        <f ca="1">IF(AND($O22="Objectif",BN$7&gt;=$R22,BN$7&lt;=$R22+$S22-1),2,IF(AND($O22="Jalon",BN$7&gt;=$R22,BN$7&lt;=$R22+$S22-1),1,""))</f>
        <v/>
      </c>
      <c r="BO22" s="23" t="str">
        <f ca="1">IF(AND($O22="Objectif",BO$7&gt;=$R22,BO$7&lt;=$R22+$S22-1),2,IF(AND($O22="Jalon",BO$7&gt;=$R22,BO$7&lt;=$R22+$S22-1),1,""))</f>
        <v/>
      </c>
      <c r="BP22" s="23" t="str">
        <f ca="1">IF(AND($O22="Objectif",BP$7&gt;=$R22,BP$7&lt;=$R22+$S22-1),2,IF(AND($O22="Jalon",BP$7&gt;=$R22,BP$7&lt;=$R22+$S22-1),1,""))</f>
        <v/>
      </c>
      <c r="BQ22" s="23" t="str">
        <f ca="1">IF(AND($O22="Objectif",BQ$7&gt;=$R22,BQ$7&lt;=$R22+$S22-1),2,IF(AND($O22="Jalon",BQ$7&gt;=$R22,BQ$7&lt;=$R22+$S22-1),1,""))</f>
        <v/>
      </c>
      <c r="BR22" s="23" t="str">
        <f ca="1">IF(AND($O22="Objectif",BR$7&gt;=$R22,BR$7&lt;=$R22+$S22-1),2,IF(AND($O22="Jalon",BR$7&gt;=$R22,BR$7&lt;=$R22+$S22-1),1,""))</f>
        <v/>
      </c>
      <c r="BS22" s="23" t="str">
        <f ca="1">IF(AND($O22="Objectif",BS$7&gt;=$R22,BS$7&lt;=$R22+$S22-1),2,IF(AND($O22="Jalon",BS$7&gt;=$R22,BS$7&lt;=$R22+$S22-1),1,""))</f>
        <v/>
      </c>
      <c r="BT22" s="23" t="str">
        <f ca="1">IF(AND($O22="Objectif",BT$7&gt;=$R22,BT$7&lt;=$R22+$S22-1),2,IF(AND($O22="Jalon",BT$7&gt;=$R22,BT$7&lt;=$R22+$S22-1),1,""))</f>
        <v/>
      </c>
      <c r="BU22" s="23" t="str">
        <f ca="1">IF(AND($O22="Objectif",BU$7&gt;=$R22,BU$7&lt;=$R22+$S22-1),2,IF(AND($O22="Jalon",BU$7&gt;=$R22,BU$7&lt;=$R22+$S22-1),1,""))</f>
        <v/>
      </c>
      <c r="BV22" s="23" t="str">
        <f ca="1">IF(AND($O22="Objectif",BV$7&gt;=$R22,BV$7&lt;=$R22+$S22-1),2,IF(AND($O22="Jalon",BV$7&gt;=$R22,BV$7&lt;=$R22+$S22-1),1,""))</f>
        <v/>
      </c>
      <c r="BW22" s="23" t="str">
        <f ca="1">IF(AND($O22="Objectif",BW$7&gt;=$R22,BW$7&lt;=$R22+$S22-1),2,IF(AND($O22="Jalon",BW$7&gt;=$R22,BW$7&lt;=$R22+$S22-1),1,""))</f>
        <v/>
      </c>
      <c r="BX22" s="23" t="str">
        <f ca="1">IF(AND($O22="Objectif",BX$7&gt;=$R22,BX$7&lt;=$R22+$S22-1),2,IF(AND($O22="Jalon",BX$7&gt;=$R22,BX$7&lt;=$R22+$S22-1),1,""))</f>
        <v/>
      </c>
      <c r="BY22" s="23" t="str">
        <f ca="1">IF(AND($O22="Objectif",BY$7&gt;=$R22,BY$7&lt;=$R22+$S22-1),2,IF(AND($O22="Jalon",BY$7&gt;=$R22,BY$7&lt;=$R22+$S22-1),1,""))</f>
        <v/>
      </c>
      <c r="BZ22" s="23" t="str">
        <f ca="1">IF(AND($O22="Objectif",BZ$7&gt;=$R22,BZ$7&lt;=$R22+$S22-1),2,IF(AND($O22="Jalon",BZ$7&gt;=$R22,BZ$7&lt;=$R22+$S22-1),1,""))</f>
        <v/>
      </c>
      <c r="CA22" s="23" t="str">
        <f ca="1">IF(AND($O22="Objectif",CA$7&gt;=$R22,CA$7&lt;=$R22+$S22-1),2,IF(AND($O22="Jalon",CA$7&gt;=$R22,CA$7&lt;=$R22+$S22-1),1,""))</f>
        <v/>
      </c>
      <c r="CB22" s="23" t="str">
        <f ca="1">IF(AND($O22="Objectif",CB$7&gt;=$R22,CB$7&lt;=$R22+$S22-1),2,IF(AND($O22="Jalon",CB$7&gt;=$R22,CB$7&lt;=$R22+$S22-1),1,""))</f>
        <v/>
      </c>
    </row>
    <row r="23" spans="1:80" s="2" customFormat="1" ht="30" customHeight="1" x14ac:dyDescent="0.25">
      <c r="A23" s="36">
        <v>12</v>
      </c>
      <c r="B23" s="33" t="s">
        <v>28</v>
      </c>
      <c r="C23" s="88" t="str">
        <f ca="1">VLOOKUP(((Jalons[[#This Row],[perturbation ]]+Jalons[[#This Row],[perturbation 9]])/150),$D$3:$E$6,2,1)</f>
        <v>En bonne voie</v>
      </c>
      <c r="D23" s="88" t="str">
        <f ca="1">VLOOKUP((Jalons[[#This Row],[temps consommés ]]-Jalons[[#This Row],[Nombre de jours]])/Jalons[[#This Row],[Nombre de jours]],$V$3:$W$6,2,1)</f>
        <v>En bonne voie</v>
      </c>
      <c r="E23" s="22" t="s">
        <v>9</v>
      </c>
      <c r="F23" s="65">
        <f>IF(AND(Jalons[[#This Row],[début réel ]]="",Jalons[[#This Row],[fin réelle ]]),0,IF(AND(Jalons[[#This Row],[début réel ]]&lt;&gt;"",Jalons[[#This Row],[fin réelle ]]=""),0.5,1))</f>
        <v>0</v>
      </c>
      <c r="G23" s="56">
        <f t="shared" si="2"/>
        <v>44963</v>
      </c>
      <c r="H23" s="21">
        <v>1</v>
      </c>
      <c r="I23" s="45">
        <f>+Jalons[[#This Row],[Début prévisionnel ]]+Jalons[[#This Row],[Nombre de jours]]-1</f>
        <v>44963</v>
      </c>
      <c r="J23" s="45"/>
      <c r="K23" s="87">
        <f ca="1">IF(Jalons[[#This Row],[temps consommés ]]-Jalons[[#This Row],[Nombre de jours]]&lt;0,0,Jalons[[#This Row],[temps consommés ]]-Jalons[[#This Row],[Nombre de jours]])</f>
        <v>0</v>
      </c>
      <c r="L2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 s="45"/>
      <c r="N23" s="66"/>
      <c r="O23" s="88" t="str">
        <f ca="1">VLOOKUP((Jalons[[#This Row],[temps consommés ]]-Jalons[[#This Row],[Nombre de jours]])/Jalons[[#This Row],[Nombre de jours]],$V$3:$W$6,2,1)</f>
        <v>En bonne voie</v>
      </c>
      <c r="P23" s="22" t="s">
        <v>9</v>
      </c>
      <c r="Q23" s="65">
        <f>IF(AND(Jalons[[#This Row],[début réel 8]]="",Jalons[[#This Row],[fin réelle 11]]),0,IF(AND(Jalons[[#This Row],[début réel 8]]&lt;&gt;"",Jalons[[#This Row],[fin réelle 11]]=""),0.5,1))</f>
        <v>0</v>
      </c>
      <c r="R23" s="56">
        <f>Jalons[[#This Row],[Fin ]]+1</f>
        <v>44964</v>
      </c>
      <c r="S23" s="21">
        <v>27</v>
      </c>
      <c r="T23" s="45">
        <f>Jalons[[#This Row],[Début prévisionnel 5]]+Jalons[[#This Row],[Nombre de jours6]]-1</f>
        <v>44990</v>
      </c>
      <c r="U23" s="45"/>
      <c r="V23" s="87">
        <f ca="1">IF(Jalons[[#This Row],[temps consommés 10]]-Jalons[[#This Row],[Nombre de jours6]]&lt;0,0,Jalons[[#This Row],[temps consommés 10]]-Jalons[[#This Row],[Nombre de jours6]])</f>
        <v>0</v>
      </c>
      <c r="W2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 s="45"/>
      <c r="Y23" s="23" t="str">
        <f ca="1">IF(AND($O23="Objectif",Y$7&gt;=$R23,Y$7&lt;=$R23+$S23-1),2,IF(AND($O23="Jalon",Y$7&gt;=$R23,Y$7&lt;=$R23+$S23-1),1,""))</f>
        <v/>
      </c>
      <c r="Z23" s="23" t="str">
        <f ca="1">IF(AND($O23="Objectif",Z$7&gt;=$R23,Z$7&lt;=$R23+$S23-1),2,IF(AND($O23="Jalon",Z$7&gt;=$R23,Z$7&lt;=$R23+$S23-1),1,""))</f>
        <v/>
      </c>
      <c r="AA23" s="23" t="str">
        <f ca="1">IF(AND($O23="Objectif",AA$7&gt;=$R23,AA$7&lt;=$R23+$S23-1),2,IF(AND($O23="Jalon",AA$7&gt;=$R23,AA$7&lt;=$R23+$S23-1),1,""))</f>
        <v/>
      </c>
      <c r="AB23" s="23" t="str">
        <f ca="1">IF(AND($O23="Objectif",AB$7&gt;=$R23,AB$7&lt;=$R23+$S23-1),2,IF(AND($O23="Jalon",AB$7&gt;=$R23,AB$7&lt;=$R23+$S23-1),1,""))</f>
        <v/>
      </c>
      <c r="AC23" s="23" t="str">
        <f ca="1">IF(AND($O23="Objectif",AC$7&gt;=$R23,AC$7&lt;=$R23+$S23-1),2,IF(AND($O23="Jalon",AC$7&gt;=$R23,AC$7&lt;=$R23+$S23-1),1,""))</f>
        <v/>
      </c>
      <c r="AD23" s="23" t="str">
        <f ca="1">IF(AND($O23="Objectif",AD$7&gt;=$R23,AD$7&lt;=$R23+$S23-1),2,IF(AND($O23="Jalon",AD$7&gt;=$R23,AD$7&lt;=$R23+$S23-1),1,""))</f>
        <v/>
      </c>
      <c r="AE23" s="23" t="str">
        <f ca="1">IF(AND($O23="Objectif",AE$7&gt;=$R23,AE$7&lt;=$R23+$S23-1),2,IF(AND($O23="Jalon",AE$7&gt;=$R23,AE$7&lt;=$R23+$S23-1),1,""))</f>
        <v/>
      </c>
      <c r="AF23" s="23" t="str">
        <f ca="1">IF(AND($O23="Objectif",AF$7&gt;=$R23,AF$7&lt;=$R23+$S23-1),2,IF(AND($O23="Jalon",AF$7&gt;=$R23,AF$7&lt;=$R23+$S23-1),1,""))</f>
        <v/>
      </c>
      <c r="AG23" s="23" t="str">
        <f ca="1">IF(AND($O23="Objectif",AG$7&gt;=$R23,AG$7&lt;=$R23+$S23-1),2,IF(AND($O23="Jalon",AG$7&gt;=$R23,AG$7&lt;=$R23+$S23-1),1,""))</f>
        <v/>
      </c>
      <c r="AH23" s="23" t="str">
        <f ca="1">IF(AND($O23="Objectif",AH$7&gt;=$R23,AH$7&lt;=$R23+$S23-1),2,IF(AND($O23="Jalon",AH$7&gt;=$R23,AH$7&lt;=$R23+$S23-1),1,""))</f>
        <v/>
      </c>
      <c r="AI23" s="23" t="str">
        <f ca="1">IF(AND($O23="Objectif",AI$7&gt;=$R23,AI$7&lt;=$R23+$S23-1),2,IF(AND($O23="Jalon",AI$7&gt;=$R23,AI$7&lt;=$R23+$S23-1),1,""))</f>
        <v/>
      </c>
      <c r="AJ23" s="23" t="str">
        <f ca="1">IF(AND($O23="Objectif",AJ$7&gt;=$R23,AJ$7&lt;=$R23+$S23-1),2,IF(AND($O23="Jalon",AJ$7&gt;=$R23,AJ$7&lt;=$R23+$S23-1),1,""))</f>
        <v/>
      </c>
      <c r="AK23" s="23" t="str">
        <f ca="1">IF(AND($O23="Objectif",AK$7&gt;=$R23,AK$7&lt;=$R23+$S23-1),2,IF(AND($O23="Jalon",AK$7&gt;=$R23,AK$7&lt;=$R23+$S23-1),1,""))</f>
        <v/>
      </c>
      <c r="AL23" s="23" t="str">
        <f ca="1">IF(AND($O23="Objectif",AL$7&gt;=$R23,AL$7&lt;=$R23+$S23-1),2,IF(AND($O23="Jalon",AL$7&gt;=$R23,AL$7&lt;=$R23+$S23-1),1,""))</f>
        <v/>
      </c>
      <c r="AM23" s="23" t="str">
        <f ca="1">IF(AND($O23="Objectif",AM$7&gt;=$R23,AM$7&lt;=$R23+$S23-1),2,IF(AND($O23="Jalon",AM$7&gt;=$R23,AM$7&lt;=$R23+$S23-1),1,""))</f>
        <v/>
      </c>
      <c r="AN23" s="23" t="str">
        <f ca="1">IF(AND($O23="Objectif",AN$7&gt;=$R23,AN$7&lt;=$R23+$S23-1),2,IF(AND($O23="Jalon",AN$7&gt;=$R23,AN$7&lt;=$R23+$S23-1),1,""))</f>
        <v/>
      </c>
      <c r="AO23" s="23" t="str">
        <f ca="1">IF(AND($O23="Objectif",AO$7&gt;=$R23,AO$7&lt;=$R23+$S23-1),2,IF(AND($O23="Jalon",AO$7&gt;=$R23,AO$7&lt;=$R23+$S23-1),1,""))</f>
        <v/>
      </c>
      <c r="AP23" s="23" t="str">
        <f ca="1">IF(AND($O23="Objectif",AP$7&gt;=$R23,AP$7&lt;=$R23+$S23-1),2,IF(AND($O23="Jalon",AP$7&gt;=$R23,AP$7&lt;=$R23+$S23-1),1,""))</f>
        <v/>
      </c>
      <c r="AQ23" s="23" t="str">
        <f ca="1">IF(AND($O23="Objectif",AQ$7&gt;=$R23,AQ$7&lt;=$R23+$S23-1),2,IF(AND($O23="Jalon",AQ$7&gt;=$R23,AQ$7&lt;=$R23+$S23-1),1,""))</f>
        <v/>
      </c>
      <c r="AR23" s="23" t="str">
        <f ca="1">IF(AND($O23="Objectif",AR$7&gt;=$R23,AR$7&lt;=$R23+$S23-1),2,IF(AND($O23="Jalon",AR$7&gt;=$R23,AR$7&lt;=$R23+$S23-1),1,""))</f>
        <v/>
      </c>
      <c r="AS23" s="23" t="str">
        <f ca="1">IF(AND($O23="Objectif",AS$7&gt;=$R23,AS$7&lt;=$R23+$S23-1),2,IF(AND($O23="Jalon",AS$7&gt;=$R23,AS$7&lt;=$R23+$S23-1),1,""))</f>
        <v/>
      </c>
      <c r="AT23" s="23" t="str">
        <f ca="1">IF(AND($O23="Objectif",AT$7&gt;=$R23,AT$7&lt;=$R23+$S23-1),2,IF(AND($O23="Jalon",AT$7&gt;=$R23,AT$7&lt;=$R23+$S23-1),1,""))</f>
        <v/>
      </c>
      <c r="AU23" s="23" t="str">
        <f ca="1">IF(AND($O23="Objectif",AU$7&gt;=$R23,AU$7&lt;=$R23+$S23-1),2,IF(AND($O23="Jalon",AU$7&gt;=$R23,AU$7&lt;=$R23+$S23-1),1,""))</f>
        <v/>
      </c>
      <c r="AV23" s="23" t="str">
        <f ca="1">IF(AND($O23="Objectif",AV$7&gt;=$R23,AV$7&lt;=$R23+$S23-1),2,IF(AND($O23="Jalon",AV$7&gt;=$R23,AV$7&lt;=$R23+$S23-1),1,""))</f>
        <v/>
      </c>
      <c r="AW23" s="23" t="str">
        <f ca="1">IF(AND($O23="Objectif",AW$7&gt;=$R23,AW$7&lt;=$R23+$S23-1),2,IF(AND($O23="Jalon",AW$7&gt;=$R23,AW$7&lt;=$R23+$S23-1),1,""))</f>
        <v/>
      </c>
      <c r="AX23" s="23" t="str">
        <f ca="1">IF(AND($O23="Objectif",AX$7&gt;=$R23,AX$7&lt;=$R23+$S23-1),2,IF(AND($O23="Jalon",AX$7&gt;=$R23,AX$7&lt;=$R23+$S23-1),1,""))</f>
        <v/>
      </c>
      <c r="AY23" s="23" t="str">
        <f ca="1">IF(AND($O23="Objectif",AY$7&gt;=$R23,AY$7&lt;=$R23+$S23-1),2,IF(AND($O23="Jalon",AY$7&gt;=$R23,AY$7&lt;=$R23+$S23-1),1,""))</f>
        <v/>
      </c>
      <c r="AZ23" s="23" t="str">
        <f ca="1">IF(AND($O23="Objectif",AZ$7&gt;=$R23,AZ$7&lt;=$R23+$S23-1),2,IF(AND($O23="Jalon",AZ$7&gt;=$R23,AZ$7&lt;=$R23+$S23-1),1,""))</f>
        <v/>
      </c>
      <c r="BA23" s="23" t="str">
        <f ca="1">IF(AND($O23="Objectif",BA$7&gt;=$R23,BA$7&lt;=$R23+$S23-1),2,IF(AND($O23="Jalon",BA$7&gt;=$R23,BA$7&lt;=$R23+$S23-1),1,""))</f>
        <v/>
      </c>
      <c r="BB23" s="23" t="str">
        <f ca="1">IF(AND($O23="Objectif",BB$7&gt;=$R23,BB$7&lt;=$R23+$S23-1),2,IF(AND($O23="Jalon",BB$7&gt;=$R23,BB$7&lt;=$R23+$S23-1),1,""))</f>
        <v/>
      </c>
      <c r="BC23" s="23" t="str">
        <f ca="1">IF(AND($O23="Objectif",BC$7&gt;=$R23,BC$7&lt;=$R23+$S23-1),2,IF(AND($O23="Jalon",BC$7&gt;=$R23,BC$7&lt;=$R23+$S23-1),1,""))</f>
        <v/>
      </c>
      <c r="BD23" s="23" t="str">
        <f ca="1">IF(AND($O23="Objectif",BD$7&gt;=$R23,BD$7&lt;=$R23+$S23-1),2,IF(AND($O23="Jalon",BD$7&gt;=$R23,BD$7&lt;=$R23+$S23-1),1,""))</f>
        <v/>
      </c>
      <c r="BE23" s="23" t="str">
        <f ca="1">IF(AND($O23="Objectif",BE$7&gt;=$R23,BE$7&lt;=$R23+$S23-1),2,IF(AND($O23="Jalon",BE$7&gt;=$R23,BE$7&lt;=$R23+$S23-1),1,""))</f>
        <v/>
      </c>
      <c r="BF23" s="23" t="str">
        <f ca="1">IF(AND($O23="Objectif",BF$7&gt;=$R23,BF$7&lt;=$R23+$S23-1),2,IF(AND($O23="Jalon",BF$7&gt;=$R23,BF$7&lt;=$R23+$S23-1),1,""))</f>
        <v/>
      </c>
      <c r="BG23" s="23" t="str">
        <f ca="1">IF(AND($O23="Objectif",BG$7&gt;=$R23,BG$7&lt;=$R23+$S23-1),2,IF(AND($O23="Jalon",BG$7&gt;=$R23,BG$7&lt;=$R23+$S23-1),1,""))</f>
        <v/>
      </c>
      <c r="BH23" s="23" t="str">
        <f ca="1">IF(AND($O23="Objectif",BH$7&gt;=$R23,BH$7&lt;=$R23+$S23-1),2,IF(AND($O23="Jalon",BH$7&gt;=$R23,BH$7&lt;=$R23+$S23-1),1,""))</f>
        <v/>
      </c>
      <c r="BI23" s="23" t="str">
        <f ca="1">IF(AND($O23="Objectif",BI$7&gt;=$R23,BI$7&lt;=$R23+$S23-1),2,IF(AND($O23="Jalon",BI$7&gt;=$R23,BI$7&lt;=$R23+$S23-1),1,""))</f>
        <v/>
      </c>
      <c r="BJ23" s="23" t="str">
        <f ca="1">IF(AND($O23="Objectif",BJ$7&gt;=$R23,BJ$7&lt;=$R23+$S23-1),2,IF(AND($O23="Jalon",BJ$7&gt;=$R23,BJ$7&lt;=$R23+$S23-1),1,""))</f>
        <v/>
      </c>
      <c r="BK23" s="23" t="str">
        <f ca="1">IF(AND($O23="Objectif",BK$7&gt;=$R23,BK$7&lt;=$R23+$S23-1),2,IF(AND($O23="Jalon",BK$7&gt;=$R23,BK$7&lt;=$R23+$S23-1),1,""))</f>
        <v/>
      </c>
      <c r="BL23" s="23" t="str">
        <f ca="1">IF(AND($O23="Objectif",BL$7&gt;=$R23,BL$7&lt;=$R23+$S23-1),2,IF(AND($O23="Jalon",BL$7&gt;=$R23,BL$7&lt;=$R23+$S23-1),1,""))</f>
        <v/>
      </c>
      <c r="BM23" s="23" t="str">
        <f ca="1">IF(AND($O23="Objectif",BM$7&gt;=$R23,BM$7&lt;=$R23+$S23-1),2,IF(AND($O23="Jalon",BM$7&gt;=$R23,BM$7&lt;=$R23+$S23-1),1,""))</f>
        <v/>
      </c>
      <c r="BN23" s="23" t="str">
        <f ca="1">IF(AND($O23="Objectif",BN$7&gt;=$R23,BN$7&lt;=$R23+$S23-1),2,IF(AND($O23="Jalon",BN$7&gt;=$R23,BN$7&lt;=$R23+$S23-1),1,""))</f>
        <v/>
      </c>
      <c r="BO23" s="23" t="str">
        <f ca="1">IF(AND($O23="Objectif",BO$7&gt;=$R23,BO$7&lt;=$R23+$S23-1),2,IF(AND($O23="Jalon",BO$7&gt;=$R23,BO$7&lt;=$R23+$S23-1),1,""))</f>
        <v/>
      </c>
      <c r="BP23" s="23" t="str">
        <f ca="1">IF(AND($O23="Objectif",BP$7&gt;=$R23,BP$7&lt;=$R23+$S23-1),2,IF(AND($O23="Jalon",BP$7&gt;=$R23,BP$7&lt;=$R23+$S23-1),1,""))</f>
        <v/>
      </c>
      <c r="BQ23" s="23" t="str">
        <f ca="1">IF(AND($O23="Objectif",BQ$7&gt;=$R23,BQ$7&lt;=$R23+$S23-1),2,IF(AND($O23="Jalon",BQ$7&gt;=$R23,BQ$7&lt;=$R23+$S23-1),1,""))</f>
        <v/>
      </c>
      <c r="BR23" s="23" t="str">
        <f ca="1">IF(AND($O23="Objectif",BR$7&gt;=$R23,BR$7&lt;=$R23+$S23-1),2,IF(AND($O23="Jalon",BR$7&gt;=$R23,BR$7&lt;=$R23+$S23-1),1,""))</f>
        <v/>
      </c>
      <c r="BS23" s="23" t="str">
        <f ca="1">IF(AND($O23="Objectif",BS$7&gt;=$R23,BS$7&lt;=$R23+$S23-1),2,IF(AND($O23="Jalon",BS$7&gt;=$R23,BS$7&lt;=$R23+$S23-1),1,""))</f>
        <v/>
      </c>
      <c r="BT23" s="23" t="str">
        <f ca="1">IF(AND($O23="Objectif",BT$7&gt;=$R23,BT$7&lt;=$R23+$S23-1),2,IF(AND($O23="Jalon",BT$7&gt;=$R23,BT$7&lt;=$R23+$S23-1),1,""))</f>
        <v/>
      </c>
      <c r="BU23" s="23" t="str">
        <f ca="1">IF(AND($O23="Objectif",BU$7&gt;=$R23,BU$7&lt;=$R23+$S23-1),2,IF(AND($O23="Jalon",BU$7&gt;=$R23,BU$7&lt;=$R23+$S23-1),1,""))</f>
        <v/>
      </c>
      <c r="BV23" s="23" t="str">
        <f ca="1">IF(AND($O23="Objectif",BV$7&gt;=$R23,BV$7&lt;=$R23+$S23-1),2,IF(AND($O23="Jalon",BV$7&gt;=$R23,BV$7&lt;=$R23+$S23-1),1,""))</f>
        <v/>
      </c>
      <c r="BW23" s="23" t="str">
        <f ca="1">IF(AND($O23="Objectif",BW$7&gt;=$R23,BW$7&lt;=$R23+$S23-1),2,IF(AND($O23="Jalon",BW$7&gt;=$R23,BW$7&lt;=$R23+$S23-1),1,""))</f>
        <v/>
      </c>
      <c r="BX23" s="23" t="str">
        <f ca="1">IF(AND($O23="Objectif",BX$7&gt;=$R23,BX$7&lt;=$R23+$S23-1),2,IF(AND($O23="Jalon",BX$7&gt;=$R23,BX$7&lt;=$R23+$S23-1),1,""))</f>
        <v/>
      </c>
      <c r="BY23" s="23" t="str">
        <f ca="1">IF(AND($O23="Objectif",BY$7&gt;=$R23,BY$7&lt;=$R23+$S23-1),2,IF(AND($O23="Jalon",BY$7&gt;=$R23,BY$7&lt;=$R23+$S23-1),1,""))</f>
        <v/>
      </c>
      <c r="BZ23" s="23" t="str">
        <f ca="1">IF(AND($O23="Objectif",BZ$7&gt;=$R23,BZ$7&lt;=$R23+$S23-1),2,IF(AND($O23="Jalon",BZ$7&gt;=$R23,BZ$7&lt;=$R23+$S23-1),1,""))</f>
        <v/>
      </c>
      <c r="CA23" s="23" t="str">
        <f ca="1">IF(AND($O23="Objectif",CA$7&gt;=$R23,CA$7&lt;=$R23+$S23-1),2,IF(AND($O23="Jalon",CA$7&gt;=$R23,CA$7&lt;=$R23+$S23-1),1,""))</f>
        <v/>
      </c>
      <c r="CB23" s="23" t="str">
        <f ca="1">IF(AND($O23="Objectif",CB$7&gt;=$R23,CB$7&lt;=$R23+$S23-1),2,IF(AND($O23="Jalon",CB$7&gt;=$R23,CB$7&lt;=$R23+$S23-1),1,""))</f>
        <v/>
      </c>
    </row>
    <row r="24" spans="1:80" s="2" customFormat="1" ht="30" customHeight="1" x14ac:dyDescent="0.25">
      <c r="A24" s="36">
        <v>13</v>
      </c>
      <c r="B24" s="49" t="s">
        <v>29</v>
      </c>
      <c r="C24" s="88" t="str">
        <f ca="1">VLOOKUP(((Jalons[[#This Row],[perturbation ]]+Jalons[[#This Row],[perturbation 9]])/150),$D$3:$E$6,2,1)</f>
        <v>En bonne voie</v>
      </c>
      <c r="D24" s="88" t="str">
        <f ca="1">VLOOKUP((Jalons[[#This Row],[temps consommés ]]-Jalons[[#This Row],[Nombre de jours]])/Jalons[[#This Row],[Nombre de jours]],$V$3:$W$6,2,1)</f>
        <v>En bonne voie</v>
      </c>
      <c r="E24" s="22" t="s">
        <v>9</v>
      </c>
      <c r="F24" s="65">
        <f>IF(AND(Jalons[[#This Row],[début réel ]]="",Jalons[[#This Row],[fin réelle ]]),0,IF(AND(Jalons[[#This Row],[début réel ]]&lt;&gt;"",Jalons[[#This Row],[fin réelle ]]=""),0.5,1))</f>
        <v>0</v>
      </c>
      <c r="G24" s="56">
        <f t="shared" si="2"/>
        <v>44963</v>
      </c>
      <c r="H24" s="21">
        <v>1</v>
      </c>
      <c r="I24" s="45">
        <f>+Jalons[[#This Row],[Début prévisionnel ]]+Jalons[[#This Row],[Nombre de jours]]-1</f>
        <v>44963</v>
      </c>
      <c r="J24" s="45"/>
      <c r="K24" s="87">
        <f ca="1">IF(Jalons[[#This Row],[temps consommés ]]-Jalons[[#This Row],[Nombre de jours]]&lt;0,0,Jalons[[#This Row],[temps consommés ]]-Jalons[[#This Row],[Nombre de jours]])</f>
        <v>0</v>
      </c>
      <c r="L2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 s="45"/>
      <c r="N24" s="66"/>
      <c r="O24" s="88" t="str">
        <f ca="1">VLOOKUP((Jalons[[#This Row],[temps consommés ]]-Jalons[[#This Row],[Nombre de jours]])/Jalons[[#This Row],[Nombre de jours]],$V$3:$W$6,2,1)</f>
        <v>En bonne voie</v>
      </c>
      <c r="P24" s="22" t="s">
        <v>9</v>
      </c>
      <c r="Q24" s="65">
        <f>IF(AND(Jalons[[#This Row],[début réel 8]]="",Jalons[[#This Row],[fin réelle 11]]),0,IF(AND(Jalons[[#This Row],[début réel 8]]&lt;&gt;"",Jalons[[#This Row],[fin réelle 11]]=""),0.5,1))</f>
        <v>0</v>
      </c>
      <c r="R24" s="56">
        <f>Jalons[[#This Row],[Fin ]]+1</f>
        <v>44964</v>
      </c>
      <c r="S24" s="21">
        <v>27</v>
      </c>
      <c r="T24" s="45">
        <f>Jalons[[#This Row],[Début prévisionnel 5]]+Jalons[[#This Row],[Nombre de jours6]]-1</f>
        <v>44990</v>
      </c>
      <c r="U24" s="45"/>
      <c r="V24" s="87">
        <f ca="1">IF(Jalons[[#This Row],[temps consommés 10]]-Jalons[[#This Row],[Nombre de jours6]]&lt;0,0,Jalons[[#This Row],[temps consommés 10]]-Jalons[[#This Row],[Nombre de jours6]])</f>
        <v>0</v>
      </c>
      <c r="W2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 s="45"/>
      <c r="Y24" s="23" t="str">
        <f ca="1">IF(AND($O24="Objectif",Y$7&gt;=$R24,Y$7&lt;=$R24+$S24-1),2,IF(AND($O24="Jalon",Y$7&gt;=$R24,Y$7&lt;=$R24+$S24-1),1,""))</f>
        <v/>
      </c>
      <c r="Z24" s="23" t="str">
        <f ca="1">IF(AND($O24="Objectif",Z$7&gt;=$R24,Z$7&lt;=$R24+$S24-1),2,IF(AND($O24="Jalon",Z$7&gt;=$R24,Z$7&lt;=$R24+$S24-1),1,""))</f>
        <v/>
      </c>
      <c r="AA24" s="23" t="str">
        <f ca="1">IF(AND($O24="Objectif",AA$7&gt;=$R24,AA$7&lt;=$R24+$S24-1),2,IF(AND($O24="Jalon",AA$7&gt;=$R24,AA$7&lt;=$R24+$S24-1),1,""))</f>
        <v/>
      </c>
      <c r="AB24" s="23" t="str">
        <f ca="1">IF(AND($O24="Objectif",AB$7&gt;=$R24,AB$7&lt;=$R24+$S24-1),2,IF(AND($O24="Jalon",AB$7&gt;=$R24,AB$7&lt;=$R24+$S24-1),1,""))</f>
        <v/>
      </c>
      <c r="AC24" s="23" t="str">
        <f ca="1">IF(AND($O24="Objectif",AC$7&gt;=$R24,AC$7&lt;=$R24+$S24-1),2,IF(AND($O24="Jalon",AC$7&gt;=$R24,AC$7&lt;=$R24+$S24-1),1,""))</f>
        <v/>
      </c>
      <c r="AD24" s="23" t="str">
        <f ca="1">IF(AND($O24="Objectif",AD$7&gt;=$R24,AD$7&lt;=$R24+$S24-1),2,IF(AND($O24="Jalon",AD$7&gt;=$R24,AD$7&lt;=$R24+$S24-1),1,""))</f>
        <v/>
      </c>
      <c r="AE24" s="23" t="str">
        <f ca="1">IF(AND($O24="Objectif",AE$7&gt;=$R24,AE$7&lt;=$R24+$S24-1),2,IF(AND($O24="Jalon",AE$7&gt;=$R24,AE$7&lt;=$R24+$S24-1),1,""))</f>
        <v/>
      </c>
      <c r="AF24" s="23" t="str">
        <f ca="1">IF(AND($O24="Objectif",AF$7&gt;=$R24,AF$7&lt;=$R24+$S24-1),2,IF(AND($O24="Jalon",AF$7&gt;=$R24,AF$7&lt;=$R24+$S24-1),1,""))</f>
        <v/>
      </c>
      <c r="AG24" s="23" t="str">
        <f ca="1">IF(AND($O24="Objectif",AG$7&gt;=$R24,AG$7&lt;=$R24+$S24-1),2,IF(AND($O24="Jalon",AG$7&gt;=$R24,AG$7&lt;=$R24+$S24-1),1,""))</f>
        <v/>
      </c>
      <c r="AH24" s="23" t="str">
        <f ca="1">IF(AND($O24="Objectif",AH$7&gt;=$R24,AH$7&lt;=$R24+$S24-1),2,IF(AND($O24="Jalon",AH$7&gt;=$R24,AH$7&lt;=$R24+$S24-1),1,""))</f>
        <v/>
      </c>
      <c r="AI24" s="23" t="str">
        <f ca="1">IF(AND($O24="Objectif",AI$7&gt;=$R24,AI$7&lt;=$R24+$S24-1),2,IF(AND($O24="Jalon",AI$7&gt;=$R24,AI$7&lt;=$R24+$S24-1),1,""))</f>
        <v/>
      </c>
      <c r="AJ24" s="23" t="str">
        <f ca="1">IF(AND($O24="Objectif",AJ$7&gt;=$R24,AJ$7&lt;=$R24+$S24-1),2,IF(AND($O24="Jalon",AJ$7&gt;=$R24,AJ$7&lt;=$R24+$S24-1),1,""))</f>
        <v/>
      </c>
      <c r="AK24" s="23" t="str">
        <f ca="1">IF(AND($O24="Objectif",AK$7&gt;=$R24,AK$7&lt;=$R24+$S24-1),2,IF(AND($O24="Jalon",AK$7&gt;=$R24,AK$7&lt;=$R24+$S24-1),1,""))</f>
        <v/>
      </c>
      <c r="AL24" s="23" t="str">
        <f ca="1">IF(AND($O24="Objectif",AL$7&gt;=$R24,AL$7&lt;=$R24+$S24-1),2,IF(AND($O24="Jalon",AL$7&gt;=$R24,AL$7&lt;=$R24+$S24-1),1,""))</f>
        <v/>
      </c>
      <c r="AM24" s="23" t="str">
        <f ca="1">IF(AND($O24="Objectif",AM$7&gt;=$R24,AM$7&lt;=$R24+$S24-1),2,IF(AND($O24="Jalon",AM$7&gt;=$R24,AM$7&lt;=$R24+$S24-1),1,""))</f>
        <v/>
      </c>
      <c r="AN24" s="23" t="str">
        <f ca="1">IF(AND($O24="Objectif",AN$7&gt;=$R24,AN$7&lt;=$R24+$S24-1),2,IF(AND($O24="Jalon",AN$7&gt;=$R24,AN$7&lt;=$R24+$S24-1),1,""))</f>
        <v/>
      </c>
      <c r="AO24" s="23" t="str">
        <f ca="1">IF(AND($O24="Objectif",AO$7&gt;=$R24,AO$7&lt;=$R24+$S24-1),2,IF(AND($O24="Jalon",AO$7&gt;=$R24,AO$7&lt;=$R24+$S24-1),1,""))</f>
        <v/>
      </c>
      <c r="AP24" s="23" t="str">
        <f ca="1">IF(AND($O24="Objectif",AP$7&gt;=$R24,AP$7&lt;=$R24+$S24-1),2,IF(AND($O24="Jalon",AP$7&gt;=$R24,AP$7&lt;=$R24+$S24-1),1,""))</f>
        <v/>
      </c>
      <c r="AQ24" s="23" t="str">
        <f ca="1">IF(AND($O24="Objectif",AQ$7&gt;=$R24,AQ$7&lt;=$R24+$S24-1),2,IF(AND($O24="Jalon",AQ$7&gt;=$R24,AQ$7&lt;=$R24+$S24-1),1,""))</f>
        <v/>
      </c>
      <c r="AR24" s="23" t="str">
        <f ca="1">IF(AND($O24="Objectif",AR$7&gt;=$R24,AR$7&lt;=$R24+$S24-1),2,IF(AND($O24="Jalon",AR$7&gt;=$R24,AR$7&lt;=$R24+$S24-1),1,""))</f>
        <v/>
      </c>
      <c r="AS24" s="23" t="str">
        <f ca="1">IF(AND($O24="Objectif",AS$7&gt;=$R24,AS$7&lt;=$R24+$S24-1),2,IF(AND($O24="Jalon",AS$7&gt;=$R24,AS$7&lt;=$R24+$S24-1),1,""))</f>
        <v/>
      </c>
      <c r="AT24" s="23" t="str">
        <f ca="1">IF(AND($O24="Objectif",AT$7&gt;=$R24,AT$7&lt;=$R24+$S24-1),2,IF(AND($O24="Jalon",AT$7&gt;=$R24,AT$7&lt;=$R24+$S24-1),1,""))</f>
        <v/>
      </c>
      <c r="AU24" s="23" t="str">
        <f ca="1">IF(AND($O24="Objectif",AU$7&gt;=$R24,AU$7&lt;=$R24+$S24-1),2,IF(AND($O24="Jalon",AU$7&gt;=$R24,AU$7&lt;=$R24+$S24-1),1,""))</f>
        <v/>
      </c>
      <c r="AV24" s="23" t="str">
        <f ca="1">IF(AND($O24="Objectif",AV$7&gt;=$R24,AV$7&lt;=$R24+$S24-1),2,IF(AND($O24="Jalon",AV$7&gt;=$R24,AV$7&lt;=$R24+$S24-1),1,""))</f>
        <v/>
      </c>
      <c r="AW24" s="23" t="str">
        <f ca="1">IF(AND($O24="Objectif",AW$7&gt;=$R24,AW$7&lt;=$R24+$S24-1),2,IF(AND($O24="Jalon",AW$7&gt;=$R24,AW$7&lt;=$R24+$S24-1),1,""))</f>
        <v/>
      </c>
      <c r="AX24" s="23" t="str">
        <f ca="1">IF(AND($O24="Objectif",AX$7&gt;=$R24,AX$7&lt;=$R24+$S24-1),2,IF(AND($O24="Jalon",AX$7&gt;=$R24,AX$7&lt;=$R24+$S24-1),1,""))</f>
        <v/>
      </c>
      <c r="AY24" s="23" t="str">
        <f ca="1">IF(AND($O24="Objectif",AY$7&gt;=$R24,AY$7&lt;=$R24+$S24-1),2,IF(AND($O24="Jalon",AY$7&gt;=$R24,AY$7&lt;=$R24+$S24-1),1,""))</f>
        <v/>
      </c>
      <c r="AZ24" s="23" t="str">
        <f ca="1">IF(AND($O24="Objectif",AZ$7&gt;=$R24,AZ$7&lt;=$R24+$S24-1),2,IF(AND($O24="Jalon",AZ$7&gt;=$R24,AZ$7&lt;=$R24+$S24-1),1,""))</f>
        <v/>
      </c>
      <c r="BA24" s="23" t="str">
        <f ca="1">IF(AND($O24="Objectif",BA$7&gt;=$R24,BA$7&lt;=$R24+$S24-1),2,IF(AND($O24="Jalon",BA$7&gt;=$R24,BA$7&lt;=$R24+$S24-1),1,""))</f>
        <v/>
      </c>
      <c r="BB24" s="23" t="str">
        <f ca="1">IF(AND($O24="Objectif",BB$7&gt;=$R24,BB$7&lt;=$R24+$S24-1),2,IF(AND($O24="Jalon",BB$7&gt;=$R24,BB$7&lt;=$R24+$S24-1),1,""))</f>
        <v/>
      </c>
      <c r="BC24" s="23" t="str">
        <f ca="1">IF(AND($O24="Objectif",BC$7&gt;=$R24,BC$7&lt;=$R24+$S24-1),2,IF(AND($O24="Jalon",BC$7&gt;=$R24,BC$7&lt;=$R24+$S24-1),1,""))</f>
        <v/>
      </c>
      <c r="BD24" s="23" t="str">
        <f ca="1">IF(AND($O24="Objectif",BD$7&gt;=$R24,BD$7&lt;=$R24+$S24-1),2,IF(AND($O24="Jalon",BD$7&gt;=$R24,BD$7&lt;=$R24+$S24-1),1,""))</f>
        <v/>
      </c>
      <c r="BE24" s="23" t="str">
        <f ca="1">IF(AND($O24="Objectif",BE$7&gt;=$R24,BE$7&lt;=$R24+$S24-1),2,IF(AND($O24="Jalon",BE$7&gt;=$R24,BE$7&lt;=$R24+$S24-1),1,""))</f>
        <v/>
      </c>
      <c r="BF24" s="23" t="str">
        <f ca="1">IF(AND($O24="Objectif",BF$7&gt;=$R24,BF$7&lt;=$R24+$S24-1),2,IF(AND($O24="Jalon",BF$7&gt;=$R24,BF$7&lt;=$R24+$S24-1),1,""))</f>
        <v/>
      </c>
      <c r="BG24" s="23" t="str">
        <f ca="1">IF(AND($O24="Objectif",BG$7&gt;=$R24,BG$7&lt;=$R24+$S24-1),2,IF(AND($O24="Jalon",BG$7&gt;=$R24,BG$7&lt;=$R24+$S24-1),1,""))</f>
        <v/>
      </c>
      <c r="BH24" s="23" t="str">
        <f ca="1">IF(AND($O24="Objectif",BH$7&gt;=$R24,BH$7&lt;=$R24+$S24-1),2,IF(AND($O24="Jalon",BH$7&gt;=$R24,BH$7&lt;=$R24+$S24-1),1,""))</f>
        <v/>
      </c>
      <c r="BI24" s="23" t="str">
        <f ca="1">IF(AND($O24="Objectif",BI$7&gt;=$R24,BI$7&lt;=$R24+$S24-1),2,IF(AND($O24="Jalon",BI$7&gt;=$R24,BI$7&lt;=$R24+$S24-1),1,""))</f>
        <v/>
      </c>
      <c r="BJ24" s="23" t="str">
        <f ca="1">IF(AND($O24="Objectif",BJ$7&gt;=$R24,BJ$7&lt;=$R24+$S24-1),2,IF(AND($O24="Jalon",BJ$7&gt;=$R24,BJ$7&lt;=$R24+$S24-1),1,""))</f>
        <v/>
      </c>
      <c r="BK24" s="23" t="str">
        <f ca="1">IF(AND($O24="Objectif",BK$7&gt;=$R24,BK$7&lt;=$R24+$S24-1),2,IF(AND($O24="Jalon",BK$7&gt;=$R24,BK$7&lt;=$R24+$S24-1),1,""))</f>
        <v/>
      </c>
      <c r="BL24" s="23" t="str">
        <f ca="1">IF(AND($O24="Objectif",BL$7&gt;=$R24,BL$7&lt;=$R24+$S24-1),2,IF(AND($O24="Jalon",BL$7&gt;=$R24,BL$7&lt;=$R24+$S24-1),1,""))</f>
        <v/>
      </c>
      <c r="BM24" s="23" t="str">
        <f ca="1">IF(AND($O24="Objectif",BM$7&gt;=$R24,BM$7&lt;=$R24+$S24-1),2,IF(AND($O24="Jalon",BM$7&gt;=$R24,BM$7&lt;=$R24+$S24-1),1,""))</f>
        <v/>
      </c>
      <c r="BN24" s="23" t="str">
        <f ca="1">IF(AND($O24="Objectif",BN$7&gt;=$R24,BN$7&lt;=$R24+$S24-1),2,IF(AND($O24="Jalon",BN$7&gt;=$R24,BN$7&lt;=$R24+$S24-1),1,""))</f>
        <v/>
      </c>
      <c r="BO24" s="23" t="str">
        <f ca="1">IF(AND($O24="Objectif",BO$7&gt;=$R24,BO$7&lt;=$R24+$S24-1),2,IF(AND($O24="Jalon",BO$7&gt;=$R24,BO$7&lt;=$R24+$S24-1),1,""))</f>
        <v/>
      </c>
      <c r="BP24" s="23" t="str">
        <f ca="1">IF(AND($O24="Objectif",BP$7&gt;=$R24,BP$7&lt;=$R24+$S24-1),2,IF(AND($O24="Jalon",BP$7&gt;=$R24,BP$7&lt;=$R24+$S24-1),1,""))</f>
        <v/>
      </c>
      <c r="BQ24" s="23" t="str">
        <f ca="1">IF(AND($O24="Objectif",BQ$7&gt;=$R24,BQ$7&lt;=$R24+$S24-1),2,IF(AND($O24="Jalon",BQ$7&gt;=$R24,BQ$7&lt;=$R24+$S24-1),1,""))</f>
        <v/>
      </c>
      <c r="BR24" s="23" t="str">
        <f ca="1">IF(AND($O24="Objectif",BR$7&gt;=$R24,BR$7&lt;=$R24+$S24-1),2,IF(AND($O24="Jalon",BR$7&gt;=$R24,BR$7&lt;=$R24+$S24-1),1,""))</f>
        <v/>
      </c>
      <c r="BS24" s="23" t="str">
        <f ca="1">IF(AND($O24="Objectif",BS$7&gt;=$R24,BS$7&lt;=$R24+$S24-1),2,IF(AND($O24="Jalon",BS$7&gt;=$R24,BS$7&lt;=$R24+$S24-1),1,""))</f>
        <v/>
      </c>
      <c r="BT24" s="23" t="str">
        <f ca="1">IF(AND($O24="Objectif",BT$7&gt;=$R24,BT$7&lt;=$R24+$S24-1),2,IF(AND($O24="Jalon",BT$7&gt;=$R24,BT$7&lt;=$R24+$S24-1),1,""))</f>
        <v/>
      </c>
      <c r="BU24" s="23" t="str">
        <f ca="1">IF(AND($O24="Objectif",BU$7&gt;=$R24,BU$7&lt;=$R24+$S24-1),2,IF(AND($O24="Jalon",BU$7&gt;=$R24,BU$7&lt;=$R24+$S24-1),1,""))</f>
        <v/>
      </c>
      <c r="BV24" s="23" t="str">
        <f ca="1">IF(AND($O24="Objectif",BV$7&gt;=$R24,BV$7&lt;=$R24+$S24-1),2,IF(AND($O24="Jalon",BV$7&gt;=$R24,BV$7&lt;=$R24+$S24-1),1,""))</f>
        <v/>
      </c>
      <c r="BW24" s="23" t="str">
        <f ca="1">IF(AND($O24="Objectif",BW$7&gt;=$R24,BW$7&lt;=$R24+$S24-1),2,IF(AND($O24="Jalon",BW$7&gt;=$R24,BW$7&lt;=$R24+$S24-1),1,""))</f>
        <v/>
      </c>
      <c r="BX24" s="23" t="str">
        <f ca="1">IF(AND($O24="Objectif",BX$7&gt;=$R24,BX$7&lt;=$R24+$S24-1),2,IF(AND($O24="Jalon",BX$7&gt;=$R24,BX$7&lt;=$R24+$S24-1),1,""))</f>
        <v/>
      </c>
      <c r="BY24" s="23" t="str">
        <f ca="1">IF(AND($O24="Objectif",BY$7&gt;=$R24,BY$7&lt;=$R24+$S24-1),2,IF(AND($O24="Jalon",BY$7&gt;=$R24,BY$7&lt;=$R24+$S24-1),1,""))</f>
        <v/>
      </c>
      <c r="BZ24" s="23" t="str">
        <f ca="1">IF(AND($O24="Objectif",BZ$7&gt;=$R24,BZ$7&lt;=$R24+$S24-1),2,IF(AND($O24="Jalon",BZ$7&gt;=$R24,BZ$7&lt;=$R24+$S24-1),1,""))</f>
        <v/>
      </c>
      <c r="CA24" s="23" t="str">
        <f ca="1">IF(AND($O24="Objectif",CA$7&gt;=$R24,CA$7&lt;=$R24+$S24-1),2,IF(AND($O24="Jalon",CA$7&gt;=$R24,CA$7&lt;=$R24+$S24-1),1,""))</f>
        <v/>
      </c>
      <c r="CB24" s="23" t="str">
        <f ca="1">IF(AND($O24="Objectif",CB$7&gt;=$R24,CB$7&lt;=$R24+$S24-1),2,IF(AND($O24="Jalon",CB$7&gt;=$R24,CB$7&lt;=$R24+$S24-1),1,""))</f>
        <v/>
      </c>
    </row>
    <row r="25" spans="1:80" s="2" customFormat="1" ht="30" customHeight="1" x14ac:dyDescent="0.25">
      <c r="A25" s="36">
        <v>14</v>
      </c>
      <c r="B25" s="33" t="s">
        <v>30</v>
      </c>
      <c r="C25" s="88" t="str">
        <f ca="1">VLOOKUP(((Jalons[[#This Row],[perturbation ]]+Jalons[[#This Row],[perturbation 9]])/150),$D$3:$E$6,2,1)</f>
        <v>En bonne voie</v>
      </c>
      <c r="D25" s="88" t="str">
        <f ca="1">VLOOKUP((Jalons[[#This Row],[temps consommés ]]-Jalons[[#This Row],[Nombre de jours]])/Jalons[[#This Row],[Nombre de jours]],$V$3:$W$6,2,1)</f>
        <v>En bonne voie</v>
      </c>
      <c r="E25" s="22" t="s">
        <v>9</v>
      </c>
      <c r="F25" s="65">
        <f>IF(AND(Jalons[[#This Row],[début réel ]]="",Jalons[[#This Row],[fin réelle ]]),0,IF(AND(Jalons[[#This Row],[début réel ]]&lt;&gt;"",Jalons[[#This Row],[fin réelle ]]=""),0.5,1))</f>
        <v>0</v>
      </c>
      <c r="G25" s="56">
        <f t="shared" si="2"/>
        <v>44963</v>
      </c>
      <c r="H25" s="21">
        <v>1</v>
      </c>
      <c r="I25" s="45">
        <f>+Jalons[[#This Row],[Début prévisionnel ]]+Jalons[[#This Row],[Nombre de jours]]-1</f>
        <v>44963</v>
      </c>
      <c r="J25" s="45"/>
      <c r="K25" s="87">
        <f ca="1">IF(Jalons[[#This Row],[temps consommés ]]-Jalons[[#This Row],[Nombre de jours]]&lt;0,0,Jalons[[#This Row],[temps consommés ]]-Jalons[[#This Row],[Nombre de jours]])</f>
        <v>0</v>
      </c>
      <c r="L2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 s="45"/>
      <c r="N25" s="66"/>
      <c r="O25" s="88" t="str">
        <f ca="1">VLOOKUP((Jalons[[#This Row],[temps consommés ]]-Jalons[[#This Row],[Nombre de jours]])/Jalons[[#This Row],[Nombre de jours]],$V$3:$W$6,2,1)</f>
        <v>En bonne voie</v>
      </c>
      <c r="P25" s="22" t="s">
        <v>9</v>
      </c>
      <c r="Q25" s="65">
        <f>IF(AND(Jalons[[#This Row],[début réel 8]]="",Jalons[[#This Row],[fin réelle 11]]),0,IF(AND(Jalons[[#This Row],[début réel 8]]&lt;&gt;"",Jalons[[#This Row],[fin réelle 11]]=""),0.5,1))</f>
        <v>0</v>
      </c>
      <c r="R25" s="56">
        <f>Jalons[[#This Row],[Fin ]]+1</f>
        <v>44964</v>
      </c>
      <c r="S25" s="21">
        <v>27</v>
      </c>
      <c r="T25" s="45">
        <f>Jalons[[#This Row],[Début prévisionnel 5]]+Jalons[[#This Row],[Nombre de jours6]]-1</f>
        <v>44990</v>
      </c>
      <c r="U25" s="45"/>
      <c r="V25" s="87">
        <f ca="1">IF(Jalons[[#This Row],[temps consommés 10]]-Jalons[[#This Row],[Nombre de jours6]]&lt;0,0,Jalons[[#This Row],[temps consommés 10]]-Jalons[[#This Row],[Nombre de jours6]])</f>
        <v>0</v>
      </c>
      <c r="W2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 s="45"/>
      <c r="Y25" s="23" t="str">
        <f ca="1">IF(AND($O25="Objectif",Y$7&gt;=$R25,Y$7&lt;=$R25+$S25-1),2,IF(AND($O25="Jalon",Y$7&gt;=$R25,Y$7&lt;=$R25+$S25-1),1,""))</f>
        <v/>
      </c>
      <c r="Z25" s="23" t="str">
        <f ca="1">IF(AND($O25="Objectif",Z$7&gt;=$R25,Z$7&lt;=$R25+$S25-1),2,IF(AND($O25="Jalon",Z$7&gt;=$R25,Z$7&lt;=$R25+$S25-1),1,""))</f>
        <v/>
      </c>
      <c r="AA25" s="23" t="str">
        <f ca="1">IF(AND($O25="Objectif",AA$7&gt;=$R25,AA$7&lt;=$R25+$S25-1),2,IF(AND($O25="Jalon",AA$7&gt;=$R25,AA$7&lt;=$R25+$S25-1),1,""))</f>
        <v/>
      </c>
      <c r="AB25" s="23" t="str">
        <f ca="1">IF(AND($O25="Objectif",AB$7&gt;=$R25,AB$7&lt;=$R25+$S25-1),2,IF(AND($O25="Jalon",AB$7&gt;=$R25,AB$7&lt;=$R25+$S25-1),1,""))</f>
        <v/>
      </c>
      <c r="AC25" s="23" t="str">
        <f ca="1">IF(AND($O25="Objectif",AC$7&gt;=$R25,AC$7&lt;=$R25+$S25-1),2,IF(AND($O25="Jalon",AC$7&gt;=$R25,AC$7&lt;=$R25+$S25-1),1,""))</f>
        <v/>
      </c>
      <c r="AD25" s="23" t="str">
        <f ca="1">IF(AND($O25="Objectif",AD$7&gt;=$R25,AD$7&lt;=$R25+$S25-1),2,IF(AND($O25="Jalon",AD$7&gt;=$R25,AD$7&lt;=$R25+$S25-1),1,""))</f>
        <v/>
      </c>
      <c r="AE25" s="23" t="str">
        <f ca="1">IF(AND($O25="Objectif",AE$7&gt;=$R25,AE$7&lt;=$R25+$S25-1),2,IF(AND($O25="Jalon",AE$7&gt;=$R25,AE$7&lt;=$R25+$S25-1),1,""))</f>
        <v/>
      </c>
      <c r="AF25" s="23" t="str">
        <f ca="1">IF(AND($O25="Objectif",AF$7&gt;=$R25,AF$7&lt;=$R25+$S25-1),2,IF(AND($O25="Jalon",AF$7&gt;=$R25,AF$7&lt;=$R25+$S25-1),1,""))</f>
        <v/>
      </c>
      <c r="AG25" s="23" t="str">
        <f ca="1">IF(AND($O25="Objectif",AG$7&gt;=$R25,AG$7&lt;=$R25+$S25-1),2,IF(AND($O25="Jalon",AG$7&gt;=$R25,AG$7&lt;=$R25+$S25-1),1,""))</f>
        <v/>
      </c>
      <c r="AH25" s="23" t="str">
        <f ca="1">IF(AND($O25="Objectif",AH$7&gt;=$R25,AH$7&lt;=$R25+$S25-1),2,IF(AND($O25="Jalon",AH$7&gt;=$R25,AH$7&lt;=$R25+$S25-1),1,""))</f>
        <v/>
      </c>
      <c r="AI25" s="23" t="str">
        <f ca="1">IF(AND($O25="Objectif",AI$7&gt;=$R25,AI$7&lt;=$R25+$S25-1),2,IF(AND($O25="Jalon",AI$7&gt;=$R25,AI$7&lt;=$R25+$S25-1),1,""))</f>
        <v/>
      </c>
      <c r="AJ25" s="23" t="str">
        <f ca="1">IF(AND($O25="Objectif",AJ$7&gt;=$R25,AJ$7&lt;=$R25+$S25-1),2,IF(AND($O25="Jalon",AJ$7&gt;=$R25,AJ$7&lt;=$R25+$S25-1),1,""))</f>
        <v/>
      </c>
      <c r="AK25" s="23" t="str">
        <f ca="1">IF(AND($O25="Objectif",AK$7&gt;=$R25,AK$7&lt;=$R25+$S25-1),2,IF(AND($O25="Jalon",AK$7&gt;=$R25,AK$7&lt;=$R25+$S25-1),1,""))</f>
        <v/>
      </c>
      <c r="AL25" s="23" t="str">
        <f ca="1">IF(AND($O25="Objectif",AL$7&gt;=$R25,AL$7&lt;=$R25+$S25-1),2,IF(AND($O25="Jalon",AL$7&gt;=$R25,AL$7&lt;=$R25+$S25-1),1,""))</f>
        <v/>
      </c>
      <c r="AM25" s="23" t="str">
        <f ca="1">IF(AND($O25="Objectif",AM$7&gt;=$R25,AM$7&lt;=$R25+$S25-1),2,IF(AND($O25="Jalon",AM$7&gt;=$R25,AM$7&lt;=$R25+$S25-1),1,""))</f>
        <v/>
      </c>
      <c r="AN25" s="23" t="str">
        <f ca="1">IF(AND($O25="Objectif",AN$7&gt;=$R25,AN$7&lt;=$R25+$S25-1),2,IF(AND($O25="Jalon",AN$7&gt;=$R25,AN$7&lt;=$R25+$S25-1),1,""))</f>
        <v/>
      </c>
      <c r="AO25" s="23" t="str">
        <f ca="1">IF(AND($O25="Objectif",AO$7&gt;=$R25,AO$7&lt;=$R25+$S25-1),2,IF(AND($O25="Jalon",AO$7&gt;=$R25,AO$7&lt;=$R25+$S25-1),1,""))</f>
        <v/>
      </c>
      <c r="AP25" s="23" t="str">
        <f ca="1">IF(AND($O25="Objectif",AP$7&gt;=$R25,AP$7&lt;=$R25+$S25-1),2,IF(AND($O25="Jalon",AP$7&gt;=$R25,AP$7&lt;=$R25+$S25-1),1,""))</f>
        <v/>
      </c>
      <c r="AQ25" s="23" t="str">
        <f ca="1">IF(AND($O25="Objectif",AQ$7&gt;=$R25,AQ$7&lt;=$R25+$S25-1),2,IF(AND($O25="Jalon",AQ$7&gt;=$R25,AQ$7&lt;=$R25+$S25-1),1,""))</f>
        <v/>
      </c>
      <c r="AR25" s="23" t="str">
        <f ca="1">IF(AND($O25="Objectif",AR$7&gt;=$R25,AR$7&lt;=$R25+$S25-1),2,IF(AND($O25="Jalon",AR$7&gt;=$R25,AR$7&lt;=$R25+$S25-1),1,""))</f>
        <v/>
      </c>
      <c r="AS25" s="23" t="str">
        <f ca="1">IF(AND($O25="Objectif",AS$7&gt;=$R25,AS$7&lt;=$R25+$S25-1),2,IF(AND($O25="Jalon",AS$7&gt;=$R25,AS$7&lt;=$R25+$S25-1),1,""))</f>
        <v/>
      </c>
      <c r="AT25" s="23" t="str">
        <f ca="1">IF(AND($O25="Objectif",AT$7&gt;=$R25,AT$7&lt;=$R25+$S25-1),2,IF(AND($O25="Jalon",AT$7&gt;=$R25,AT$7&lt;=$R25+$S25-1),1,""))</f>
        <v/>
      </c>
      <c r="AU25" s="23" t="str">
        <f ca="1">IF(AND($O25="Objectif",AU$7&gt;=$R25,AU$7&lt;=$R25+$S25-1),2,IF(AND($O25="Jalon",AU$7&gt;=$R25,AU$7&lt;=$R25+$S25-1),1,""))</f>
        <v/>
      </c>
      <c r="AV25" s="23" t="str">
        <f ca="1">IF(AND($O25="Objectif",AV$7&gt;=$R25,AV$7&lt;=$R25+$S25-1),2,IF(AND($O25="Jalon",AV$7&gt;=$R25,AV$7&lt;=$R25+$S25-1),1,""))</f>
        <v/>
      </c>
      <c r="AW25" s="23" t="str">
        <f ca="1">IF(AND($O25="Objectif",AW$7&gt;=$R25,AW$7&lt;=$R25+$S25-1),2,IF(AND($O25="Jalon",AW$7&gt;=$R25,AW$7&lt;=$R25+$S25-1),1,""))</f>
        <v/>
      </c>
      <c r="AX25" s="23" t="str">
        <f ca="1">IF(AND($O25="Objectif",AX$7&gt;=$R25,AX$7&lt;=$R25+$S25-1),2,IF(AND($O25="Jalon",AX$7&gt;=$R25,AX$7&lt;=$R25+$S25-1),1,""))</f>
        <v/>
      </c>
      <c r="AY25" s="23" t="str">
        <f ca="1">IF(AND($O25="Objectif",AY$7&gt;=$R25,AY$7&lt;=$R25+$S25-1),2,IF(AND($O25="Jalon",AY$7&gt;=$R25,AY$7&lt;=$R25+$S25-1),1,""))</f>
        <v/>
      </c>
      <c r="AZ25" s="23" t="str">
        <f ca="1">IF(AND($O25="Objectif",AZ$7&gt;=$R25,AZ$7&lt;=$R25+$S25-1),2,IF(AND($O25="Jalon",AZ$7&gt;=$R25,AZ$7&lt;=$R25+$S25-1),1,""))</f>
        <v/>
      </c>
      <c r="BA25" s="23" t="str">
        <f ca="1">IF(AND($O25="Objectif",BA$7&gt;=$R25,BA$7&lt;=$R25+$S25-1),2,IF(AND($O25="Jalon",BA$7&gt;=$R25,BA$7&lt;=$R25+$S25-1),1,""))</f>
        <v/>
      </c>
      <c r="BB25" s="23" t="str">
        <f ca="1">IF(AND($O25="Objectif",BB$7&gt;=$R25,BB$7&lt;=$R25+$S25-1),2,IF(AND($O25="Jalon",BB$7&gt;=$R25,BB$7&lt;=$R25+$S25-1),1,""))</f>
        <v/>
      </c>
      <c r="BC25" s="23" t="str">
        <f ca="1">IF(AND($O25="Objectif",BC$7&gt;=$R25,BC$7&lt;=$R25+$S25-1),2,IF(AND($O25="Jalon",BC$7&gt;=$R25,BC$7&lt;=$R25+$S25-1),1,""))</f>
        <v/>
      </c>
      <c r="BD25" s="23" t="str">
        <f ca="1">IF(AND($O25="Objectif",BD$7&gt;=$R25,BD$7&lt;=$R25+$S25-1),2,IF(AND($O25="Jalon",BD$7&gt;=$R25,BD$7&lt;=$R25+$S25-1),1,""))</f>
        <v/>
      </c>
      <c r="BE25" s="23" t="str">
        <f ca="1">IF(AND($O25="Objectif",BE$7&gt;=$R25,BE$7&lt;=$R25+$S25-1),2,IF(AND($O25="Jalon",BE$7&gt;=$R25,BE$7&lt;=$R25+$S25-1),1,""))</f>
        <v/>
      </c>
      <c r="BF25" s="23" t="str">
        <f ca="1">IF(AND($O25="Objectif",BF$7&gt;=$R25,BF$7&lt;=$R25+$S25-1),2,IF(AND($O25="Jalon",BF$7&gt;=$R25,BF$7&lt;=$R25+$S25-1),1,""))</f>
        <v/>
      </c>
      <c r="BG25" s="23" t="str">
        <f ca="1">IF(AND($O25="Objectif",BG$7&gt;=$R25,BG$7&lt;=$R25+$S25-1),2,IF(AND($O25="Jalon",BG$7&gt;=$R25,BG$7&lt;=$R25+$S25-1),1,""))</f>
        <v/>
      </c>
      <c r="BH25" s="23" t="str">
        <f ca="1">IF(AND($O25="Objectif",BH$7&gt;=$R25,BH$7&lt;=$R25+$S25-1),2,IF(AND($O25="Jalon",BH$7&gt;=$R25,BH$7&lt;=$R25+$S25-1),1,""))</f>
        <v/>
      </c>
      <c r="BI25" s="23" t="str">
        <f ca="1">IF(AND($O25="Objectif",BI$7&gt;=$R25,BI$7&lt;=$R25+$S25-1),2,IF(AND($O25="Jalon",BI$7&gt;=$R25,BI$7&lt;=$R25+$S25-1),1,""))</f>
        <v/>
      </c>
      <c r="BJ25" s="23" t="str">
        <f ca="1">IF(AND($O25="Objectif",BJ$7&gt;=$R25,BJ$7&lt;=$R25+$S25-1),2,IF(AND($O25="Jalon",BJ$7&gt;=$R25,BJ$7&lt;=$R25+$S25-1),1,""))</f>
        <v/>
      </c>
      <c r="BK25" s="23" t="str">
        <f ca="1">IF(AND($O25="Objectif",BK$7&gt;=$R25,BK$7&lt;=$R25+$S25-1),2,IF(AND($O25="Jalon",BK$7&gt;=$R25,BK$7&lt;=$R25+$S25-1),1,""))</f>
        <v/>
      </c>
      <c r="BL25" s="23" t="str">
        <f ca="1">IF(AND($O25="Objectif",BL$7&gt;=$R25,BL$7&lt;=$R25+$S25-1),2,IF(AND($O25="Jalon",BL$7&gt;=$R25,BL$7&lt;=$R25+$S25-1),1,""))</f>
        <v/>
      </c>
      <c r="BM25" s="23" t="str">
        <f ca="1">IF(AND($O25="Objectif",BM$7&gt;=$R25,BM$7&lt;=$R25+$S25-1),2,IF(AND($O25="Jalon",BM$7&gt;=$R25,BM$7&lt;=$R25+$S25-1),1,""))</f>
        <v/>
      </c>
      <c r="BN25" s="23" t="str">
        <f ca="1">IF(AND($O25="Objectif",BN$7&gt;=$R25,BN$7&lt;=$R25+$S25-1),2,IF(AND($O25="Jalon",BN$7&gt;=$R25,BN$7&lt;=$R25+$S25-1),1,""))</f>
        <v/>
      </c>
      <c r="BO25" s="23" t="str">
        <f ca="1">IF(AND($O25="Objectif",BO$7&gt;=$R25,BO$7&lt;=$R25+$S25-1),2,IF(AND($O25="Jalon",BO$7&gt;=$R25,BO$7&lt;=$R25+$S25-1),1,""))</f>
        <v/>
      </c>
      <c r="BP25" s="23" t="str">
        <f ca="1">IF(AND($O25="Objectif",BP$7&gt;=$R25,BP$7&lt;=$R25+$S25-1),2,IF(AND($O25="Jalon",BP$7&gt;=$R25,BP$7&lt;=$R25+$S25-1),1,""))</f>
        <v/>
      </c>
      <c r="BQ25" s="23" t="str">
        <f ca="1">IF(AND($O25="Objectif",BQ$7&gt;=$R25,BQ$7&lt;=$R25+$S25-1),2,IF(AND($O25="Jalon",BQ$7&gt;=$R25,BQ$7&lt;=$R25+$S25-1),1,""))</f>
        <v/>
      </c>
      <c r="BR25" s="23" t="str">
        <f ca="1">IF(AND($O25="Objectif",BR$7&gt;=$R25,BR$7&lt;=$R25+$S25-1),2,IF(AND($O25="Jalon",BR$7&gt;=$R25,BR$7&lt;=$R25+$S25-1),1,""))</f>
        <v/>
      </c>
      <c r="BS25" s="23" t="str">
        <f ca="1">IF(AND($O25="Objectif",BS$7&gt;=$R25,BS$7&lt;=$R25+$S25-1),2,IF(AND($O25="Jalon",BS$7&gt;=$R25,BS$7&lt;=$R25+$S25-1),1,""))</f>
        <v/>
      </c>
      <c r="BT25" s="23" t="str">
        <f ca="1">IF(AND($O25="Objectif",BT$7&gt;=$R25,BT$7&lt;=$R25+$S25-1),2,IF(AND($O25="Jalon",BT$7&gt;=$R25,BT$7&lt;=$R25+$S25-1),1,""))</f>
        <v/>
      </c>
      <c r="BU25" s="23" t="str">
        <f ca="1">IF(AND($O25="Objectif",BU$7&gt;=$R25,BU$7&lt;=$R25+$S25-1),2,IF(AND($O25="Jalon",BU$7&gt;=$R25,BU$7&lt;=$R25+$S25-1),1,""))</f>
        <v/>
      </c>
      <c r="BV25" s="23" t="str">
        <f ca="1">IF(AND($O25="Objectif",BV$7&gt;=$R25,BV$7&lt;=$R25+$S25-1),2,IF(AND($O25="Jalon",BV$7&gt;=$R25,BV$7&lt;=$R25+$S25-1),1,""))</f>
        <v/>
      </c>
      <c r="BW25" s="23" t="str">
        <f ca="1">IF(AND($O25="Objectif",BW$7&gt;=$R25,BW$7&lt;=$R25+$S25-1),2,IF(AND($O25="Jalon",BW$7&gt;=$R25,BW$7&lt;=$R25+$S25-1),1,""))</f>
        <v/>
      </c>
      <c r="BX25" s="23" t="str">
        <f ca="1">IF(AND($O25="Objectif",BX$7&gt;=$R25,BX$7&lt;=$R25+$S25-1),2,IF(AND($O25="Jalon",BX$7&gt;=$R25,BX$7&lt;=$R25+$S25-1),1,""))</f>
        <v/>
      </c>
      <c r="BY25" s="23" t="str">
        <f ca="1">IF(AND($O25="Objectif",BY$7&gt;=$R25,BY$7&lt;=$R25+$S25-1),2,IF(AND($O25="Jalon",BY$7&gt;=$R25,BY$7&lt;=$R25+$S25-1),1,""))</f>
        <v/>
      </c>
      <c r="BZ25" s="23" t="str">
        <f ca="1">IF(AND($O25="Objectif",BZ$7&gt;=$R25,BZ$7&lt;=$R25+$S25-1),2,IF(AND($O25="Jalon",BZ$7&gt;=$R25,BZ$7&lt;=$R25+$S25-1),1,""))</f>
        <v/>
      </c>
      <c r="CA25" s="23" t="str">
        <f ca="1">IF(AND($O25="Objectif",CA$7&gt;=$R25,CA$7&lt;=$R25+$S25-1),2,IF(AND($O25="Jalon",CA$7&gt;=$R25,CA$7&lt;=$R25+$S25-1),1,""))</f>
        <v/>
      </c>
      <c r="CB25" s="23" t="str">
        <f ca="1">IF(AND($O25="Objectif",CB$7&gt;=$R25,CB$7&lt;=$R25+$S25-1),2,IF(AND($O25="Jalon",CB$7&gt;=$R25,CB$7&lt;=$R25+$S25-1),1,""))</f>
        <v/>
      </c>
    </row>
    <row r="26" spans="1:80" s="2" customFormat="1" ht="30" customHeight="1" x14ac:dyDescent="0.25">
      <c r="A26" s="36">
        <v>15</v>
      </c>
      <c r="B26" s="33" t="s">
        <v>31</v>
      </c>
      <c r="C26" s="88" t="str">
        <f ca="1">VLOOKUP(((Jalons[[#This Row],[perturbation ]]+Jalons[[#This Row],[perturbation 9]])/150),$D$3:$E$6,2,1)</f>
        <v>En bonne voie</v>
      </c>
      <c r="D26" s="88" t="str">
        <f ca="1">VLOOKUP((Jalons[[#This Row],[temps consommés ]]-Jalons[[#This Row],[Nombre de jours]])/Jalons[[#This Row],[Nombre de jours]],$V$3:$W$6,2,1)</f>
        <v>En bonne voie</v>
      </c>
      <c r="E26" s="22" t="s">
        <v>9</v>
      </c>
      <c r="F26" s="65">
        <f>IF(AND(Jalons[[#This Row],[début réel ]]="",Jalons[[#This Row],[fin réelle ]]),0,IF(AND(Jalons[[#This Row],[début réel ]]&lt;&gt;"",Jalons[[#This Row],[fin réelle ]]=""),0.5,1))</f>
        <v>0</v>
      </c>
      <c r="G26" s="56">
        <f t="shared" si="2"/>
        <v>44963</v>
      </c>
      <c r="H26" s="21">
        <v>1</v>
      </c>
      <c r="I26" s="45">
        <f>+Jalons[[#This Row],[Début prévisionnel ]]+Jalons[[#This Row],[Nombre de jours]]-1</f>
        <v>44963</v>
      </c>
      <c r="J26" s="45"/>
      <c r="K26" s="87">
        <f ca="1">IF(Jalons[[#This Row],[temps consommés ]]-Jalons[[#This Row],[Nombre de jours]]&lt;0,0,Jalons[[#This Row],[temps consommés ]]-Jalons[[#This Row],[Nombre de jours]])</f>
        <v>0</v>
      </c>
      <c r="L2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 s="45"/>
      <c r="N26" s="66"/>
      <c r="O26" s="88" t="str">
        <f ca="1">VLOOKUP((Jalons[[#This Row],[temps consommés ]]-Jalons[[#This Row],[Nombre de jours]])/Jalons[[#This Row],[Nombre de jours]],$V$3:$W$6,2,1)</f>
        <v>En bonne voie</v>
      </c>
      <c r="P26" s="22" t="s">
        <v>9</v>
      </c>
      <c r="Q26" s="65">
        <f>IF(AND(Jalons[[#This Row],[début réel 8]]="",Jalons[[#This Row],[fin réelle 11]]),0,IF(AND(Jalons[[#This Row],[début réel 8]]&lt;&gt;"",Jalons[[#This Row],[fin réelle 11]]=""),0.5,1))</f>
        <v>0</v>
      </c>
      <c r="R26" s="56">
        <f>Jalons[[#This Row],[Fin ]]+1</f>
        <v>44964</v>
      </c>
      <c r="S26" s="21">
        <v>27</v>
      </c>
      <c r="T26" s="45">
        <f>Jalons[[#This Row],[Début prévisionnel 5]]+Jalons[[#This Row],[Nombre de jours6]]-1</f>
        <v>44990</v>
      </c>
      <c r="U26" s="45"/>
      <c r="V26" s="87">
        <f ca="1">IF(Jalons[[#This Row],[temps consommés 10]]-Jalons[[#This Row],[Nombre de jours6]]&lt;0,0,Jalons[[#This Row],[temps consommés 10]]-Jalons[[#This Row],[Nombre de jours6]])</f>
        <v>0</v>
      </c>
      <c r="W2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 s="45"/>
      <c r="Y26" s="23" t="str">
        <f ca="1">IF(AND($O26="Objectif",Y$7&gt;=$R26,Y$7&lt;=$R26+$S26-1),2,IF(AND($O26="Jalon",Y$7&gt;=$R26,Y$7&lt;=$R26+$S26-1),1,""))</f>
        <v/>
      </c>
      <c r="Z26" s="23" t="str">
        <f ca="1">IF(AND($O26="Objectif",Z$7&gt;=$R26,Z$7&lt;=$R26+$S26-1),2,IF(AND($O26="Jalon",Z$7&gt;=$R26,Z$7&lt;=$R26+$S26-1),1,""))</f>
        <v/>
      </c>
      <c r="AA26" s="23" t="str">
        <f ca="1">IF(AND($O26="Objectif",AA$7&gt;=$R26,AA$7&lt;=$R26+$S26-1),2,IF(AND($O26="Jalon",AA$7&gt;=$R26,AA$7&lt;=$R26+$S26-1),1,""))</f>
        <v/>
      </c>
      <c r="AB26" s="23" t="str">
        <f ca="1">IF(AND($O26="Objectif",AB$7&gt;=$R26,AB$7&lt;=$R26+$S26-1),2,IF(AND($O26="Jalon",AB$7&gt;=$R26,AB$7&lt;=$R26+$S26-1),1,""))</f>
        <v/>
      </c>
      <c r="AC26" s="23" t="str">
        <f ca="1">IF(AND($O26="Objectif",AC$7&gt;=$R26,AC$7&lt;=$R26+$S26-1),2,IF(AND($O26="Jalon",AC$7&gt;=$R26,AC$7&lt;=$R26+$S26-1),1,""))</f>
        <v/>
      </c>
      <c r="AD26" s="23" t="str">
        <f ca="1">IF(AND($O26="Objectif",AD$7&gt;=$R26,AD$7&lt;=$R26+$S26-1),2,IF(AND($O26="Jalon",AD$7&gt;=$R26,AD$7&lt;=$R26+$S26-1),1,""))</f>
        <v/>
      </c>
      <c r="AE26" s="23" t="str">
        <f ca="1">IF(AND($O26="Objectif",AE$7&gt;=$R26,AE$7&lt;=$R26+$S26-1),2,IF(AND($O26="Jalon",AE$7&gt;=$R26,AE$7&lt;=$R26+$S26-1),1,""))</f>
        <v/>
      </c>
      <c r="AF26" s="23" t="str">
        <f ca="1">IF(AND($O26="Objectif",AF$7&gt;=$R26,AF$7&lt;=$R26+$S26-1),2,IF(AND($O26="Jalon",AF$7&gt;=$R26,AF$7&lt;=$R26+$S26-1),1,""))</f>
        <v/>
      </c>
      <c r="AG26" s="23" t="str">
        <f ca="1">IF(AND($O26="Objectif",AG$7&gt;=$R26,AG$7&lt;=$R26+$S26-1),2,IF(AND($O26="Jalon",AG$7&gt;=$R26,AG$7&lt;=$R26+$S26-1),1,""))</f>
        <v/>
      </c>
      <c r="AH26" s="23" t="str">
        <f ca="1">IF(AND($O26="Objectif",AH$7&gt;=$R26,AH$7&lt;=$R26+$S26-1),2,IF(AND($O26="Jalon",AH$7&gt;=$R26,AH$7&lt;=$R26+$S26-1),1,""))</f>
        <v/>
      </c>
      <c r="AI26" s="23" t="str">
        <f ca="1">IF(AND($O26="Objectif",AI$7&gt;=$R26,AI$7&lt;=$R26+$S26-1),2,IF(AND($O26="Jalon",AI$7&gt;=$R26,AI$7&lt;=$R26+$S26-1),1,""))</f>
        <v/>
      </c>
      <c r="AJ26" s="23" t="str">
        <f ca="1">IF(AND($O26="Objectif",AJ$7&gt;=$R26,AJ$7&lt;=$R26+$S26-1),2,IF(AND($O26="Jalon",AJ$7&gt;=$R26,AJ$7&lt;=$R26+$S26-1),1,""))</f>
        <v/>
      </c>
      <c r="AK26" s="23" t="str">
        <f ca="1">IF(AND($O26="Objectif",AK$7&gt;=$R26,AK$7&lt;=$R26+$S26-1),2,IF(AND($O26="Jalon",AK$7&gt;=$R26,AK$7&lt;=$R26+$S26-1),1,""))</f>
        <v/>
      </c>
      <c r="AL26" s="23" t="str">
        <f ca="1">IF(AND($O26="Objectif",AL$7&gt;=$R26,AL$7&lt;=$R26+$S26-1),2,IF(AND($O26="Jalon",AL$7&gt;=$R26,AL$7&lt;=$R26+$S26-1),1,""))</f>
        <v/>
      </c>
      <c r="AM26" s="23" t="str">
        <f ca="1">IF(AND($O26="Objectif",AM$7&gt;=$R26,AM$7&lt;=$R26+$S26-1),2,IF(AND($O26="Jalon",AM$7&gt;=$R26,AM$7&lt;=$R26+$S26-1),1,""))</f>
        <v/>
      </c>
      <c r="AN26" s="23" t="str">
        <f ca="1">IF(AND($O26="Objectif",AN$7&gt;=$R26,AN$7&lt;=$R26+$S26-1),2,IF(AND($O26="Jalon",AN$7&gt;=$R26,AN$7&lt;=$R26+$S26-1),1,""))</f>
        <v/>
      </c>
      <c r="AO26" s="23" t="str">
        <f ca="1">IF(AND($O26="Objectif",AO$7&gt;=$R26,AO$7&lt;=$R26+$S26-1),2,IF(AND($O26="Jalon",AO$7&gt;=$R26,AO$7&lt;=$R26+$S26-1),1,""))</f>
        <v/>
      </c>
      <c r="AP26" s="23" t="str">
        <f ca="1">IF(AND($O26="Objectif",AP$7&gt;=$R26,AP$7&lt;=$R26+$S26-1),2,IF(AND($O26="Jalon",AP$7&gt;=$R26,AP$7&lt;=$R26+$S26-1),1,""))</f>
        <v/>
      </c>
      <c r="AQ26" s="23" t="str">
        <f ca="1">IF(AND($O26="Objectif",AQ$7&gt;=$R26,AQ$7&lt;=$R26+$S26-1),2,IF(AND($O26="Jalon",AQ$7&gt;=$R26,AQ$7&lt;=$R26+$S26-1),1,""))</f>
        <v/>
      </c>
      <c r="AR26" s="23" t="str">
        <f ca="1">IF(AND($O26="Objectif",AR$7&gt;=$R26,AR$7&lt;=$R26+$S26-1),2,IF(AND($O26="Jalon",AR$7&gt;=$R26,AR$7&lt;=$R26+$S26-1),1,""))</f>
        <v/>
      </c>
      <c r="AS26" s="23" t="str">
        <f ca="1">IF(AND($O26="Objectif",AS$7&gt;=$R26,AS$7&lt;=$R26+$S26-1),2,IF(AND($O26="Jalon",AS$7&gt;=$R26,AS$7&lt;=$R26+$S26-1),1,""))</f>
        <v/>
      </c>
      <c r="AT26" s="23" t="str">
        <f ca="1">IF(AND($O26="Objectif",AT$7&gt;=$R26,AT$7&lt;=$R26+$S26-1),2,IF(AND($O26="Jalon",AT$7&gt;=$R26,AT$7&lt;=$R26+$S26-1),1,""))</f>
        <v/>
      </c>
      <c r="AU26" s="23" t="str">
        <f ca="1">IF(AND($O26="Objectif",AU$7&gt;=$R26,AU$7&lt;=$R26+$S26-1),2,IF(AND($O26="Jalon",AU$7&gt;=$R26,AU$7&lt;=$R26+$S26-1),1,""))</f>
        <v/>
      </c>
      <c r="AV26" s="23" t="str">
        <f ca="1">IF(AND($O26="Objectif",AV$7&gt;=$R26,AV$7&lt;=$R26+$S26-1),2,IF(AND($O26="Jalon",AV$7&gt;=$R26,AV$7&lt;=$R26+$S26-1),1,""))</f>
        <v/>
      </c>
      <c r="AW26" s="23" t="str">
        <f ca="1">IF(AND($O26="Objectif",AW$7&gt;=$R26,AW$7&lt;=$R26+$S26-1),2,IF(AND($O26="Jalon",AW$7&gt;=$R26,AW$7&lt;=$R26+$S26-1),1,""))</f>
        <v/>
      </c>
      <c r="AX26" s="23" t="str">
        <f ca="1">IF(AND($O26="Objectif",AX$7&gt;=$R26,AX$7&lt;=$R26+$S26-1),2,IF(AND($O26="Jalon",AX$7&gt;=$R26,AX$7&lt;=$R26+$S26-1),1,""))</f>
        <v/>
      </c>
      <c r="AY26" s="23" t="str">
        <f ca="1">IF(AND($O26="Objectif",AY$7&gt;=$R26,AY$7&lt;=$R26+$S26-1),2,IF(AND($O26="Jalon",AY$7&gt;=$R26,AY$7&lt;=$R26+$S26-1),1,""))</f>
        <v/>
      </c>
      <c r="AZ26" s="23" t="str">
        <f ca="1">IF(AND($O26="Objectif",AZ$7&gt;=$R26,AZ$7&lt;=$R26+$S26-1),2,IF(AND($O26="Jalon",AZ$7&gt;=$R26,AZ$7&lt;=$R26+$S26-1),1,""))</f>
        <v/>
      </c>
      <c r="BA26" s="23" t="str">
        <f ca="1">IF(AND($O26="Objectif",BA$7&gt;=$R26,BA$7&lt;=$R26+$S26-1),2,IF(AND($O26="Jalon",BA$7&gt;=$R26,BA$7&lt;=$R26+$S26-1),1,""))</f>
        <v/>
      </c>
      <c r="BB26" s="23" t="str">
        <f ca="1">IF(AND($O26="Objectif",BB$7&gt;=$R26,BB$7&lt;=$R26+$S26-1),2,IF(AND($O26="Jalon",BB$7&gt;=$R26,BB$7&lt;=$R26+$S26-1),1,""))</f>
        <v/>
      </c>
      <c r="BC26" s="23" t="str">
        <f ca="1">IF(AND($O26="Objectif",BC$7&gt;=$R26,BC$7&lt;=$R26+$S26-1),2,IF(AND($O26="Jalon",BC$7&gt;=$R26,BC$7&lt;=$R26+$S26-1),1,""))</f>
        <v/>
      </c>
      <c r="BD26" s="23" t="str">
        <f ca="1">IF(AND($O26="Objectif",BD$7&gt;=$R26,BD$7&lt;=$R26+$S26-1),2,IF(AND($O26="Jalon",BD$7&gt;=$R26,BD$7&lt;=$R26+$S26-1),1,""))</f>
        <v/>
      </c>
      <c r="BE26" s="23" t="str">
        <f ca="1">IF(AND($O26="Objectif",BE$7&gt;=$R26,BE$7&lt;=$R26+$S26-1),2,IF(AND($O26="Jalon",BE$7&gt;=$R26,BE$7&lt;=$R26+$S26-1),1,""))</f>
        <v/>
      </c>
      <c r="BF26" s="23" t="str">
        <f ca="1">IF(AND($O26="Objectif",BF$7&gt;=$R26,BF$7&lt;=$R26+$S26-1),2,IF(AND($O26="Jalon",BF$7&gt;=$R26,BF$7&lt;=$R26+$S26-1),1,""))</f>
        <v/>
      </c>
      <c r="BG26" s="23" t="str">
        <f ca="1">IF(AND($O26="Objectif",BG$7&gt;=$R26,BG$7&lt;=$R26+$S26-1),2,IF(AND($O26="Jalon",BG$7&gt;=$R26,BG$7&lt;=$R26+$S26-1),1,""))</f>
        <v/>
      </c>
      <c r="BH26" s="23" t="str">
        <f ca="1">IF(AND($O26="Objectif",BH$7&gt;=$R26,BH$7&lt;=$R26+$S26-1),2,IF(AND($O26="Jalon",BH$7&gt;=$R26,BH$7&lt;=$R26+$S26-1),1,""))</f>
        <v/>
      </c>
      <c r="BI26" s="23" t="str">
        <f ca="1">IF(AND($O26="Objectif",BI$7&gt;=$R26,BI$7&lt;=$R26+$S26-1),2,IF(AND($O26="Jalon",BI$7&gt;=$R26,BI$7&lt;=$R26+$S26-1),1,""))</f>
        <v/>
      </c>
      <c r="BJ26" s="23" t="str">
        <f ca="1">IF(AND($O26="Objectif",BJ$7&gt;=$R26,BJ$7&lt;=$R26+$S26-1),2,IF(AND($O26="Jalon",BJ$7&gt;=$R26,BJ$7&lt;=$R26+$S26-1),1,""))</f>
        <v/>
      </c>
      <c r="BK26" s="23" t="str">
        <f ca="1">IF(AND($O26="Objectif",BK$7&gt;=$R26,BK$7&lt;=$R26+$S26-1),2,IF(AND($O26="Jalon",BK$7&gt;=$R26,BK$7&lt;=$R26+$S26-1),1,""))</f>
        <v/>
      </c>
      <c r="BL26" s="23" t="str">
        <f ca="1">IF(AND($O26="Objectif",BL$7&gt;=$R26,BL$7&lt;=$R26+$S26-1),2,IF(AND($O26="Jalon",BL$7&gt;=$R26,BL$7&lt;=$R26+$S26-1),1,""))</f>
        <v/>
      </c>
      <c r="BM26" s="23" t="str">
        <f ca="1">IF(AND($O26="Objectif",BM$7&gt;=$R26,BM$7&lt;=$R26+$S26-1),2,IF(AND($O26="Jalon",BM$7&gt;=$R26,BM$7&lt;=$R26+$S26-1),1,""))</f>
        <v/>
      </c>
      <c r="BN26" s="23" t="str">
        <f ca="1">IF(AND($O26="Objectif",BN$7&gt;=$R26,BN$7&lt;=$R26+$S26-1),2,IF(AND($O26="Jalon",BN$7&gt;=$R26,BN$7&lt;=$R26+$S26-1),1,""))</f>
        <v/>
      </c>
      <c r="BO26" s="23" t="str">
        <f ca="1">IF(AND($O26="Objectif",BO$7&gt;=$R26,BO$7&lt;=$R26+$S26-1),2,IF(AND($O26="Jalon",BO$7&gt;=$R26,BO$7&lt;=$R26+$S26-1),1,""))</f>
        <v/>
      </c>
      <c r="BP26" s="23" t="str">
        <f ca="1">IF(AND($O26="Objectif",BP$7&gt;=$R26,BP$7&lt;=$R26+$S26-1),2,IF(AND($O26="Jalon",BP$7&gt;=$R26,BP$7&lt;=$R26+$S26-1),1,""))</f>
        <v/>
      </c>
      <c r="BQ26" s="23" t="str">
        <f ca="1">IF(AND($O26="Objectif",BQ$7&gt;=$R26,BQ$7&lt;=$R26+$S26-1),2,IF(AND($O26="Jalon",BQ$7&gt;=$R26,BQ$7&lt;=$R26+$S26-1),1,""))</f>
        <v/>
      </c>
      <c r="BR26" s="23" t="str">
        <f ca="1">IF(AND($O26="Objectif",BR$7&gt;=$R26,BR$7&lt;=$R26+$S26-1),2,IF(AND($O26="Jalon",BR$7&gt;=$R26,BR$7&lt;=$R26+$S26-1),1,""))</f>
        <v/>
      </c>
      <c r="BS26" s="23" t="str">
        <f ca="1">IF(AND($O26="Objectif",BS$7&gt;=$R26,BS$7&lt;=$R26+$S26-1),2,IF(AND($O26="Jalon",BS$7&gt;=$R26,BS$7&lt;=$R26+$S26-1),1,""))</f>
        <v/>
      </c>
      <c r="BT26" s="23" t="str">
        <f ca="1">IF(AND($O26="Objectif",BT$7&gt;=$R26,BT$7&lt;=$R26+$S26-1),2,IF(AND($O26="Jalon",BT$7&gt;=$R26,BT$7&lt;=$R26+$S26-1),1,""))</f>
        <v/>
      </c>
      <c r="BU26" s="23" t="str">
        <f ca="1">IF(AND($O26="Objectif",BU$7&gt;=$R26,BU$7&lt;=$R26+$S26-1),2,IF(AND($O26="Jalon",BU$7&gt;=$R26,BU$7&lt;=$R26+$S26-1),1,""))</f>
        <v/>
      </c>
      <c r="BV26" s="23" t="str">
        <f ca="1">IF(AND($O26="Objectif",BV$7&gt;=$R26,BV$7&lt;=$R26+$S26-1),2,IF(AND($O26="Jalon",BV$7&gt;=$R26,BV$7&lt;=$R26+$S26-1),1,""))</f>
        <v/>
      </c>
      <c r="BW26" s="23" t="str">
        <f ca="1">IF(AND($O26="Objectif",BW$7&gt;=$R26,BW$7&lt;=$R26+$S26-1),2,IF(AND($O26="Jalon",BW$7&gt;=$R26,BW$7&lt;=$R26+$S26-1),1,""))</f>
        <v/>
      </c>
      <c r="BX26" s="23" t="str">
        <f ca="1">IF(AND($O26="Objectif",BX$7&gt;=$R26,BX$7&lt;=$R26+$S26-1),2,IF(AND($O26="Jalon",BX$7&gt;=$R26,BX$7&lt;=$R26+$S26-1),1,""))</f>
        <v/>
      </c>
      <c r="BY26" s="23" t="str">
        <f ca="1">IF(AND($O26="Objectif",BY$7&gt;=$R26,BY$7&lt;=$R26+$S26-1),2,IF(AND($O26="Jalon",BY$7&gt;=$R26,BY$7&lt;=$R26+$S26-1),1,""))</f>
        <v/>
      </c>
      <c r="BZ26" s="23" t="str">
        <f ca="1">IF(AND($O26="Objectif",BZ$7&gt;=$R26,BZ$7&lt;=$R26+$S26-1),2,IF(AND($O26="Jalon",BZ$7&gt;=$R26,BZ$7&lt;=$R26+$S26-1),1,""))</f>
        <v/>
      </c>
      <c r="CA26" s="23" t="str">
        <f ca="1">IF(AND($O26="Objectif",CA$7&gt;=$R26,CA$7&lt;=$R26+$S26-1),2,IF(AND($O26="Jalon",CA$7&gt;=$R26,CA$7&lt;=$R26+$S26-1),1,""))</f>
        <v/>
      </c>
      <c r="CB26" s="23" t="str">
        <f ca="1">IF(AND($O26="Objectif",CB$7&gt;=$R26,CB$7&lt;=$R26+$S26-1),2,IF(AND($O26="Jalon",CB$7&gt;=$R26,CB$7&lt;=$R26+$S26-1),1,""))</f>
        <v/>
      </c>
    </row>
    <row r="27" spans="1:80" s="2" customFormat="1" ht="30" customHeight="1" x14ac:dyDescent="0.25">
      <c r="A27" s="36">
        <v>16</v>
      </c>
      <c r="B27" s="33" t="s">
        <v>32</v>
      </c>
      <c r="C27" s="88" t="str">
        <f ca="1">VLOOKUP(((Jalons[[#This Row],[perturbation ]]+Jalons[[#This Row],[perturbation 9]])/150),$D$3:$E$6,2,1)</f>
        <v>En bonne voie</v>
      </c>
      <c r="D27" s="88" t="str">
        <f ca="1">VLOOKUP((Jalons[[#This Row],[temps consommés ]]-Jalons[[#This Row],[Nombre de jours]])/Jalons[[#This Row],[Nombre de jours]],$V$3:$W$6,2,1)</f>
        <v>En bonne voie</v>
      </c>
      <c r="E27" s="22" t="s">
        <v>9</v>
      </c>
      <c r="F27" s="65">
        <f>IF(AND(Jalons[[#This Row],[début réel ]]="",Jalons[[#This Row],[fin réelle ]]),0,IF(AND(Jalons[[#This Row],[début réel ]]&lt;&gt;"",Jalons[[#This Row],[fin réelle ]]=""),0.5,1))</f>
        <v>0</v>
      </c>
      <c r="G27" s="56">
        <f t="shared" si="2"/>
        <v>44963</v>
      </c>
      <c r="H27" s="21">
        <v>1</v>
      </c>
      <c r="I27" s="45">
        <f>+Jalons[[#This Row],[Début prévisionnel ]]+Jalons[[#This Row],[Nombre de jours]]-1</f>
        <v>44963</v>
      </c>
      <c r="J27" s="45"/>
      <c r="K27" s="87">
        <f ca="1">IF(Jalons[[#This Row],[temps consommés ]]-Jalons[[#This Row],[Nombre de jours]]&lt;0,0,Jalons[[#This Row],[temps consommés ]]-Jalons[[#This Row],[Nombre de jours]])</f>
        <v>0</v>
      </c>
      <c r="L2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 s="45"/>
      <c r="N27" s="66"/>
      <c r="O27" s="88" t="str">
        <f ca="1">VLOOKUP((Jalons[[#This Row],[temps consommés ]]-Jalons[[#This Row],[Nombre de jours]])/Jalons[[#This Row],[Nombre de jours]],$V$3:$W$6,2,1)</f>
        <v>En bonne voie</v>
      </c>
      <c r="P27" s="22" t="s">
        <v>9</v>
      </c>
      <c r="Q27" s="65">
        <f>IF(AND(Jalons[[#This Row],[début réel 8]]="",Jalons[[#This Row],[fin réelle 11]]),0,IF(AND(Jalons[[#This Row],[début réel 8]]&lt;&gt;"",Jalons[[#This Row],[fin réelle 11]]=""),0.5,1))</f>
        <v>0</v>
      </c>
      <c r="R27" s="56">
        <f>Jalons[[#This Row],[Fin ]]+1</f>
        <v>44964</v>
      </c>
      <c r="S27" s="21">
        <v>27</v>
      </c>
      <c r="T27" s="45">
        <f>Jalons[[#This Row],[Début prévisionnel 5]]+Jalons[[#This Row],[Nombre de jours6]]-1</f>
        <v>44990</v>
      </c>
      <c r="U27" s="45"/>
      <c r="V27" s="87">
        <f ca="1">IF(Jalons[[#This Row],[temps consommés 10]]-Jalons[[#This Row],[Nombre de jours6]]&lt;0,0,Jalons[[#This Row],[temps consommés 10]]-Jalons[[#This Row],[Nombre de jours6]])</f>
        <v>0</v>
      </c>
      <c r="W2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 s="45"/>
      <c r="Y27" s="23" t="str">
        <f ca="1">IF(AND($O27="Objectif",Y$7&gt;=$R27,Y$7&lt;=$R27+$S27-1),2,IF(AND($O27="Jalon",Y$7&gt;=$R27,Y$7&lt;=$R27+$S27-1),1,""))</f>
        <v/>
      </c>
      <c r="Z27" s="23" t="str">
        <f ca="1">IF(AND($O27="Objectif",Z$7&gt;=$R27,Z$7&lt;=$R27+$S27-1),2,IF(AND($O27="Jalon",Z$7&gt;=$R27,Z$7&lt;=$R27+$S27-1),1,""))</f>
        <v/>
      </c>
      <c r="AA27" s="23" t="str">
        <f ca="1">IF(AND($O27="Objectif",AA$7&gt;=$R27,AA$7&lt;=$R27+$S27-1),2,IF(AND($O27="Jalon",AA$7&gt;=$R27,AA$7&lt;=$R27+$S27-1),1,""))</f>
        <v/>
      </c>
      <c r="AB27" s="23" t="str">
        <f ca="1">IF(AND($O27="Objectif",AB$7&gt;=$R27,AB$7&lt;=$R27+$S27-1),2,IF(AND($O27="Jalon",AB$7&gt;=$R27,AB$7&lt;=$R27+$S27-1),1,""))</f>
        <v/>
      </c>
      <c r="AC27" s="23" t="str">
        <f ca="1">IF(AND($O27="Objectif",AC$7&gt;=$R27,AC$7&lt;=$R27+$S27-1),2,IF(AND($O27="Jalon",AC$7&gt;=$R27,AC$7&lt;=$R27+$S27-1),1,""))</f>
        <v/>
      </c>
      <c r="AD27" s="23" t="str">
        <f ca="1">IF(AND($O27="Objectif",AD$7&gt;=$R27,AD$7&lt;=$R27+$S27-1),2,IF(AND($O27="Jalon",AD$7&gt;=$R27,AD$7&lt;=$R27+$S27-1),1,""))</f>
        <v/>
      </c>
      <c r="AE27" s="23" t="str">
        <f ca="1">IF(AND($O27="Objectif",AE$7&gt;=$R27,AE$7&lt;=$R27+$S27-1),2,IF(AND($O27="Jalon",AE$7&gt;=$R27,AE$7&lt;=$R27+$S27-1),1,""))</f>
        <v/>
      </c>
      <c r="AF27" s="23" t="str">
        <f ca="1">IF(AND($O27="Objectif",AF$7&gt;=$R27,AF$7&lt;=$R27+$S27-1),2,IF(AND($O27="Jalon",AF$7&gt;=$R27,AF$7&lt;=$R27+$S27-1),1,""))</f>
        <v/>
      </c>
      <c r="AG27" s="23" t="str">
        <f ca="1">IF(AND($O27="Objectif",AG$7&gt;=$R27,AG$7&lt;=$R27+$S27-1),2,IF(AND($O27="Jalon",AG$7&gt;=$R27,AG$7&lt;=$R27+$S27-1),1,""))</f>
        <v/>
      </c>
      <c r="AH27" s="23" t="str">
        <f ca="1">IF(AND($O27="Objectif",AH$7&gt;=$R27,AH$7&lt;=$R27+$S27-1),2,IF(AND($O27="Jalon",AH$7&gt;=$R27,AH$7&lt;=$R27+$S27-1),1,""))</f>
        <v/>
      </c>
      <c r="AI27" s="23" t="str">
        <f ca="1">IF(AND($O27="Objectif",AI$7&gt;=$R27,AI$7&lt;=$R27+$S27-1),2,IF(AND($O27="Jalon",AI$7&gt;=$R27,AI$7&lt;=$R27+$S27-1),1,""))</f>
        <v/>
      </c>
      <c r="AJ27" s="23" t="str">
        <f ca="1">IF(AND($O27="Objectif",AJ$7&gt;=$R27,AJ$7&lt;=$R27+$S27-1),2,IF(AND($O27="Jalon",AJ$7&gt;=$R27,AJ$7&lt;=$R27+$S27-1),1,""))</f>
        <v/>
      </c>
      <c r="AK27" s="23" t="str">
        <f ca="1">IF(AND($O27="Objectif",AK$7&gt;=$R27,AK$7&lt;=$R27+$S27-1),2,IF(AND($O27="Jalon",AK$7&gt;=$R27,AK$7&lt;=$R27+$S27-1),1,""))</f>
        <v/>
      </c>
      <c r="AL27" s="23" t="str">
        <f ca="1">IF(AND($O27="Objectif",AL$7&gt;=$R27,AL$7&lt;=$R27+$S27-1),2,IF(AND($O27="Jalon",AL$7&gt;=$R27,AL$7&lt;=$R27+$S27-1),1,""))</f>
        <v/>
      </c>
      <c r="AM27" s="23" t="str">
        <f ca="1">IF(AND($O27="Objectif",AM$7&gt;=$R27,AM$7&lt;=$R27+$S27-1),2,IF(AND($O27="Jalon",AM$7&gt;=$R27,AM$7&lt;=$R27+$S27-1),1,""))</f>
        <v/>
      </c>
      <c r="AN27" s="23" t="str">
        <f ca="1">IF(AND($O27="Objectif",AN$7&gt;=$R27,AN$7&lt;=$R27+$S27-1),2,IF(AND($O27="Jalon",AN$7&gt;=$R27,AN$7&lt;=$R27+$S27-1),1,""))</f>
        <v/>
      </c>
      <c r="AO27" s="23" t="str">
        <f ca="1">IF(AND($O27="Objectif",AO$7&gt;=$R27,AO$7&lt;=$R27+$S27-1),2,IF(AND($O27="Jalon",AO$7&gt;=$R27,AO$7&lt;=$R27+$S27-1),1,""))</f>
        <v/>
      </c>
      <c r="AP27" s="23" t="str">
        <f ca="1">IF(AND($O27="Objectif",AP$7&gt;=$R27,AP$7&lt;=$R27+$S27-1),2,IF(AND($O27="Jalon",AP$7&gt;=$R27,AP$7&lt;=$R27+$S27-1),1,""))</f>
        <v/>
      </c>
      <c r="AQ27" s="23" t="str">
        <f ca="1">IF(AND($O27="Objectif",AQ$7&gt;=$R27,AQ$7&lt;=$R27+$S27-1),2,IF(AND($O27="Jalon",AQ$7&gt;=$R27,AQ$7&lt;=$R27+$S27-1),1,""))</f>
        <v/>
      </c>
      <c r="AR27" s="23" t="str">
        <f ca="1">IF(AND($O27="Objectif",AR$7&gt;=$R27,AR$7&lt;=$R27+$S27-1),2,IF(AND($O27="Jalon",AR$7&gt;=$R27,AR$7&lt;=$R27+$S27-1),1,""))</f>
        <v/>
      </c>
      <c r="AS27" s="23" t="str">
        <f ca="1">IF(AND($O27="Objectif",AS$7&gt;=$R27,AS$7&lt;=$R27+$S27-1),2,IF(AND($O27="Jalon",AS$7&gt;=$R27,AS$7&lt;=$R27+$S27-1),1,""))</f>
        <v/>
      </c>
      <c r="AT27" s="23" t="str">
        <f ca="1">IF(AND($O27="Objectif",AT$7&gt;=$R27,AT$7&lt;=$R27+$S27-1),2,IF(AND($O27="Jalon",AT$7&gt;=$R27,AT$7&lt;=$R27+$S27-1),1,""))</f>
        <v/>
      </c>
      <c r="AU27" s="23" t="str">
        <f ca="1">IF(AND($O27="Objectif",AU$7&gt;=$R27,AU$7&lt;=$R27+$S27-1),2,IF(AND($O27="Jalon",AU$7&gt;=$R27,AU$7&lt;=$R27+$S27-1),1,""))</f>
        <v/>
      </c>
      <c r="AV27" s="23" t="str">
        <f ca="1">IF(AND($O27="Objectif",AV$7&gt;=$R27,AV$7&lt;=$R27+$S27-1),2,IF(AND($O27="Jalon",AV$7&gt;=$R27,AV$7&lt;=$R27+$S27-1),1,""))</f>
        <v/>
      </c>
      <c r="AW27" s="23" t="str">
        <f ca="1">IF(AND($O27="Objectif",AW$7&gt;=$R27,AW$7&lt;=$R27+$S27-1),2,IF(AND($O27="Jalon",AW$7&gt;=$R27,AW$7&lt;=$R27+$S27-1),1,""))</f>
        <v/>
      </c>
      <c r="AX27" s="23" t="str">
        <f ca="1">IF(AND($O27="Objectif",AX$7&gt;=$R27,AX$7&lt;=$R27+$S27-1),2,IF(AND($O27="Jalon",AX$7&gt;=$R27,AX$7&lt;=$R27+$S27-1),1,""))</f>
        <v/>
      </c>
      <c r="AY27" s="23" t="str">
        <f ca="1">IF(AND($O27="Objectif",AY$7&gt;=$R27,AY$7&lt;=$R27+$S27-1),2,IF(AND($O27="Jalon",AY$7&gt;=$R27,AY$7&lt;=$R27+$S27-1),1,""))</f>
        <v/>
      </c>
      <c r="AZ27" s="23" t="str">
        <f ca="1">IF(AND($O27="Objectif",AZ$7&gt;=$R27,AZ$7&lt;=$R27+$S27-1),2,IF(AND($O27="Jalon",AZ$7&gt;=$R27,AZ$7&lt;=$R27+$S27-1),1,""))</f>
        <v/>
      </c>
      <c r="BA27" s="23" t="str">
        <f ca="1">IF(AND($O27="Objectif",BA$7&gt;=$R27,BA$7&lt;=$R27+$S27-1),2,IF(AND($O27="Jalon",BA$7&gt;=$R27,BA$7&lt;=$R27+$S27-1),1,""))</f>
        <v/>
      </c>
      <c r="BB27" s="23" t="str">
        <f ca="1">IF(AND($O27="Objectif",BB$7&gt;=$R27,BB$7&lt;=$R27+$S27-1),2,IF(AND($O27="Jalon",BB$7&gt;=$R27,BB$7&lt;=$R27+$S27-1),1,""))</f>
        <v/>
      </c>
      <c r="BC27" s="23" t="str">
        <f ca="1">IF(AND($O27="Objectif",BC$7&gt;=$R27,BC$7&lt;=$R27+$S27-1),2,IF(AND($O27="Jalon",BC$7&gt;=$R27,BC$7&lt;=$R27+$S27-1),1,""))</f>
        <v/>
      </c>
      <c r="BD27" s="23" t="str">
        <f ca="1">IF(AND($O27="Objectif",BD$7&gt;=$R27,BD$7&lt;=$R27+$S27-1),2,IF(AND($O27="Jalon",BD$7&gt;=$R27,BD$7&lt;=$R27+$S27-1),1,""))</f>
        <v/>
      </c>
      <c r="BE27" s="23" t="str">
        <f ca="1">IF(AND($O27="Objectif",BE$7&gt;=$R27,BE$7&lt;=$R27+$S27-1),2,IF(AND($O27="Jalon",BE$7&gt;=$R27,BE$7&lt;=$R27+$S27-1),1,""))</f>
        <v/>
      </c>
      <c r="BF27" s="23" t="str">
        <f ca="1">IF(AND($O27="Objectif",BF$7&gt;=$R27,BF$7&lt;=$R27+$S27-1),2,IF(AND($O27="Jalon",BF$7&gt;=$R27,BF$7&lt;=$R27+$S27-1),1,""))</f>
        <v/>
      </c>
      <c r="BG27" s="23" t="str">
        <f ca="1">IF(AND($O27="Objectif",BG$7&gt;=$R27,BG$7&lt;=$R27+$S27-1),2,IF(AND($O27="Jalon",BG$7&gt;=$R27,BG$7&lt;=$R27+$S27-1),1,""))</f>
        <v/>
      </c>
      <c r="BH27" s="23" t="str">
        <f ca="1">IF(AND($O27="Objectif",BH$7&gt;=$R27,BH$7&lt;=$R27+$S27-1),2,IF(AND($O27="Jalon",BH$7&gt;=$R27,BH$7&lt;=$R27+$S27-1),1,""))</f>
        <v/>
      </c>
      <c r="BI27" s="23" t="str">
        <f ca="1">IF(AND($O27="Objectif",BI$7&gt;=$R27,BI$7&lt;=$R27+$S27-1),2,IF(AND($O27="Jalon",BI$7&gt;=$R27,BI$7&lt;=$R27+$S27-1),1,""))</f>
        <v/>
      </c>
      <c r="BJ27" s="23" t="str">
        <f ca="1">IF(AND($O27="Objectif",BJ$7&gt;=$R27,BJ$7&lt;=$R27+$S27-1),2,IF(AND($O27="Jalon",BJ$7&gt;=$R27,BJ$7&lt;=$R27+$S27-1),1,""))</f>
        <v/>
      </c>
      <c r="BK27" s="23" t="str">
        <f ca="1">IF(AND($O27="Objectif",BK$7&gt;=$R27,BK$7&lt;=$R27+$S27-1),2,IF(AND($O27="Jalon",BK$7&gt;=$R27,BK$7&lt;=$R27+$S27-1),1,""))</f>
        <v/>
      </c>
      <c r="BL27" s="23" t="str">
        <f ca="1">IF(AND($O27="Objectif",BL$7&gt;=$R27,BL$7&lt;=$R27+$S27-1),2,IF(AND($O27="Jalon",BL$7&gt;=$R27,BL$7&lt;=$R27+$S27-1),1,""))</f>
        <v/>
      </c>
      <c r="BM27" s="23" t="str">
        <f ca="1">IF(AND($O27="Objectif",BM$7&gt;=$R27,BM$7&lt;=$R27+$S27-1),2,IF(AND($O27="Jalon",BM$7&gt;=$R27,BM$7&lt;=$R27+$S27-1),1,""))</f>
        <v/>
      </c>
      <c r="BN27" s="23" t="str">
        <f ca="1">IF(AND($O27="Objectif",BN$7&gt;=$R27,BN$7&lt;=$R27+$S27-1),2,IF(AND($O27="Jalon",BN$7&gt;=$R27,BN$7&lt;=$R27+$S27-1),1,""))</f>
        <v/>
      </c>
      <c r="BO27" s="23" t="str">
        <f ca="1">IF(AND($O27="Objectif",BO$7&gt;=$R27,BO$7&lt;=$R27+$S27-1),2,IF(AND($O27="Jalon",BO$7&gt;=$R27,BO$7&lt;=$R27+$S27-1),1,""))</f>
        <v/>
      </c>
      <c r="BP27" s="23" t="str">
        <f ca="1">IF(AND($O27="Objectif",BP$7&gt;=$R27,BP$7&lt;=$R27+$S27-1),2,IF(AND($O27="Jalon",BP$7&gt;=$R27,BP$7&lt;=$R27+$S27-1),1,""))</f>
        <v/>
      </c>
      <c r="BQ27" s="23" t="str">
        <f ca="1">IF(AND($O27="Objectif",BQ$7&gt;=$R27,BQ$7&lt;=$R27+$S27-1),2,IF(AND($O27="Jalon",BQ$7&gt;=$R27,BQ$7&lt;=$R27+$S27-1),1,""))</f>
        <v/>
      </c>
      <c r="BR27" s="23" t="str">
        <f ca="1">IF(AND($O27="Objectif",BR$7&gt;=$R27,BR$7&lt;=$R27+$S27-1),2,IF(AND($O27="Jalon",BR$7&gt;=$R27,BR$7&lt;=$R27+$S27-1),1,""))</f>
        <v/>
      </c>
      <c r="BS27" s="23" t="str">
        <f ca="1">IF(AND($O27="Objectif",BS$7&gt;=$R27,BS$7&lt;=$R27+$S27-1),2,IF(AND($O27="Jalon",BS$7&gt;=$R27,BS$7&lt;=$R27+$S27-1),1,""))</f>
        <v/>
      </c>
      <c r="BT27" s="23" t="str">
        <f ca="1">IF(AND($O27="Objectif",BT$7&gt;=$R27,BT$7&lt;=$R27+$S27-1),2,IF(AND($O27="Jalon",BT$7&gt;=$R27,BT$7&lt;=$R27+$S27-1),1,""))</f>
        <v/>
      </c>
      <c r="BU27" s="23" t="str">
        <f ca="1">IF(AND($O27="Objectif",BU$7&gt;=$R27,BU$7&lt;=$R27+$S27-1),2,IF(AND($O27="Jalon",BU$7&gt;=$R27,BU$7&lt;=$R27+$S27-1),1,""))</f>
        <v/>
      </c>
      <c r="BV27" s="23" t="str">
        <f ca="1">IF(AND($O27="Objectif",BV$7&gt;=$R27,BV$7&lt;=$R27+$S27-1),2,IF(AND($O27="Jalon",BV$7&gt;=$R27,BV$7&lt;=$R27+$S27-1),1,""))</f>
        <v/>
      </c>
      <c r="BW27" s="23" t="str">
        <f ca="1">IF(AND($O27="Objectif",BW$7&gt;=$R27,BW$7&lt;=$R27+$S27-1),2,IF(AND($O27="Jalon",BW$7&gt;=$R27,BW$7&lt;=$R27+$S27-1),1,""))</f>
        <v/>
      </c>
      <c r="BX27" s="23" t="str">
        <f ca="1">IF(AND($O27="Objectif",BX$7&gt;=$R27,BX$7&lt;=$R27+$S27-1),2,IF(AND($O27="Jalon",BX$7&gt;=$R27,BX$7&lt;=$R27+$S27-1),1,""))</f>
        <v/>
      </c>
      <c r="BY27" s="23" t="str">
        <f ca="1">IF(AND($O27="Objectif",BY$7&gt;=$R27,BY$7&lt;=$R27+$S27-1),2,IF(AND($O27="Jalon",BY$7&gt;=$R27,BY$7&lt;=$R27+$S27-1),1,""))</f>
        <v/>
      </c>
      <c r="BZ27" s="23" t="str">
        <f ca="1">IF(AND($O27="Objectif",BZ$7&gt;=$R27,BZ$7&lt;=$R27+$S27-1),2,IF(AND($O27="Jalon",BZ$7&gt;=$R27,BZ$7&lt;=$R27+$S27-1),1,""))</f>
        <v/>
      </c>
      <c r="CA27" s="23" t="str">
        <f ca="1">IF(AND($O27="Objectif",CA$7&gt;=$R27,CA$7&lt;=$R27+$S27-1),2,IF(AND($O27="Jalon",CA$7&gt;=$R27,CA$7&lt;=$R27+$S27-1),1,""))</f>
        <v/>
      </c>
      <c r="CB27" s="23" t="str">
        <f ca="1">IF(AND($O27="Objectif",CB$7&gt;=$R27,CB$7&lt;=$R27+$S27-1),2,IF(AND($O27="Jalon",CB$7&gt;=$R27,CB$7&lt;=$R27+$S27-1),1,""))</f>
        <v/>
      </c>
    </row>
    <row r="28" spans="1:80" s="2" customFormat="1" ht="30" customHeight="1" x14ac:dyDescent="0.25">
      <c r="A28" s="36">
        <v>17</v>
      </c>
      <c r="B28" s="33" t="s">
        <v>33</v>
      </c>
      <c r="C28" s="88" t="str">
        <f ca="1">VLOOKUP(((Jalons[[#This Row],[perturbation ]]+Jalons[[#This Row],[perturbation 9]])/150),$D$3:$E$6,2,1)</f>
        <v>En bonne voie</v>
      </c>
      <c r="D28" s="88" t="str">
        <f ca="1">VLOOKUP((Jalons[[#This Row],[temps consommés ]]-Jalons[[#This Row],[Nombre de jours]])/Jalons[[#This Row],[Nombre de jours]],$V$3:$W$6,2,1)</f>
        <v>En bonne voie</v>
      </c>
      <c r="E28" s="22" t="s">
        <v>9</v>
      </c>
      <c r="F28" s="65">
        <f>IF(AND(Jalons[[#This Row],[début réel ]]="",Jalons[[#This Row],[fin réelle ]]),0,IF(AND(Jalons[[#This Row],[début réel ]]&lt;&gt;"",Jalons[[#This Row],[fin réelle ]]=""),0.5,1))</f>
        <v>0</v>
      </c>
      <c r="G28" s="56">
        <f t="shared" si="2"/>
        <v>44963</v>
      </c>
      <c r="H28" s="21">
        <v>1</v>
      </c>
      <c r="I28" s="45">
        <f>+Jalons[[#This Row],[Début prévisionnel ]]+Jalons[[#This Row],[Nombre de jours]]-1</f>
        <v>44963</v>
      </c>
      <c r="J28" s="45"/>
      <c r="K28" s="87">
        <f ca="1">IF(Jalons[[#This Row],[temps consommés ]]-Jalons[[#This Row],[Nombre de jours]]&lt;0,0,Jalons[[#This Row],[temps consommés ]]-Jalons[[#This Row],[Nombre de jours]])</f>
        <v>0</v>
      </c>
      <c r="L2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8" s="45"/>
      <c r="N28" s="66"/>
      <c r="O28" s="88" t="str">
        <f ca="1">VLOOKUP((Jalons[[#This Row],[temps consommés ]]-Jalons[[#This Row],[Nombre de jours]])/Jalons[[#This Row],[Nombre de jours]],$V$3:$W$6,2,1)</f>
        <v>En bonne voie</v>
      </c>
      <c r="P28" s="22" t="s">
        <v>9</v>
      </c>
      <c r="Q28" s="65">
        <f>IF(AND(Jalons[[#This Row],[début réel 8]]="",Jalons[[#This Row],[fin réelle 11]]),0,IF(AND(Jalons[[#This Row],[début réel 8]]&lt;&gt;"",Jalons[[#This Row],[fin réelle 11]]=""),0.5,1))</f>
        <v>0</v>
      </c>
      <c r="R28" s="56">
        <f>Jalons[[#This Row],[Fin ]]+1</f>
        <v>44964</v>
      </c>
      <c r="S28" s="21">
        <v>27</v>
      </c>
      <c r="T28" s="45">
        <f>Jalons[[#This Row],[Début prévisionnel 5]]+Jalons[[#This Row],[Nombre de jours6]]-1</f>
        <v>44990</v>
      </c>
      <c r="U28" s="45"/>
      <c r="V28" s="87">
        <f ca="1">IF(Jalons[[#This Row],[temps consommés 10]]-Jalons[[#This Row],[Nombre de jours6]]&lt;0,0,Jalons[[#This Row],[temps consommés 10]]-Jalons[[#This Row],[Nombre de jours6]])</f>
        <v>0</v>
      </c>
      <c r="W2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8" s="45"/>
      <c r="Y28" s="23" t="str">
        <f ca="1">IF(AND($O28="Objectif",Y$7&gt;=$R28,Y$7&lt;=$R28+$S28-1),2,IF(AND($O28="Jalon",Y$7&gt;=$R28,Y$7&lt;=$R28+$S28-1),1,""))</f>
        <v/>
      </c>
      <c r="Z28" s="23" t="str">
        <f ca="1">IF(AND($O28="Objectif",Z$7&gt;=$R28,Z$7&lt;=$R28+$S28-1),2,IF(AND($O28="Jalon",Z$7&gt;=$R28,Z$7&lt;=$R28+$S28-1),1,""))</f>
        <v/>
      </c>
      <c r="AA28" s="23" t="str">
        <f ca="1">IF(AND($O28="Objectif",AA$7&gt;=$R28,AA$7&lt;=$R28+$S28-1),2,IF(AND($O28="Jalon",AA$7&gt;=$R28,AA$7&lt;=$R28+$S28-1),1,""))</f>
        <v/>
      </c>
      <c r="AB28" s="23" t="str">
        <f ca="1">IF(AND($O28="Objectif",AB$7&gt;=$R28,AB$7&lt;=$R28+$S28-1),2,IF(AND($O28="Jalon",AB$7&gt;=$R28,AB$7&lt;=$R28+$S28-1),1,""))</f>
        <v/>
      </c>
      <c r="AC28" s="23" t="str">
        <f ca="1">IF(AND($O28="Objectif",AC$7&gt;=$R28,AC$7&lt;=$R28+$S28-1),2,IF(AND($O28="Jalon",AC$7&gt;=$R28,AC$7&lt;=$R28+$S28-1),1,""))</f>
        <v/>
      </c>
      <c r="AD28" s="23" t="str">
        <f ca="1">IF(AND($O28="Objectif",AD$7&gt;=$R28,AD$7&lt;=$R28+$S28-1),2,IF(AND($O28="Jalon",AD$7&gt;=$R28,AD$7&lt;=$R28+$S28-1),1,""))</f>
        <v/>
      </c>
      <c r="AE28" s="23" t="str">
        <f ca="1">IF(AND($O28="Objectif",AE$7&gt;=$R28,AE$7&lt;=$R28+$S28-1),2,IF(AND($O28="Jalon",AE$7&gt;=$R28,AE$7&lt;=$R28+$S28-1),1,""))</f>
        <v/>
      </c>
      <c r="AF28" s="23" t="str">
        <f ca="1">IF(AND($O28="Objectif",AF$7&gt;=$R28,AF$7&lt;=$R28+$S28-1),2,IF(AND($O28="Jalon",AF$7&gt;=$R28,AF$7&lt;=$R28+$S28-1),1,""))</f>
        <v/>
      </c>
      <c r="AG28" s="23" t="str">
        <f ca="1">IF(AND($O28="Objectif",AG$7&gt;=$R28,AG$7&lt;=$R28+$S28-1),2,IF(AND($O28="Jalon",AG$7&gt;=$R28,AG$7&lt;=$R28+$S28-1),1,""))</f>
        <v/>
      </c>
      <c r="AH28" s="23" t="str">
        <f ca="1">IF(AND($O28="Objectif",AH$7&gt;=$R28,AH$7&lt;=$R28+$S28-1),2,IF(AND($O28="Jalon",AH$7&gt;=$R28,AH$7&lt;=$R28+$S28-1),1,""))</f>
        <v/>
      </c>
      <c r="AI28" s="23" t="str">
        <f ca="1">IF(AND($O28="Objectif",AI$7&gt;=$R28,AI$7&lt;=$R28+$S28-1),2,IF(AND($O28="Jalon",AI$7&gt;=$R28,AI$7&lt;=$R28+$S28-1),1,""))</f>
        <v/>
      </c>
      <c r="AJ28" s="23" t="str">
        <f ca="1">IF(AND($O28="Objectif",AJ$7&gt;=$R28,AJ$7&lt;=$R28+$S28-1),2,IF(AND($O28="Jalon",AJ$7&gt;=$R28,AJ$7&lt;=$R28+$S28-1),1,""))</f>
        <v/>
      </c>
      <c r="AK28" s="23" t="str">
        <f ca="1">IF(AND($O28="Objectif",AK$7&gt;=$R28,AK$7&lt;=$R28+$S28-1),2,IF(AND($O28="Jalon",AK$7&gt;=$R28,AK$7&lt;=$R28+$S28-1),1,""))</f>
        <v/>
      </c>
      <c r="AL28" s="23" t="str">
        <f ca="1">IF(AND($O28="Objectif",AL$7&gt;=$R28,AL$7&lt;=$R28+$S28-1),2,IF(AND($O28="Jalon",AL$7&gt;=$R28,AL$7&lt;=$R28+$S28-1),1,""))</f>
        <v/>
      </c>
      <c r="AM28" s="23" t="str">
        <f ca="1">IF(AND($O28="Objectif",AM$7&gt;=$R28,AM$7&lt;=$R28+$S28-1),2,IF(AND($O28="Jalon",AM$7&gt;=$R28,AM$7&lt;=$R28+$S28-1),1,""))</f>
        <v/>
      </c>
      <c r="AN28" s="23" t="str">
        <f ca="1">IF(AND($O28="Objectif",AN$7&gt;=$R28,AN$7&lt;=$R28+$S28-1),2,IF(AND($O28="Jalon",AN$7&gt;=$R28,AN$7&lt;=$R28+$S28-1),1,""))</f>
        <v/>
      </c>
      <c r="AO28" s="23" t="str">
        <f ca="1">IF(AND($O28="Objectif",AO$7&gt;=$R28,AO$7&lt;=$R28+$S28-1),2,IF(AND($O28="Jalon",AO$7&gt;=$R28,AO$7&lt;=$R28+$S28-1),1,""))</f>
        <v/>
      </c>
      <c r="AP28" s="23" t="str">
        <f ca="1">IF(AND($O28="Objectif",AP$7&gt;=$R28,AP$7&lt;=$R28+$S28-1),2,IF(AND($O28="Jalon",AP$7&gt;=$R28,AP$7&lt;=$R28+$S28-1),1,""))</f>
        <v/>
      </c>
      <c r="AQ28" s="23" t="str">
        <f ca="1">IF(AND($O28="Objectif",AQ$7&gt;=$R28,AQ$7&lt;=$R28+$S28-1),2,IF(AND($O28="Jalon",AQ$7&gt;=$R28,AQ$7&lt;=$R28+$S28-1),1,""))</f>
        <v/>
      </c>
      <c r="AR28" s="23" t="str">
        <f ca="1">IF(AND($O28="Objectif",AR$7&gt;=$R28,AR$7&lt;=$R28+$S28-1),2,IF(AND($O28="Jalon",AR$7&gt;=$R28,AR$7&lt;=$R28+$S28-1),1,""))</f>
        <v/>
      </c>
      <c r="AS28" s="23" t="str">
        <f ca="1">IF(AND($O28="Objectif",AS$7&gt;=$R28,AS$7&lt;=$R28+$S28-1),2,IF(AND($O28="Jalon",AS$7&gt;=$R28,AS$7&lt;=$R28+$S28-1),1,""))</f>
        <v/>
      </c>
      <c r="AT28" s="23" t="str">
        <f ca="1">IF(AND($O28="Objectif",AT$7&gt;=$R28,AT$7&lt;=$R28+$S28-1),2,IF(AND($O28="Jalon",AT$7&gt;=$R28,AT$7&lt;=$R28+$S28-1),1,""))</f>
        <v/>
      </c>
      <c r="AU28" s="23" t="str">
        <f ca="1">IF(AND($O28="Objectif",AU$7&gt;=$R28,AU$7&lt;=$R28+$S28-1),2,IF(AND($O28="Jalon",AU$7&gt;=$R28,AU$7&lt;=$R28+$S28-1),1,""))</f>
        <v/>
      </c>
      <c r="AV28" s="23" t="str">
        <f ca="1">IF(AND($O28="Objectif",AV$7&gt;=$R28,AV$7&lt;=$R28+$S28-1),2,IF(AND($O28="Jalon",AV$7&gt;=$R28,AV$7&lt;=$R28+$S28-1),1,""))</f>
        <v/>
      </c>
      <c r="AW28" s="23" t="str">
        <f ca="1">IF(AND($O28="Objectif",AW$7&gt;=$R28,AW$7&lt;=$R28+$S28-1),2,IF(AND($O28="Jalon",AW$7&gt;=$R28,AW$7&lt;=$R28+$S28-1),1,""))</f>
        <v/>
      </c>
      <c r="AX28" s="23" t="str">
        <f ca="1">IF(AND($O28="Objectif",AX$7&gt;=$R28,AX$7&lt;=$R28+$S28-1),2,IF(AND($O28="Jalon",AX$7&gt;=$R28,AX$7&lt;=$R28+$S28-1),1,""))</f>
        <v/>
      </c>
      <c r="AY28" s="23" t="str">
        <f ca="1">IF(AND($O28="Objectif",AY$7&gt;=$R28,AY$7&lt;=$R28+$S28-1),2,IF(AND($O28="Jalon",AY$7&gt;=$R28,AY$7&lt;=$R28+$S28-1),1,""))</f>
        <v/>
      </c>
      <c r="AZ28" s="23" t="str">
        <f ca="1">IF(AND($O28="Objectif",AZ$7&gt;=$R28,AZ$7&lt;=$R28+$S28-1),2,IF(AND($O28="Jalon",AZ$7&gt;=$R28,AZ$7&lt;=$R28+$S28-1),1,""))</f>
        <v/>
      </c>
      <c r="BA28" s="23" t="str">
        <f ca="1">IF(AND($O28="Objectif",BA$7&gt;=$R28,BA$7&lt;=$R28+$S28-1),2,IF(AND($O28="Jalon",BA$7&gt;=$R28,BA$7&lt;=$R28+$S28-1),1,""))</f>
        <v/>
      </c>
      <c r="BB28" s="23" t="str">
        <f ca="1">IF(AND($O28="Objectif",BB$7&gt;=$R28,BB$7&lt;=$R28+$S28-1),2,IF(AND($O28="Jalon",BB$7&gt;=$R28,BB$7&lt;=$R28+$S28-1),1,""))</f>
        <v/>
      </c>
      <c r="BC28" s="23" t="str">
        <f ca="1">IF(AND($O28="Objectif",BC$7&gt;=$R28,BC$7&lt;=$R28+$S28-1),2,IF(AND($O28="Jalon",BC$7&gt;=$R28,BC$7&lt;=$R28+$S28-1),1,""))</f>
        <v/>
      </c>
      <c r="BD28" s="23" t="str">
        <f ca="1">IF(AND($O28="Objectif",BD$7&gt;=$R28,BD$7&lt;=$R28+$S28-1),2,IF(AND($O28="Jalon",BD$7&gt;=$R28,BD$7&lt;=$R28+$S28-1),1,""))</f>
        <v/>
      </c>
      <c r="BE28" s="23" t="str">
        <f ca="1">IF(AND($O28="Objectif",BE$7&gt;=$R28,BE$7&lt;=$R28+$S28-1),2,IF(AND($O28="Jalon",BE$7&gt;=$R28,BE$7&lt;=$R28+$S28-1),1,""))</f>
        <v/>
      </c>
      <c r="BF28" s="23" t="str">
        <f ca="1">IF(AND($O28="Objectif",BF$7&gt;=$R28,BF$7&lt;=$R28+$S28-1),2,IF(AND($O28="Jalon",BF$7&gt;=$R28,BF$7&lt;=$R28+$S28-1),1,""))</f>
        <v/>
      </c>
      <c r="BG28" s="23" t="str">
        <f ca="1">IF(AND($O28="Objectif",BG$7&gt;=$R28,BG$7&lt;=$R28+$S28-1),2,IF(AND($O28="Jalon",BG$7&gt;=$R28,BG$7&lt;=$R28+$S28-1),1,""))</f>
        <v/>
      </c>
      <c r="BH28" s="23" t="str">
        <f ca="1">IF(AND($O28="Objectif",BH$7&gt;=$R28,BH$7&lt;=$R28+$S28-1),2,IF(AND($O28="Jalon",BH$7&gt;=$R28,BH$7&lt;=$R28+$S28-1),1,""))</f>
        <v/>
      </c>
      <c r="BI28" s="23" t="str">
        <f ca="1">IF(AND($O28="Objectif",BI$7&gt;=$R28,BI$7&lt;=$R28+$S28-1),2,IF(AND($O28="Jalon",BI$7&gt;=$R28,BI$7&lt;=$R28+$S28-1),1,""))</f>
        <v/>
      </c>
      <c r="BJ28" s="23" t="str">
        <f ca="1">IF(AND($O28="Objectif",BJ$7&gt;=$R28,BJ$7&lt;=$R28+$S28-1),2,IF(AND($O28="Jalon",BJ$7&gt;=$R28,BJ$7&lt;=$R28+$S28-1),1,""))</f>
        <v/>
      </c>
      <c r="BK28" s="23" t="str">
        <f ca="1">IF(AND($O28="Objectif",BK$7&gt;=$R28,BK$7&lt;=$R28+$S28-1),2,IF(AND($O28="Jalon",BK$7&gt;=$R28,BK$7&lt;=$R28+$S28-1),1,""))</f>
        <v/>
      </c>
      <c r="BL28" s="23" t="str">
        <f ca="1">IF(AND($O28="Objectif",BL$7&gt;=$R28,BL$7&lt;=$R28+$S28-1),2,IF(AND($O28="Jalon",BL$7&gt;=$R28,BL$7&lt;=$R28+$S28-1),1,""))</f>
        <v/>
      </c>
      <c r="BM28" s="23" t="str">
        <f ca="1">IF(AND($O28="Objectif",BM$7&gt;=$R28,BM$7&lt;=$R28+$S28-1),2,IF(AND($O28="Jalon",BM$7&gt;=$R28,BM$7&lt;=$R28+$S28-1),1,""))</f>
        <v/>
      </c>
      <c r="BN28" s="23" t="str">
        <f ca="1">IF(AND($O28="Objectif",BN$7&gt;=$R28,BN$7&lt;=$R28+$S28-1),2,IF(AND($O28="Jalon",BN$7&gt;=$R28,BN$7&lt;=$R28+$S28-1),1,""))</f>
        <v/>
      </c>
      <c r="BO28" s="23" t="str">
        <f ca="1">IF(AND($O28="Objectif",BO$7&gt;=$R28,BO$7&lt;=$R28+$S28-1),2,IF(AND($O28="Jalon",BO$7&gt;=$R28,BO$7&lt;=$R28+$S28-1),1,""))</f>
        <v/>
      </c>
      <c r="BP28" s="23" t="str">
        <f ca="1">IF(AND($O28="Objectif",BP$7&gt;=$R28,BP$7&lt;=$R28+$S28-1),2,IF(AND($O28="Jalon",BP$7&gt;=$R28,BP$7&lt;=$R28+$S28-1),1,""))</f>
        <v/>
      </c>
      <c r="BQ28" s="23" t="str">
        <f ca="1">IF(AND($O28="Objectif",BQ$7&gt;=$R28,BQ$7&lt;=$R28+$S28-1),2,IF(AND($O28="Jalon",BQ$7&gt;=$R28,BQ$7&lt;=$R28+$S28-1),1,""))</f>
        <v/>
      </c>
      <c r="BR28" s="23" t="str">
        <f ca="1">IF(AND($O28="Objectif",BR$7&gt;=$R28,BR$7&lt;=$R28+$S28-1),2,IF(AND($O28="Jalon",BR$7&gt;=$R28,BR$7&lt;=$R28+$S28-1),1,""))</f>
        <v/>
      </c>
      <c r="BS28" s="23" t="str">
        <f ca="1">IF(AND($O28="Objectif",BS$7&gt;=$R28,BS$7&lt;=$R28+$S28-1),2,IF(AND($O28="Jalon",BS$7&gt;=$R28,BS$7&lt;=$R28+$S28-1),1,""))</f>
        <v/>
      </c>
      <c r="BT28" s="23" t="str">
        <f ca="1">IF(AND($O28="Objectif",BT$7&gt;=$R28,BT$7&lt;=$R28+$S28-1),2,IF(AND($O28="Jalon",BT$7&gt;=$R28,BT$7&lt;=$R28+$S28-1),1,""))</f>
        <v/>
      </c>
      <c r="BU28" s="23" t="str">
        <f ca="1">IF(AND($O28="Objectif",BU$7&gt;=$R28,BU$7&lt;=$R28+$S28-1),2,IF(AND($O28="Jalon",BU$7&gt;=$R28,BU$7&lt;=$R28+$S28-1),1,""))</f>
        <v/>
      </c>
      <c r="BV28" s="23" t="str">
        <f ca="1">IF(AND($O28="Objectif",BV$7&gt;=$R28,BV$7&lt;=$R28+$S28-1),2,IF(AND($O28="Jalon",BV$7&gt;=$R28,BV$7&lt;=$R28+$S28-1),1,""))</f>
        <v/>
      </c>
      <c r="BW28" s="23" t="str">
        <f ca="1">IF(AND($O28="Objectif",BW$7&gt;=$R28,BW$7&lt;=$R28+$S28-1),2,IF(AND($O28="Jalon",BW$7&gt;=$R28,BW$7&lt;=$R28+$S28-1),1,""))</f>
        <v/>
      </c>
      <c r="BX28" s="23" t="str">
        <f ca="1">IF(AND($O28="Objectif",BX$7&gt;=$R28,BX$7&lt;=$R28+$S28-1),2,IF(AND($O28="Jalon",BX$7&gt;=$R28,BX$7&lt;=$R28+$S28-1),1,""))</f>
        <v/>
      </c>
      <c r="BY28" s="23" t="str">
        <f ca="1">IF(AND($O28="Objectif",BY$7&gt;=$R28,BY$7&lt;=$R28+$S28-1),2,IF(AND($O28="Jalon",BY$7&gt;=$R28,BY$7&lt;=$R28+$S28-1),1,""))</f>
        <v/>
      </c>
      <c r="BZ28" s="23" t="str">
        <f ca="1">IF(AND($O28="Objectif",BZ$7&gt;=$R28,BZ$7&lt;=$R28+$S28-1),2,IF(AND($O28="Jalon",BZ$7&gt;=$R28,BZ$7&lt;=$R28+$S28-1),1,""))</f>
        <v/>
      </c>
      <c r="CA28" s="23" t="str">
        <f ca="1">IF(AND($O28="Objectif",CA$7&gt;=$R28,CA$7&lt;=$R28+$S28-1),2,IF(AND($O28="Jalon",CA$7&gt;=$R28,CA$7&lt;=$R28+$S28-1),1,""))</f>
        <v/>
      </c>
      <c r="CB28" s="23" t="str">
        <f ca="1">IF(AND($O28="Objectif",CB$7&gt;=$R28,CB$7&lt;=$R28+$S28-1),2,IF(AND($O28="Jalon",CB$7&gt;=$R28,CB$7&lt;=$R28+$S28-1),1,""))</f>
        <v/>
      </c>
    </row>
    <row r="29" spans="1:80" s="2" customFormat="1" ht="30" customHeight="1" x14ac:dyDescent="0.25">
      <c r="A29" s="36">
        <v>18</v>
      </c>
      <c r="B29" s="33" t="s">
        <v>34</v>
      </c>
      <c r="C29" s="88" t="str">
        <f ca="1">VLOOKUP(((Jalons[[#This Row],[perturbation ]]+Jalons[[#This Row],[perturbation 9]])/150),$D$3:$E$6,2,1)</f>
        <v>En bonne voie</v>
      </c>
      <c r="D29" s="88" t="str">
        <f ca="1">VLOOKUP((Jalons[[#This Row],[temps consommés ]]-Jalons[[#This Row],[Nombre de jours]])/Jalons[[#This Row],[Nombre de jours]],$V$3:$W$6,2,1)</f>
        <v>En bonne voie</v>
      </c>
      <c r="E29" s="22" t="s">
        <v>9</v>
      </c>
      <c r="F29" s="65">
        <f>IF(AND(Jalons[[#This Row],[début réel ]]="",Jalons[[#This Row],[fin réelle ]]),0,IF(AND(Jalons[[#This Row],[début réel ]]&lt;&gt;"",Jalons[[#This Row],[fin réelle ]]=""),0.5,1))</f>
        <v>0</v>
      </c>
      <c r="G29" s="56">
        <f t="shared" si="2"/>
        <v>44963</v>
      </c>
      <c r="H29" s="21">
        <v>1</v>
      </c>
      <c r="I29" s="45">
        <f>+Jalons[[#This Row],[Début prévisionnel ]]+Jalons[[#This Row],[Nombre de jours]]-1</f>
        <v>44963</v>
      </c>
      <c r="J29" s="45"/>
      <c r="K29" s="87">
        <f ca="1">IF(Jalons[[#This Row],[temps consommés ]]-Jalons[[#This Row],[Nombre de jours]]&lt;0,0,Jalons[[#This Row],[temps consommés ]]-Jalons[[#This Row],[Nombre de jours]])</f>
        <v>0</v>
      </c>
      <c r="L2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9" s="45"/>
      <c r="N29" s="66"/>
      <c r="O29" s="88" t="str">
        <f ca="1">VLOOKUP((Jalons[[#This Row],[temps consommés ]]-Jalons[[#This Row],[Nombre de jours]])/Jalons[[#This Row],[Nombre de jours]],$V$3:$W$6,2,1)</f>
        <v>En bonne voie</v>
      </c>
      <c r="P29" s="22" t="s">
        <v>9</v>
      </c>
      <c r="Q29" s="65">
        <f>IF(AND(Jalons[[#This Row],[début réel 8]]="",Jalons[[#This Row],[fin réelle 11]]),0,IF(AND(Jalons[[#This Row],[début réel 8]]&lt;&gt;"",Jalons[[#This Row],[fin réelle 11]]=""),0.5,1))</f>
        <v>0</v>
      </c>
      <c r="R29" s="56">
        <f>Jalons[[#This Row],[Fin ]]+1</f>
        <v>44964</v>
      </c>
      <c r="S29" s="21">
        <v>27</v>
      </c>
      <c r="T29" s="45">
        <f>Jalons[[#This Row],[Début prévisionnel 5]]+Jalons[[#This Row],[Nombre de jours6]]-1</f>
        <v>44990</v>
      </c>
      <c r="U29" s="45"/>
      <c r="V29" s="87">
        <f ca="1">IF(Jalons[[#This Row],[temps consommés 10]]-Jalons[[#This Row],[Nombre de jours6]]&lt;0,0,Jalons[[#This Row],[temps consommés 10]]-Jalons[[#This Row],[Nombre de jours6]])</f>
        <v>0</v>
      </c>
      <c r="W2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9" s="45"/>
      <c r="Y29" s="23" t="str">
        <f ca="1">IF(AND($O29="Objectif",Y$7&gt;=$R29,Y$7&lt;=$R29+$S29-1),2,IF(AND($O29="Jalon",Y$7&gt;=$R29,Y$7&lt;=$R29+$S29-1),1,""))</f>
        <v/>
      </c>
      <c r="Z29" s="23" t="str">
        <f ca="1">IF(AND($O29="Objectif",Z$7&gt;=$R29,Z$7&lt;=$R29+$S29-1),2,IF(AND($O29="Jalon",Z$7&gt;=$R29,Z$7&lt;=$R29+$S29-1),1,""))</f>
        <v/>
      </c>
      <c r="AA29" s="23" t="str">
        <f ca="1">IF(AND($O29="Objectif",AA$7&gt;=$R29,AA$7&lt;=$R29+$S29-1),2,IF(AND($O29="Jalon",AA$7&gt;=$R29,AA$7&lt;=$R29+$S29-1),1,""))</f>
        <v/>
      </c>
      <c r="AB29" s="23" t="str">
        <f ca="1">IF(AND($O29="Objectif",AB$7&gt;=$R29,AB$7&lt;=$R29+$S29-1),2,IF(AND($O29="Jalon",AB$7&gt;=$R29,AB$7&lt;=$R29+$S29-1),1,""))</f>
        <v/>
      </c>
      <c r="AC29" s="23" t="str">
        <f ca="1">IF(AND($O29="Objectif",AC$7&gt;=$R29,AC$7&lt;=$R29+$S29-1),2,IF(AND($O29="Jalon",AC$7&gt;=$R29,AC$7&lt;=$R29+$S29-1),1,""))</f>
        <v/>
      </c>
      <c r="AD29" s="23" t="str">
        <f ca="1">IF(AND($O29="Objectif",AD$7&gt;=$R29,AD$7&lt;=$R29+$S29-1),2,IF(AND($O29="Jalon",AD$7&gt;=$R29,AD$7&lt;=$R29+$S29-1),1,""))</f>
        <v/>
      </c>
      <c r="AE29" s="23" t="str">
        <f ca="1">IF(AND($O29="Objectif",AE$7&gt;=$R29,AE$7&lt;=$R29+$S29-1),2,IF(AND($O29="Jalon",AE$7&gt;=$R29,AE$7&lt;=$R29+$S29-1),1,""))</f>
        <v/>
      </c>
      <c r="AF29" s="23" t="str">
        <f ca="1">IF(AND($O29="Objectif",AF$7&gt;=$R29,AF$7&lt;=$R29+$S29-1),2,IF(AND($O29="Jalon",AF$7&gt;=$R29,AF$7&lt;=$R29+$S29-1),1,""))</f>
        <v/>
      </c>
      <c r="AG29" s="23" t="str">
        <f ca="1">IF(AND($O29="Objectif",AG$7&gt;=$R29,AG$7&lt;=$R29+$S29-1),2,IF(AND($O29="Jalon",AG$7&gt;=$R29,AG$7&lt;=$R29+$S29-1),1,""))</f>
        <v/>
      </c>
      <c r="AH29" s="23" t="str">
        <f ca="1">IF(AND($O29="Objectif",AH$7&gt;=$R29,AH$7&lt;=$R29+$S29-1),2,IF(AND($O29="Jalon",AH$7&gt;=$R29,AH$7&lt;=$R29+$S29-1),1,""))</f>
        <v/>
      </c>
      <c r="AI29" s="23" t="str">
        <f ca="1">IF(AND($O29="Objectif",AI$7&gt;=$R29,AI$7&lt;=$R29+$S29-1),2,IF(AND($O29="Jalon",AI$7&gt;=$R29,AI$7&lt;=$R29+$S29-1),1,""))</f>
        <v/>
      </c>
      <c r="AJ29" s="23" t="str">
        <f ca="1">IF(AND($O29="Objectif",AJ$7&gt;=$R29,AJ$7&lt;=$R29+$S29-1),2,IF(AND($O29="Jalon",AJ$7&gt;=$R29,AJ$7&lt;=$R29+$S29-1),1,""))</f>
        <v/>
      </c>
      <c r="AK29" s="23" t="str">
        <f ca="1">IF(AND($O29="Objectif",AK$7&gt;=$R29,AK$7&lt;=$R29+$S29-1),2,IF(AND($O29="Jalon",AK$7&gt;=$R29,AK$7&lt;=$R29+$S29-1),1,""))</f>
        <v/>
      </c>
      <c r="AL29" s="23" t="str">
        <f ca="1">IF(AND($O29="Objectif",AL$7&gt;=$R29,AL$7&lt;=$R29+$S29-1),2,IF(AND($O29="Jalon",AL$7&gt;=$R29,AL$7&lt;=$R29+$S29-1),1,""))</f>
        <v/>
      </c>
      <c r="AM29" s="23" t="str">
        <f ca="1">IF(AND($O29="Objectif",AM$7&gt;=$R29,AM$7&lt;=$R29+$S29-1),2,IF(AND($O29="Jalon",AM$7&gt;=$R29,AM$7&lt;=$R29+$S29-1),1,""))</f>
        <v/>
      </c>
      <c r="AN29" s="23" t="str">
        <f ca="1">IF(AND($O29="Objectif",AN$7&gt;=$R29,AN$7&lt;=$R29+$S29-1),2,IF(AND($O29="Jalon",AN$7&gt;=$R29,AN$7&lt;=$R29+$S29-1),1,""))</f>
        <v/>
      </c>
      <c r="AO29" s="23" t="str">
        <f ca="1">IF(AND($O29="Objectif",AO$7&gt;=$R29,AO$7&lt;=$R29+$S29-1),2,IF(AND($O29="Jalon",AO$7&gt;=$R29,AO$7&lt;=$R29+$S29-1),1,""))</f>
        <v/>
      </c>
      <c r="AP29" s="23" t="str">
        <f ca="1">IF(AND($O29="Objectif",AP$7&gt;=$R29,AP$7&lt;=$R29+$S29-1),2,IF(AND($O29="Jalon",AP$7&gt;=$R29,AP$7&lt;=$R29+$S29-1),1,""))</f>
        <v/>
      </c>
      <c r="AQ29" s="23" t="str">
        <f ca="1">IF(AND($O29="Objectif",AQ$7&gt;=$R29,AQ$7&lt;=$R29+$S29-1),2,IF(AND($O29="Jalon",AQ$7&gt;=$R29,AQ$7&lt;=$R29+$S29-1),1,""))</f>
        <v/>
      </c>
      <c r="AR29" s="23" t="str">
        <f ca="1">IF(AND($O29="Objectif",AR$7&gt;=$R29,AR$7&lt;=$R29+$S29-1),2,IF(AND($O29="Jalon",AR$7&gt;=$R29,AR$7&lt;=$R29+$S29-1),1,""))</f>
        <v/>
      </c>
      <c r="AS29" s="23" t="str">
        <f ca="1">IF(AND($O29="Objectif",AS$7&gt;=$R29,AS$7&lt;=$R29+$S29-1),2,IF(AND($O29="Jalon",AS$7&gt;=$R29,AS$7&lt;=$R29+$S29-1),1,""))</f>
        <v/>
      </c>
      <c r="AT29" s="23" t="str">
        <f ca="1">IF(AND($O29="Objectif",AT$7&gt;=$R29,AT$7&lt;=$R29+$S29-1),2,IF(AND($O29="Jalon",AT$7&gt;=$R29,AT$7&lt;=$R29+$S29-1),1,""))</f>
        <v/>
      </c>
      <c r="AU29" s="23" t="str">
        <f ca="1">IF(AND($O29="Objectif",AU$7&gt;=$R29,AU$7&lt;=$R29+$S29-1),2,IF(AND($O29="Jalon",AU$7&gt;=$R29,AU$7&lt;=$R29+$S29-1),1,""))</f>
        <v/>
      </c>
      <c r="AV29" s="23" t="str">
        <f ca="1">IF(AND($O29="Objectif",AV$7&gt;=$R29,AV$7&lt;=$R29+$S29-1),2,IF(AND($O29="Jalon",AV$7&gt;=$R29,AV$7&lt;=$R29+$S29-1),1,""))</f>
        <v/>
      </c>
      <c r="AW29" s="23" t="str">
        <f ca="1">IF(AND($O29="Objectif",AW$7&gt;=$R29,AW$7&lt;=$R29+$S29-1),2,IF(AND($O29="Jalon",AW$7&gt;=$R29,AW$7&lt;=$R29+$S29-1),1,""))</f>
        <v/>
      </c>
      <c r="AX29" s="23" t="str">
        <f ca="1">IF(AND($O29="Objectif",AX$7&gt;=$R29,AX$7&lt;=$R29+$S29-1),2,IF(AND($O29="Jalon",AX$7&gt;=$R29,AX$7&lt;=$R29+$S29-1),1,""))</f>
        <v/>
      </c>
      <c r="AY29" s="23" t="str">
        <f ca="1">IF(AND($O29="Objectif",AY$7&gt;=$R29,AY$7&lt;=$R29+$S29-1),2,IF(AND($O29="Jalon",AY$7&gt;=$R29,AY$7&lt;=$R29+$S29-1),1,""))</f>
        <v/>
      </c>
      <c r="AZ29" s="23" t="str">
        <f ca="1">IF(AND($O29="Objectif",AZ$7&gt;=$R29,AZ$7&lt;=$R29+$S29-1),2,IF(AND($O29="Jalon",AZ$7&gt;=$R29,AZ$7&lt;=$R29+$S29-1),1,""))</f>
        <v/>
      </c>
      <c r="BA29" s="23" t="str">
        <f ca="1">IF(AND($O29="Objectif",BA$7&gt;=$R29,BA$7&lt;=$R29+$S29-1),2,IF(AND($O29="Jalon",BA$7&gt;=$R29,BA$7&lt;=$R29+$S29-1),1,""))</f>
        <v/>
      </c>
      <c r="BB29" s="23" t="str">
        <f ca="1">IF(AND($O29="Objectif",BB$7&gt;=$R29,BB$7&lt;=$R29+$S29-1),2,IF(AND($O29="Jalon",BB$7&gt;=$R29,BB$7&lt;=$R29+$S29-1),1,""))</f>
        <v/>
      </c>
      <c r="BC29" s="23" t="str">
        <f ca="1">IF(AND($O29="Objectif",BC$7&gt;=$R29,BC$7&lt;=$R29+$S29-1),2,IF(AND($O29="Jalon",BC$7&gt;=$R29,BC$7&lt;=$R29+$S29-1),1,""))</f>
        <v/>
      </c>
      <c r="BD29" s="23" t="str">
        <f ca="1">IF(AND($O29="Objectif",BD$7&gt;=$R29,BD$7&lt;=$R29+$S29-1),2,IF(AND($O29="Jalon",BD$7&gt;=$R29,BD$7&lt;=$R29+$S29-1),1,""))</f>
        <v/>
      </c>
      <c r="BE29" s="23" t="str">
        <f ca="1">IF(AND($O29="Objectif",BE$7&gt;=$R29,BE$7&lt;=$R29+$S29-1),2,IF(AND($O29="Jalon",BE$7&gt;=$R29,BE$7&lt;=$R29+$S29-1),1,""))</f>
        <v/>
      </c>
      <c r="BF29" s="23" t="str">
        <f ca="1">IF(AND($O29="Objectif",BF$7&gt;=$R29,BF$7&lt;=$R29+$S29-1),2,IF(AND($O29="Jalon",BF$7&gt;=$R29,BF$7&lt;=$R29+$S29-1),1,""))</f>
        <v/>
      </c>
      <c r="BG29" s="23" t="str">
        <f ca="1">IF(AND($O29="Objectif",BG$7&gt;=$R29,BG$7&lt;=$R29+$S29-1),2,IF(AND($O29="Jalon",BG$7&gt;=$R29,BG$7&lt;=$R29+$S29-1),1,""))</f>
        <v/>
      </c>
      <c r="BH29" s="23" t="str">
        <f ca="1">IF(AND($O29="Objectif",BH$7&gt;=$R29,BH$7&lt;=$R29+$S29-1),2,IF(AND($O29="Jalon",BH$7&gt;=$R29,BH$7&lt;=$R29+$S29-1),1,""))</f>
        <v/>
      </c>
      <c r="BI29" s="23" t="str">
        <f ca="1">IF(AND($O29="Objectif",BI$7&gt;=$R29,BI$7&lt;=$R29+$S29-1),2,IF(AND($O29="Jalon",BI$7&gt;=$R29,BI$7&lt;=$R29+$S29-1),1,""))</f>
        <v/>
      </c>
      <c r="BJ29" s="23" t="str">
        <f ca="1">IF(AND($O29="Objectif",BJ$7&gt;=$R29,BJ$7&lt;=$R29+$S29-1),2,IF(AND($O29="Jalon",BJ$7&gt;=$R29,BJ$7&lt;=$R29+$S29-1),1,""))</f>
        <v/>
      </c>
      <c r="BK29" s="23" t="str">
        <f ca="1">IF(AND($O29="Objectif",BK$7&gt;=$R29,BK$7&lt;=$R29+$S29-1),2,IF(AND($O29="Jalon",BK$7&gt;=$R29,BK$7&lt;=$R29+$S29-1),1,""))</f>
        <v/>
      </c>
      <c r="BL29" s="23" t="str">
        <f ca="1">IF(AND($O29="Objectif",BL$7&gt;=$R29,BL$7&lt;=$R29+$S29-1),2,IF(AND($O29="Jalon",BL$7&gt;=$R29,BL$7&lt;=$R29+$S29-1),1,""))</f>
        <v/>
      </c>
      <c r="BM29" s="23" t="str">
        <f ca="1">IF(AND($O29="Objectif",BM$7&gt;=$R29,BM$7&lt;=$R29+$S29-1),2,IF(AND($O29="Jalon",BM$7&gt;=$R29,BM$7&lt;=$R29+$S29-1),1,""))</f>
        <v/>
      </c>
      <c r="BN29" s="23" t="str">
        <f ca="1">IF(AND($O29="Objectif",BN$7&gt;=$R29,BN$7&lt;=$R29+$S29-1),2,IF(AND($O29="Jalon",BN$7&gt;=$R29,BN$7&lt;=$R29+$S29-1),1,""))</f>
        <v/>
      </c>
      <c r="BO29" s="23" t="str">
        <f ca="1">IF(AND($O29="Objectif",BO$7&gt;=$R29,BO$7&lt;=$R29+$S29-1),2,IF(AND($O29="Jalon",BO$7&gt;=$R29,BO$7&lt;=$R29+$S29-1),1,""))</f>
        <v/>
      </c>
      <c r="BP29" s="23" t="str">
        <f ca="1">IF(AND($O29="Objectif",BP$7&gt;=$R29,BP$7&lt;=$R29+$S29-1),2,IF(AND($O29="Jalon",BP$7&gt;=$R29,BP$7&lt;=$R29+$S29-1),1,""))</f>
        <v/>
      </c>
      <c r="BQ29" s="23" t="str">
        <f ca="1">IF(AND($O29="Objectif",BQ$7&gt;=$R29,BQ$7&lt;=$R29+$S29-1),2,IF(AND($O29="Jalon",BQ$7&gt;=$R29,BQ$7&lt;=$R29+$S29-1),1,""))</f>
        <v/>
      </c>
      <c r="BR29" s="23" t="str">
        <f ca="1">IF(AND($O29="Objectif",BR$7&gt;=$R29,BR$7&lt;=$R29+$S29-1),2,IF(AND($O29="Jalon",BR$7&gt;=$R29,BR$7&lt;=$R29+$S29-1),1,""))</f>
        <v/>
      </c>
      <c r="BS29" s="23" t="str">
        <f ca="1">IF(AND($O29="Objectif",BS$7&gt;=$R29,BS$7&lt;=$R29+$S29-1),2,IF(AND($O29="Jalon",BS$7&gt;=$R29,BS$7&lt;=$R29+$S29-1),1,""))</f>
        <v/>
      </c>
      <c r="BT29" s="23" t="str">
        <f ca="1">IF(AND($O29="Objectif",BT$7&gt;=$R29,BT$7&lt;=$R29+$S29-1),2,IF(AND($O29="Jalon",BT$7&gt;=$R29,BT$7&lt;=$R29+$S29-1),1,""))</f>
        <v/>
      </c>
      <c r="BU29" s="23" t="str">
        <f ca="1">IF(AND($O29="Objectif",BU$7&gt;=$R29,BU$7&lt;=$R29+$S29-1),2,IF(AND($O29="Jalon",BU$7&gt;=$R29,BU$7&lt;=$R29+$S29-1),1,""))</f>
        <v/>
      </c>
      <c r="BV29" s="23" t="str">
        <f ca="1">IF(AND($O29="Objectif",BV$7&gt;=$R29,BV$7&lt;=$R29+$S29-1),2,IF(AND($O29="Jalon",BV$7&gt;=$R29,BV$7&lt;=$R29+$S29-1),1,""))</f>
        <v/>
      </c>
      <c r="BW29" s="23" t="str">
        <f ca="1">IF(AND($O29="Objectif",BW$7&gt;=$R29,BW$7&lt;=$R29+$S29-1),2,IF(AND($O29="Jalon",BW$7&gt;=$R29,BW$7&lt;=$R29+$S29-1),1,""))</f>
        <v/>
      </c>
      <c r="BX29" s="23" t="str">
        <f ca="1">IF(AND($O29="Objectif",BX$7&gt;=$R29,BX$7&lt;=$R29+$S29-1),2,IF(AND($O29="Jalon",BX$7&gt;=$R29,BX$7&lt;=$R29+$S29-1),1,""))</f>
        <v/>
      </c>
      <c r="BY29" s="23" t="str">
        <f ca="1">IF(AND($O29="Objectif",BY$7&gt;=$R29,BY$7&lt;=$R29+$S29-1),2,IF(AND($O29="Jalon",BY$7&gt;=$R29,BY$7&lt;=$R29+$S29-1),1,""))</f>
        <v/>
      </c>
      <c r="BZ29" s="23" t="str">
        <f ca="1">IF(AND($O29="Objectif",BZ$7&gt;=$R29,BZ$7&lt;=$R29+$S29-1),2,IF(AND($O29="Jalon",BZ$7&gt;=$R29,BZ$7&lt;=$R29+$S29-1),1,""))</f>
        <v/>
      </c>
      <c r="CA29" s="23" t="str">
        <f ca="1">IF(AND($O29="Objectif",CA$7&gt;=$R29,CA$7&lt;=$R29+$S29-1),2,IF(AND($O29="Jalon",CA$7&gt;=$R29,CA$7&lt;=$R29+$S29-1),1,""))</f>
        <v/>
      </c>
      <c r="CB29" s="23" t="str">
        <f ca="1">IF(AND($O29="Objectif",CB$7&gt;=$R29,CB$7&lt;=$R29+$S29-1),2,IF(AND($O29="Jalon",CB$7&gt;=$R29,CB$7&lt;=$R29+$S29-1),1,""))</f>
        <v/>
      </c>
    </row>
    <row r="30" spans="1:80" s="2" customFormat="1" ht="30" customHeight="1" x14ac:dyDescent="0.25">
      <c r="A30" s="36">
        <v>19</v>
      </c>
      <c r="B30" s="33" t="s">
        <v>35</v>
      </c>
      <c r="C30" s="88" t="str">
        <f ca="1">VLOOKUP(((Jalons[[#This Row],[perturbation ]]+Jalons[[#This Row],[perturbation 9]])/150),$D$3:$E$6,2,1)</f>
        <v>En bonne voie</v>
      </c>
      <c r="D30" s="88" t="str">
        <f ca="1">VLOOKUP((Jalons[[#This Row],[temps consommés ]]-Jalons[[#This Row],[Nombre de jours]])/Jalons[[#This Row],[Nombre de jours]],$V$3:$W$6,2,1)</f>
        <v>En bonne voie</v>
      </c>
      <c r="E30" s="22" t="s">
        <v>9</v>
      </c>
      <c r="F30" s="65">
        <f>IF(AND(Jalons[[#This Row],[début réel ]]="",Jalons[[#This Row],[fin réelle ]]),0,IF(AND(Jalons[[#This Row],[début réel ]]&lt;&gt;"",Jalons[[#This Row],[fin réelle ]]=""),0.5,1))</f>
        <v>0</v>
      </c>
      <c r="G30" s="56">
        <f t="shared" si="2"/>
        <v>44963</v>
      </c>
      <c r="H30" s="21">
        <v>1</v>
      </c>
      <c r="I30" s="45">
        <f>+Jalons[[#This Row],[Début prévisionnel ]]+Jalons[[#This Row],[Nombre de jours]]-1</f>
        <v>44963</v>
      </c>
      <c r="J30" s="45"/>
      <c r="K30" s="87">
        <f ca="1">IF(Jalons[[#This Row],[temps consommés ]]-Jalons[[#This Row],[Nombre de jours]]&lt;0,0,Jalons[[#This Row],[temps consommés ]]-Jalons[[#This Row],[Nombre de jours]])</f>
        <v>0</v>
      </c>
      <c r="L3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0" s="45"/>
      <c r="N30" s="66"/>
      <c r="O30" s="88" t="str">
        <f ca="1">VLOOKUP((Jalons[[#This Row],[temps consommés ]]-Jalons[[#This Row],[Nombre de jours]])/Jalons[[#This Row],[Nombre de jours]],$V$3:$W$6,2,1)</f>
        <v>En bonne voie</v>
      </c>
      <c r="P30" s="22" t="s">
        <v>9</v>
      </c>
      <c r="Q30" s="65">
        <f>IF(AND(Jalons[[#This Row],[début réel 8]]="",Jalons[[#This Row],[fin réelle 11]]),0,IF(AND(Jalons[[#This Row],[début réel 8]]&lt;&gt;"",Jalons[[#This Row],[fin réelle 11]]=""),0.5,1))</f>
        <v>0</v>
      </c>
      <c r="R30" s="56">
        <f>Jalons[[#This Row],[Fin ]]+1</f>
        <v>44964</v>
      </c>
      <c r="S30" s="21">
        <v>27</v>
      </c>
      <c r="T30" s="45">
        <f>Jalons[[#This Row],[Début prévisionnel 5]]+Jalons[[#This Row],[Nombre de jours6]]-1</f>
        <v>44990</v>
      </c>
      <c r="U30" s="45"/>
      <c r="V30" s="87">
        <f ca="1">IF(Jalons[[#This Row],[temps consommés 10]]-Jalons[[#This Row],[Nombre de jours6]]&lt;0,0,Jalons[[#This Row],[temps consommés 10]]-Jalons[[#This Row],[Nombre de jours6]])</f>
        <v>0</v>
      </c>
      <c r="W3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0" s="45"/>
      <c r="Y30" s="23" t="str">
        <f ca="1">IF(AND($O30="Objectif",Y$7&gt;=$R30,Y$7&lt;=$R30+$S30-1),2,IF(AND($O30="Jalon",Y$7&gt;=$R30,Y$7&lt;=$R30+$S30-1),1,""))</f>
        <v/>
      </c>
      <c r="Z30" s="23" t="str">
        <f ca="1">IF(AND($O30="Objectif",Z$7&gt;=$R30,Z$7&lt;=$R30+$S30-1),2,IF(AND($O30="Jalon",Z$7&gt;=$R30,Z$7&lt;=$R30+$S30-1),1,""))</f>
        <v/>
      </c>
      <c r="AA30" s="23" t="str">
        <f ca="1">IF(AND($O30="Objectif",AA$7&gt;=$R30,AA$7&lt;=$R30+$S30-1),2,IF(AND($O30="Jalon",AA$7&gt;=$R30,AA$7&lt;=$R30+$S30-1),1,""))</f>
        <v/>
      </c>
      <c r="AB30" s="23" t="str">
        <f ca="1">IF(AND($O30="Objectif",AB$7&gt;=$R30,AB$7&lt;=$R30+$S30-1),2,IF(AND($O30="Jalon",AB$7&gt;=$R30,AB$7&lt;=$R30+$S30-1),1,""))</f>
        <v/>
      </c>
      <c r="AC30" s="23" t="str">
        <f ca="1">IF(AND($O30="Objectif",AC$7&gt;=$R30,AC$7&lt;=$R30+$S30-1),2,IF(AND($O30="Jalon",AC$7&gt;=$R30,AC$7&lt;=$R30+$S30-1),1,""))</f>
        <v/>
      </c>
      <c r="AD30" s="23" t="str">
        <f ca="1">IF(AND($O30="Objectif",AD$7&gt;=$R30,AD$7&lt;=$R30+$S30-1),2,IF(AND($O30="Jalon",AD$7&gt;=$R30,AD$7&lt;=$R30+$S30-1),1,""))</f>
        <v/>
      </c>
      <c r="AE30" s="23" t="str">
        <f ca="1">IF(AND($O30="Objectif",AE$7&gt;=$R30,AE$7&lt;=$R30+$S30-1),2,IF(AND($O30="Jalon",AE$7&gt;=$R30,AE$7&lt;=$R30+$S30-1),1,""))</f>
        <v/>
      </c>
      <c r="AF30" s="23" t="str">
        <f ca="1">IF(AND($O30="Objectif",AF$7&gt;=$R30,AF$7&lt;=$R30+$S30-1),2,IF(AND($O30="Jalon",AF$7&gt;=$R30,AF$7&lt;=$R30+$S30-1),1,""))</f>
        <v/>
      </c>
      <c r="AG30" s="23" t="str">
        <f ca="1">IF(AND($O30="Objectif",AG$7&gt;=$R30,AG$7&lt;=$R30+$S30-1),2,IF(AND($O30="Jalon",AG$7&gt;=$R30,AG$7&lt;=$R30+$S30-1),1,""))</f>
        <v/>
      </c>
      <c r="AH30" s="23" t="str">
        <f ca="1">IF(AND($O30="Objectif",AH$7&gt;=$R30,AH$7&lt;=$R30+$S30-1),2,IF(AND($O30="Jalon",AH$7&gt;=$R30,AH$7&lt;=$R30+$S30-1),1,""))</f>
        <v/>
      </c>
      <c r="AI30" s="23" t="str">
        <f ca="1">IF(AND($O30="Objectif",AI$7&gt;=$R30,AI$7&lt;=$R30+$S30-1),2,IF(AND($O30="Jalon",AI$7&gt;=$R30,AI$7&lt;=$R30+$S30-1),1,""))</f>
        <v/>
      </c>
      <c r="AJ30" s="23" t="str">
        <f ca="1">IF(AND($O30="Objectif",AJ$7&gt;=$R30,AJ$7&lt;=$R30+$S30-1),2,IF(AND($O30="Jalon",AJ$7&gt;=$R30,AJ$7&lt;=$R30+$S30-1),1,""))</f>
        <v/>
      </c>
      <c r="AK30" s="23" t="str">
        <f ca="1">IF(AND($O30="Objectif",AK$7&gt;=$R30,AK$7&lt;=$R30+$S30-1),2,IF(AND($O30="Jalon",AK$7&gt;=$R30,AK$7&lt;=$R30+$S30-1),1,""))</f>
        <v/>
      </c>
      <c r="AL30" s="23" t="str">
        <f ca="1">IF(AND($O30="Objectif",AL$7&gt;=$R30,AL$7&lt;=$R30+$S30-1),2,IF(AND($O30="Jalon",AL$7&gt;=$R30,AL$7&lt;=$R30+$S30-1),1,""))</f>
        <v/>
      </c>
      <c r="AM30" s="23" t="str">
        <f ca="1">IF(AND($O30="Objectif",AM$7&gt;=$R30,AM$7&lt;=$R30+$S30-1),2,IF(AND($O30="Jalon",AM$7&gt;=$R30,AM$7&lt;=$R30+$S30-1),1,""))</f>
        <v/>
      </c>
      <c r="AN30" s="23" t="str">
        <f ca="1">IF(AND($O30="Objectif",AN$7&gt;=$R30,AN$7&lt;=$R30+$S30-1),2,IF(AND($O30="Jalon",AN$7&gt;=$R30,AN$7&lt;=$R30+$S30-1),1,""))</f>
        <v/>
      </c>
      <c r="AO30" s="23" t="str">
        <f ca="1">IF(AND($O30="Objectif",AO$7&gt;=$R30,AO$7&lt;=$R30+$S30-1),2,IF(AND($O30="Jalon",AO$7&gt;=$R30,AO$7&lt;=$R30+$S30-1),1,""))</f>
        <v/>
      </c>
      <c r="AP30" s="23" t="str">
        <f ca="1">IF(AND($O30="Objectif",AP$7&gt;=$R30,AP$7&lt;=$R30+$S30-1),2,IF(AND($O30="Jalon",AP$7&gt;=$R30,AP$7&lt;=$R30+$S30-1),1,""))</f>
        <v/>
      </c>
      <c r="AQ30" s="23" t="str">
        <f ca="1">IF(AND($O30="Objectif",AQ$7&gt;=$R30,AQ$7&lt;=$R30+$S30-1),2,IF(AND($O30="Jalon",AQ$7&gt;=$R30,AQ$7&lt;=$R30+$S30-1),1,""))</f>
        <v/>
      </c>
      <c r="AR30" s="23" t="str">
        <f ca="1">IF(AND($O30="Objectif",AR$7&gt;=$R30,AR$7&lt;=$R30+$S30-1),2,IF(AND($O30="Jalon",AR$7&gt;=$R30,AR$7&lt;=$R30+$S30-1),1,""))</f>
        <v/>
      </c>
      <c r="AS30" s="23" t="str">
        <f ca="1">IF(AND($O30="Objectif",AS$7&gt;=$R30,AS$7&lt;=$R30+$S30-1),2,IF(AND($O30="Jalon",AS$7&gt;=$R30,AS$7&lt;=$R30+$S30-1),1,""))</f>
        <v/>
      </c>
      <c r="AT30" s="23" t="str">
        <f ca="1">IF(AND($O30="Objectif",AT$7&gt;=$R30,AT$7&lt;=$R30+$S30-1),2,IF(AND($O30="Jalon",AT$7&gt;=$R30,AT$7&lt;=$R30+$S30-1),1,""))</f>
        <v/>
      </c>
      <c r="AU30" s="23" t="str">
        <f ca="1">IF(AND($O30="Objectif",AU$7&gt;=$R30,AU$7&lt;=$R30+$S30-1),2,IF(AND($O30="Jalon",AU$7&gt;=$R30,AU$7&lt;=$R30+$S30-1),1,""))</f>
        <v/>
      </c>
      <c r="AV30" s="23" t="str">
        <f ca="1">IF(AND($O30="Objectif",AV$7&gt;=$R30,AV$7&lt;=$R30+$S30-1),2,IF(AND($O30="Jalon",AV$7&gt;=$R30,AV$7&lt;=$R30+$S30-1),1,""))</f>
        <v/>
      </c>
      <c r="AW30" s="23" t="str">
        <f ca="1">IF(AND($O30="Objectif",AW$7&gt;=$R30,AW$7&lt;=$R30+$S30-1),2,IF(AND($O30="Jalon",AW$7&gt;=$R30,AW$7&lt;=$R30+$S30-1),1,""))</f>
        <v/>
      </c>
      <c r="AX30" s="23" t="str">
        <f ca="1">IF(AND($O30="Objectif",AX$7&gt;=$R30,AX$7&lt;=$R30+$S30-1),2,IF(AND($O30="Jalon",AX$7&gt;=$R30,AX$7&lt;=$R30+$S30-1),1,""))</f>
        <v/>
      </c>
      <c r="AY30" s="23" t="str">
        <f ca="1">IF(AND($O30="Objectif",AY$7&gt;=$R30,AY$7&lt;=$R30+$S30-1),2,IF(AND($O30="Jalon",AY$7&gt;=$R30,AY$7&lt;=$R30+$S30-1),1,""))</f>
        <v/>
      </c>
      <c r="AZ30" s="23" t="str">
        <f ca="1">IF(AND($O30="Objectif",AZ$7&gt;=$R30,AZ$7&lt;=$R30+$S30-1),2,IF(AND($O30="Jalon",AZ$7&gt;=$R30,AZ$7&lt;=$R30+$S30-1),1,""))</f>
        <v/>
      </c>
      <c r="BA30" s="23" t="str">
        <f ca="1">IF(AND($O30="Objectif",BA$7&gt;=$R30,BA$7&lt;=$R30+$S30-1),2,IF(AND($O30="Jalon",BA$7&gt;=$R30,BA$7&lt;=$R30+$S30-1),1,""))</f>
        <v/>
      </c>
      <c r="BB30" s="23" t="str">
        <f ca="1">IF(AND($O30="Objectif",BB$7&gt;=$R30,BB$7&lt;=$R30+$S30-1),2,IF(AND($O30="Jalon",BB$7&gt;=$R30,BB$7&lt;=$R30+$S30-1),1,""))</f>
        <v/>
      </c>
      <c r="BC30" s="23" t="str">
        <f ca="1">IF(AND($O30="Objectif",BC$7&gt;=$R30,BC$7&lt;=$R30+$S30-1),2,IF(AND($O30="Jalon",BC$7&gt;=$R30,BC$7&lt;=$R30+$S30-1),1,""))</f>
        <v/>
      </c>
      <c r="BD30" s="23" t="str">
        <f ca="1">IF(AND($O30="Objectif",BD$7&gt;=$R30,BD$7&lt;=$R30+$S30-1),2,IF(AND($O30="Jalon",BD$7&gt;=$R30,BD$7&lt;=$R30+$S30-1),1,""))</f>
        <v/>
      </c>
      <c r="BE30" s="23" t="str">
        <f ca="1">IF(AND($O30="Objectif",BE$7&gt;=$R30,BE$7&lt;=$R30+$S30-1),2,IF(AND($O30="Jalon",BE$7&gt;=$R30,BE$7&lt;=$R30+$S30-1),1,""))</f>
        <v/>
      </c>
      <c r="BF30" s="23" t="str">
        <f ca="1">IF(AND($O30="Objectif",BF$7&gt;=$R30,BF$7&lt;=$R30+$S30-1),2,IF(AND($O30="Jalon",BF$7&gt;=$R30,BF$7&lt;=$R30+$S30-1),1,""))</f>
        <v/>
      </c>
      <c r="BG30" s="23" t="str">
        <f ca="1">IF(AND($O30="Objectif",BG$7&gt;=$R30,BG$7&lt;=$R30+$S30-1),2,IF(AND($O30="Jalon",BG$7&gt;=$R30,BG$7&lt;=$R30+$S30-1),1,""))</f>
        <v/>
      </c>
      <c r="BH30" s="23" t="str">
        <f ca="1">IF(AND($O30="Objectif",BH$7&gt;=$R30,BH$7&lt;=$R30+$S30-1),2,IF(AND($O30="Jalon",BH$7&gt;=$R30,BH$7&lt;=$R30+$S30-1),1,""))</f>
        <v/>
      </c>
      <c r="BI30" s="23" t="str">
        <f ca="1">IF(AND($O30="Objectif",BI$7&gt;=$R30,BI$7&lt;=$R30+$S30-1),2,IF(AND($O30="Jalon",BI$7&gt;=$R30,BI$7&lt;=$R30+$S30-1),1,""))</f>
        <v/>
      </c>
      <c r="BJ30" s="23" t="str">
        <f ca="1">IF(AND($O30="Objectif",BJ$7&gt;=$R30,BJ$7&lt;=$R30+$S30-1),2,IF(AND($O30="Jalon",BJ$7&gt;=$R30,BJ$7&lt;=$R30+$S30-1),1,""))</f>
        <v/>
      </c>
      <c r="BK30" s="23" t="str">
        <f ca="1">IF(AND($O30="Objectif",BK$7&gt;=$R30,BK$7&lt;=$R30+$S30-1),2,IF(AND($O30="Jalon",BK$7&gt;=$R30,BK$7&lt;=$R30+$S30-1),1,""))</f>
        <v/>
      </c>
      <c r="BL30" s="23" t="str">
        <f ca="1">IF(AND($O30="Objectif",BL$7&gt;=$R30,BL$7&lt;=$R30+$S30-1),2,IF(AND($O30="Jalon",BL$7&gt;=$R30,BL$7&lt;=$R30+$S30-1),1,""))</f>
        <v/>
      </c>
      <c r="BM30" s="23" t="str">
        <f ca="1">IF(AND($O30="Objectif",BM$7&gt;=$R30,BM$7&lt;=$R30+$S30-1),2,IF(AND($O30="Jalon",BM$7&gt;=$R30,BM$7&lt;=$R30+$S30-1),1,""))</f>
        <v/>
      </c>
      <c r="BN30" s="23" t="str">
        <f ca="1">IF(AND($O30="Objectif",BN$7&gt;=$R30,BN$7&lt;=$R30+$S30-1),2,IF(AND($O30="Jalon",BN$7&gt;=$R30,BN$7&lt;=$R30+$S30-1),1,""))</f>
        <v/>
      </c>
      <c r="BO30" s="23" t="str">
        <f ca="1">IF(AND($O30="Objectif",BO$7&gt;=$R30,BO$7&lt;=$R30+$S30-1),2,IF(AND($O30="Jalon",BO$7&gt;=$R30,BO$7&lt;=$R30+$S30-1),1,""))</f>
        <v/>
      </c>
      <c r="BP30" s="23" t="str">
        <f ca="1">IF(AND($O30="Objectif",BP$7&gt;=$R30,BP$7&lt;=$R30+$S30-1),2,IF(AND($O30="Jalon",BP$7&gt;=$R30,BP$7&lt;=$R30+$S30-1),1,""))</f>
        <v/>
      </c>
      <c r="BQ30" s="23" t="str">
        <f ca="1">IF(AND($O30="Objectif",BQ$7&gt;=$R30,BQ$7&lt;=$R30+$S30-1),2,IF(AND($O30="Jalon",BQ$7&gt;=$R30,BQ$7&lt;=$R30+$S30-1),1,""))</f>
        <v/>
      </c>
      <c r="BR30" s="23" t="str">
        <f ca="1">IF(AND($O30="Objectif",BR$7&gt;=$R30,BR$7&lt;=$R30+$S30-1),2,IF(AND($O30="Jalon",BR$7&gt;=$R30,BR$7&lt;=$R30+$S30-1),1,""))</f>
        <v/>
      </c>
      <c r="BS30" s="23" t="str">
        <f ca="1">IF(AND($O30="Objectif",BS$7&gt;=$R30,BS$7&lt;=$R30+$S30-1),2,IF(AND($O30="Jalon",BS$7&gt;=$R30,BS$7&lt;=$R30+$S30-1),1,""))</f>
        <v/>
      </c>
      <c r="BT30" s="23" t="str">
        <f ca="1">IF(AND($O30="Objectif",BT$7&gt;=$R30,BT$7&lt;=$R30+$S30-1),2,IF(AND($O30="Jalon",BT$7&gt;=$R30,BT$7&lt;=$R30+$S30-1),1,""))</f>
        <v/>
      </c>
      <c r="BU30" s="23" t="str">
        <f ca="1">IF(AND($O30="Objectif",BU$7&gt;=$R30,BU$7&lt;=$R30+$S30-1),2,IF(AND($O30="Jalon",BU$7&gt;=$R30,BU$7&lt;=$R30+$S30-1),1,""))</f>
        <v/>
      </c>
      <c r="BV30" s="23" t="str">
        <f ca="1">IF(AND($O30="Objectif",BV$7&gt;=$R30,BV$7&lt;=$R30+$S30-1),2,IF(AND($O30="Jalon",BV$7&gt;=$R30,BV$7&lt;=$R30+$S30-1),1,""))</f>
        <v/>
      </c>
      <c r="BW30" s="23" t="str">
        <f ca="1">IF(AND($O30="Objectif",BW$7&gt;=$R30,BW$7&lt;=$R30+$S30-1),2,IF(AND($O30="Jalon",BW$7&gt;=$R30,BW$7&lt;=$R30+$S30-1),1,""))</f>
        <v/>
      </c>
      <c r="BX30" s="23" t="str">
        <f ca="1">IF(AND($O30="Objectif",BX$7&gt;=$R30,BX$7&lt;=$R30+$S30-1),2,IF(AND($O30="Jalon",BX$7&gt;=$R30,BX$7&lt;=$R30+$S30-1),1,""))</f>
        <v/>
      </c>
      <c r="BY30" s="23" t="str">
        <f ca="1">IF(AND($O30="Objectif",BY$7&gt;=$R30,BY$7&lt;=$R30+$S30-1),2,IF(AND($O30="Jalon",BY$7&gt;=$R30,BY$7&lt;=$R30+$S30-1),1,""))</f>
        <v/>
      </c>
      <c r="BZ30" s="23" t="str">
        <f ca="1">IF(AND($O30="Objectif",BZ$7&gt;=$R30,BZ$7&lt;=$R30+$S30-1),2,IF(AND($O30="Jalon",BZ$7&gt;=$R30,BZ$7&lt;=$R30+$S30-1),1,""))</f>
        <v/>
      </c>
      <c r="CA30" s="23" t="str">
        <f ca="1">IF(AND($O30="Objectif",CA$7&gt;=$R30,CA$7&lt;=$R30+$S30-1),2,IF(AND($O30="Jalon",CA$7&gt;=$R30,CA$7&lt;=$R30+$S30-1),1,""))</f>
        <v/>
      </c>
      <c r="CB30" s="23" t="str">
        <f ca="1">IF(AND($O30="Objectif",CB$7&gt;=$R30,CB$7&lt;=$R30+$S30-1),2,IF(AND($O30="Jalon",CB$7&gt;=$R30,CB$7&lt;=$R30+$S30-1),1,""))</f>
        <v/>
      </c>
    </row>
    <row r="31" spans="1:80" s="2" customFormat="1" ht="30" customHeight="1" x14ac:dyDescent="0.25">
      <c r="A31" s="36">
        <v>20</v>
      </c>
      <c r="B31" s="33" t="s">
        <v>36</v>
      </c>
      <c r="C31" s="88" t="str">
        <f ca="1">VLOOKUP(((Jalons[[#This Row],[perturbation ]]+Jalons[[#This Row],[perturbation 9]])/150),$D$3:$E$6,2,1)</f>
        <v>En bonne voie</v>
      </c>
      <c r="D31" s="88" t="str">
        <f ca="1">VLOOKUP((Jalons[[#This Row],[temps consommés ]]-Jalons[[#This Row],[Nombre de jours]])/Jalons[[#This Row],[Nombre de jours]],$V$3:$W$6,2,1)</f>
        <v>En bonne voie</v>
      </c>
      <c r="E31" s="22" t="s">
        <v>9</v>
      </c>
      <c r="F31" s="65">
        <f>IF(AND(Jalons[[#This Row],[début réel ]]="",Jalons[[#This Row],[fin réelle ]]),0,IF(AND(Jalons[[#This Row],[début réel ]]&lt;&gt;"",Jalons[[#This Row],[fin réelle ]]=""),0.5,1))</f>
        <v>0</v>
      </c>
      <c r="G31" s="56">
        <f t="shared" si="2"/>
        <v>44963</v>
      </c>
      <c r="H31" s="21">
        <v>1</v>
      </c>
      <c r="I31" s="45">
        <f>+Jalons[[#This Row],[Début prévisionnel ]]+Jalons[[#This Row],[Nombre de jours]]-1</f>
        <v>44963</v>
      </c>
      <c r="J31" s="45"/>
      <c r="K31" s="87">
        <f ca="1">IF(Jalons[[#This Row],[temps consommés ]]-Jalons[[#This Row],[Nombre de jours]]&lt;0,0,Jalons[[#This Row],[temps consommés ]]-Jalons[[#This Row],[Nombre de jours]])</f>
        <v>0</v>
      </c>
      <c r="L3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1" s="45"/>
      <c r="N31" s="66"/>
      <c r="O31" s="88" t="str">
        <f ca="1">VLOOKUP((Jalons[[#This Row],[temps consommés ]]-Jalons[[#This Row],[Nombre de jours]])/Jalons[[#This Row],[Nombre de jours]],$V$3:$W$6,2,1)</f>
        <v>En bonne voie</v>
      </c>
      <c r="P31" s="22" t="s">
        <v>9</v>
      </c>
      <c r="Q31" s="65">
        <f>IF(AND(Jalons[[#This Row],[début réel 8]]="",Jalons[[#This Row],[fin réelle 11]]),0,IF(AND(Jalons[[#This Row],[début réel 8]]&lt;&gt;"",Jalons[[#This Row],[fin réelle 11]]=""),0.5,1))</f>
        <v>0</v>
      </c>
      <c r="R31" s="56">
        <f>Jalons[[#This Row],[Fin ]]+1</f>
        <v>44964</v>
      </c>
      <c r="S31" s="21">
        <v>27</v>
      </c>
      <c r="T31" s="45">
        <f>Jalons[[#This Row],[Début prévisionnel 5]]+Jalons[[#This Row],[Nombre de jours6]]-1</f>
        <v>44990</v>
      </c>
      <c r="U31" s="45"/>
      <c r="V31" s="87">
        <f ca="1">IF(Jalons[[#This Row],[temps consommés 10]]-Jalons[[#This Row],[Nombre de jours6]]&lt;0,0,Jalons[[#This Row],[temps consommés 10]]-Jalons[[#This Row],[Nombre de jours6]])</f>
        <v>0</v>
      </c>
      <c r="W3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1" s="45"/>
      <c r="Y31" s="23" t="str">
        <f ca="1">IF(AND($O31="Objectif",Y$7&gt;=$R31,Y$7&lt;=$R31+$S31-1),2,IF(AND($O31="Jalon",Y$7&gt;=$R31,Y$7&lt;=$R31+$S31-1),1,""))</f>
        <v/>
      </c>
      <c r="Z31" s="23" t="str">
        <f ca="1">IF(AND($O31="Objectif",Z$7&gt;=$R31,Z$7&lt;=$R31+$S31-1),2,IF(AND($O31="Jalon",Z$7&gt;=$R31,Z$7&lt;=$R31+$S31-1),1,""))</f>
        <v/>
      </c>
      <c r="AA31" s="23" t="str">
        <f ca="1">IF(AND($O31="Objectif",AA$7&gt;=$R31,AA$7&lt;=$R31+$S31-1),2,IF(AND($O31="Jalon",AA$7&gt;=$R31,AA$7&lt;=$R31+$S31-1),1,""))</f>
        <v/>
      </c>
      <c r="AB31" s="23" t="str">
        <f ca="1">IF(AND($O31="Objectif",AB$7&gt;=$R31,AB$7&lt;=$R31+$S31-1),2,IF(AND($O31="Jalon",AB$7&gt;=$R31,AB$7&lt;=$R31+$S31-1),1,""))</f>
        <v/>
      </c>
      <c r="AC31" s="23" t="str">
        <f ca="1">IF(AND($O31="Objectif",AC$7&gt;=$R31,AC$7&lt;=$R31+$S31-1),2,IF(AND($O31="Jalon",AC$7&gt;=$R31,AC$7&lt;=$R31+$S31-1),1,""))</f>
        <v/>
      </c>
      <c r="AD31" s="23" t="str">
        <f ca="1">IF(AND($O31="Objectif",AD$7&gt;=$R31,AD$7&lt;=$R31+$S31-1),2,IF(AND($O31="Jalon",AD$7&gt;=$R31,AD$7&lt;=$R31+$S31-1),1,""))</f>
        <v/>
      </c>
      <c r="AE31" s="23" t="str">
        <f ca="1">IF(AND($O31="Objectif",AE$7&gt;=$R31,AE$7&lt;=$R31+$S31-1),2,IF(AND($O31="Jalon",AE$7&gt;=$R31,AE$7&lt;=$R31+$S31-1),1,""))</f>
        <v/>
      </c>
      <c r="AF31" s="23" t="str">
        <f ca="1">IF(AND($O31="Objectif",AF$7&gt;=$R31,AF$7&lt;=$R31+$S31-1),2,IF(AND($O31="Jalon",AF$7&gt;=$R31,AF$7&lt;=$R31+$S31-1),1,""))</f>
        <v/>
      </c>
      <c r="AG31" s="23" t="str">
        <f ca="1">IF(AND($O31="Objectif",AG$7&gt;=$R31,AG$7&lt;=$R31+$S31-1),2,IF(AND($O31="Jalon",AG$7&gt;=$R31,AG$7&lt;=$R31+$S31-1),1,""))</f>
        <v/>
      </c>
      <c r="AH31" s="23" t="str">
        <f ca="1">IF(AND($O31="Objectif",AH$7&gt;=$R31,AH$7&lt;=$R31+$S31-1),2,IF(AND($O31="Jalon",AH$7&gt;=$R31,AH$7&lt;=$R31+$S31-1),1,""))</f>
        <v/>
      </c>
      <c r="AI31" s="23" t="str">
        <f ca="1">IF(AND($O31="Objectif",AI$7&gt;=$R31,AI$7&lt;=$R31+$S31-1),2,IF(AND($O31="Jalon",AI$7&gt;=$R31,AI$7&lt;=$R31+$S31-1),1,""))</f>
        <v/>
      </c>
      <c r="AJ31" s="23" t="str">
        <f ca="1">IF(AND($O31="Objectif",AJ$7&gt;=$R31,AJ$7&lt;=$R31+$S31-1),2,IF(AND($O31="Jalon",AJ$7&gt;=$R31,AJ$7&lt;=$R31+$S31-1),1,""))</f>
        <v/>
      </c>
      <c r="AK31" s="23" t="str">
        <f ca="1">IF(AND($O31="Objectif",AK$7&gt;=$R31,AK$7&lt;=$R31+$S31-1),2,IF(AND($O31="Jalon",AK$7&gt;=$R31,AK$7&lt;=$R31+$S31-1),1,""))</f>
        <v/>
      </c>
      <c r="AL31" s="23" t="str">
        <f ca="1">IF(AND($O31="Objectif",AL$7&gt;=$R31,AL$7&lt;=$R31+$S31-1),2,IF(AND($O31="Jalon",AL$7&gt;=$R31,AL$7&lt;=$R31+$S31-1),1,""))</f>
        <v/>
      </c>
      <c r="AM31" s="23" t="str">
        <f ca="1">IF(AND($O31="Objectif",AM$7&gt;=$R31,AM$7&lt;=$R31+$S31-1),2,IF(AND($O31="Jalon",AM$7&gt;=$R31,AM$7&lt;=$R31+$S31-1),1,""))</f>
        <v/>
      </c>
      <c r="AN31" s="23" t="str">
        <f ca="1">IF(AND($O31="Objectif",AN$7&gt;=$R31,AN$7&lt;=$R31+$S31-1),2,IF(AND($O31="Jalon",AN$7&gt;=$R31,AN$7&lt;=$R31+$S31-1),1,""))</f>
        <v/>
      </c>
      <c r="AO31" s="23" t="str">
        <f ca="1">IF(AND($O31="Objectif",AO$7&gt;=$R31,AO$7&lt;=$R31+$S31-1),2,IF(AND($O31="Jalon",AO$7&gt;=$R31,AO$7&lt;=$R31+$S31-1),1,""))</f>
        <v/>
      </c>
      <c r="AP31" s="23" t="str">
        <f ca="1">IF(AND($O31="Objectif",AP$7&gt;=$R31,AP$7&lt;=$R31+$S31-1),2,IF(AND($O31="Jalon",AP$7&gt;=$R31,AP$7&lt;=$R31+$S31-1),1,""))</f>
        <v/>
      </c>
      <c r="AQ31" s="23" t="str">
        <f ca="1">IF(AND($O31="Objectif",AQ$7&gt;=$R31,AQ$7&lt;=$R31+$S31-1),2,IF(AND($O31="Jalon",AQ$7&gt;=$R31,AQ$7&lt;=$R31+$S31-1),1,""))</f>
        <v/>
      </c>
      <c r="AR31" s="23" t="str">
        <f ca="1">IF(AND($O31="Objectif",AR$7&gt;=$R31,AR$7&lt;=$R31+$S31-1),2,IF(AND($O31="Jalon",AR$7&gt;=$R31,AR$7&lt;=$R31+$S31-1),1,""))</f>
        <v/>
      </c>
      <c r="AS31" s="23" t="str">
        <f ca="1">IF(AND($O31="Objectif",AS$7&gt;=$R31,AS$7&lt;=$R31+$S31-1),2,IF(AND($O31="Jalon",AS$7&gt;=$R31,AS$7&lt;=$R31+$S31-1),1,""))</f>
        <v/>
      </c>
      <c r="AT31" s="23" t="str">
        <f ca="1">IF(AND($O31="Objectif",AT$7&gt;=$R31,AT$7&lt;=$R31+$S31-1),2,IF(AND($O31="Jalon",AT$7&gt;=$R31,AT$7&lt;=$R31+$S31-1),1,""))</f>
        <v/>
      </c>
      <c r="AU31" s="23" t="str">
        <f ca="1">IF(AND($O31="Objectif",AU$7&gt;=$R31,AU$7&lt;=$R31+$S31-1),2,IF(AND($O31="Jalon",AU$7&gt;=$R31,AU$7&lt;=$R31+$S31-1),1,""))</f>
        <v/>
      </c>
      <c r="AV31" s="23" t="str">
        <f ca="1">IF(AND($O31="Objectif",AV$7&gt;=$R31,AV$7&lt;=$R31+$S31-1),2,IF(AND($O31="Jalon",AV$7&gt;=$R31,AV$7&lt;=$R31+$S31-1),1,""))</f>
        <v/>
      </c>
      <c r="AW31" s="23" t="str">
        <f ca="1">IF(AND($O31="Objectif",AW$7&gt;=$R31,AW$7&lt;=$R31+$S31-1),2,IF(AND($O31="Jalon",AW$7&gt;=$R31,AW$7&lt;=$R31+$S31-1),1,""))</f>
        <v/>
      </c>
      <c r="AX31" s="23" t="str">
        <f ca="1">IF(AND($O31="Objectif",AX$7&gt;=$R31,AX$7&lt;=$R31+$S31-1),2,IF(AND($O31="Jalon",AX$7&gt;=$R31,AX$7&lt;=$R31+$S31-1),1,""))</f>
        <v/>
      </c>
      <c r="AY31" s="23" t="str">
        <f ca="1">IF(AND($O31="Objectif",AY$7&gt;=$R31,AY$7&lt;=$R31+$S31-1),2,IF(AND($O31="Jalon",AY$7&gt;=$R31,AY$7&lt;=$R31+$S31-1),1,""))</f>
        <v/>
      </c>
      <c r="AZ31" s="23" t="str">
        <f ca="1">IF(AND($O31="Objectif",AZ$7&gt;=$R31,AZ$7&lt;=$R31+$S31-1),2,IF(AND($O31="Jalon",AZ$7&gt;=$R31,AZ$7&lt;=$R31+$S31-1),1,""))</f>
        <v/>
      </c>
      <c r="BA31" s="23" t="str">
        <f ca="1">IF(AND($O31="Objectif",BA$7&gt;=$R31,BA$7&lt;=$R31+$S31-1),2,IF(AND($O31="Jalon",BA$7&gt;=$R31,BA$7&lt;=$R31+$S31-1),1,""))</f>
        <v/>
      </c>
      <c r="BB31" s="23" t="str">
        <f ca="1">IF(AND($O31="Objectif",BB$7&gt;=$R31,BB$7&lt;=$R31+$S31-1),2,IF(AND($O31="Jalon",BB$7&gt;=$R31,BB$7&lt;=$R31+$S31-1),1,""))</f>
        <v/>
      </c>
      <c r="BC31" s="23" t="str">
        <f ca="1">IF(AND($O31="Objectif",BC$7&gt;=$R31,BC$7&lt;=$R31+$S31-1),2,IF(AND($O31="Jalon",BC$7&gt;=$R31,BC$7&lt;=$R31+$S31-1),1,""))</f>
        <v/>
      </c>
      <c r="BD31" s="23" t="str">
        <f ca="1">IF(AND($O31="Objectif",BD$7&gt;=$R31,BD$7&lt;=$R31+$S31-1),2,IF(AND($O31="Jalon",BD$7&gt;=$R31,BD$7&lt;=$R31+$S31-1),1,""))</f>
        <v/>
      </c>
      <c r="BE31" s="23" t="str">
        <f ca="1">IF(AND($O31="Objectif",BE$7&gt;=$R31,BE$7&lt;=$R31+$S31-1),2,IF(AND($O31="Jalon",BE$7&gt;=$R31,BE$7&lt;=$R31+$S31-1),1,""))</f>
        <v/>
      </c>
      <c r="BF31" s="23" t="str">
        <f ca="1">IF(AND($O31="Objectif",BF$7&gt;=$R31,BF$7&lt;=$R31+$S31-1),2,IF(AND($O31="Jalon",BF$7&gt;=$R31,BF$7&lt;=$R31+$S31-1),1,""))</f>
        <v/>
      </c>
      <c r="BG31" s="23" t="str">
        <f ca="1">IF(AND($O31="Objectif",BG$7&gt;=$R31,BG$7&lt;=$R31+$S31-1),2,IF(AND($O31="Jalon",BG$7&gt;=$R31,BG$7&lt;=$R31+$S31-1),1,""))</f>
        <v/>
      </c>
      <c r="BH31" s="23" t="str">
        <f ca="1">IF(AND($O31="Objectif",BH$7&gt;=$R31,BH$7&lt;=$R31+$S31-1),2,IF(AND($O31="Jalon",BH$7&gt;=$R31,BH$7&lt;=$R31+$S31-1),1,""))</f>
        <v/>
      </c>
      <c r="BI31" s="23" t="str">
        <f ca="1">IF(AND($O31="Objectif",BI$7&gt;=$R31,BI$7&lt;=$R31+$S31-1),2,IF(AND($O31="Jalon",BI$7&gt;=$R31,BI$7&lt;=$R31+$S31-1),1,""))</f>
        <v/>
      </c>
      <c r="BJ31" s="23" t="str">
        <f ca="1">IF(AND($O31="Objectif",BJ$7&gt;=$R31,BJ$7&lt;=$R31+$S31-1),2,IF(AND($O31="Jalon",BJ$7&gt;=$R31,BJ$7&lt;=$R31+$S31-1),1,""))</f>
        <v/>
      </c>
      <c r="BK31" s="23" t="str">
        <f ca="1">IF(AND($O31="Objectif",BK$7&gt;=$R31,BK$7&lt;=$R31+$S31-1),2,IF(AND($O31="Jalon",BK$7&gt;=$R31,BK$7&lt;=$R31+$S31-1),1,""))</f>
        <v/>
      </c>
      <c r="BL31" s="23" t="str">
        <f ca="1">IF(AND($O31="Objectif",BL$7&gt;=$R31,BL$7&lt;=$R31+$S31-1),2,IF(AND($O31="Jalon",BL$7&gt;=$R31,BL$7&lt;=$R31+$S31-1),1,""))</f>
        <v/>
      </c>
      <c r="BM31" s="23" t="str">
        <f ca="1">IF(AND($O31="Objectif",BM$7&gt;=$R31,BM$7&lt;=$R31+$S31-1),2,IF(AND($O31="Jalon",BM$7&gt;=$R31,BM$7&lt;=$R31+$S31-1),1,""))</f>
        <v/>
      </c>
      <c r="BN31" s="23" t="str">
        <f ca="1">IF(AND($O31="Objectif",BN$7&gt;=$R31,BN$7&lt;=$R31+$S31-1),2,IF(AND($O31="Jalon",BN$7&gt;=$R31,BN$7&lt;=$R31+$S31-1),1,""))</f>
        <v/>
      </c>
      <c r="BO31" s="23" t="str">
        <f ca="1">IF(AND($O31="Objectif",BO$7&gt;=$R31,BO$7&lt;=$R31+$S31-1),2,IF(AND($O31="Jalon",BO$7&gt;=$R31,BO$7&lt;=$R31+$S31-1),1,""))</f>
        <v/>
      </c>
      <c r="BP31" s="23" t="str">
        <f ca="1">IF(AND($O31="Objectif",BP$7&gt;=$R31,BP$7&lt;=$R31+$S31-1),2,IF(AND($O31="Jalon",BP$7&gt;=$R31,BP$7&lt;=$R31+$S31-1),1,""))</f>
        <v/>
      </c>
      <c r="BQ31" s="23" t="str">
        <f ca="1">IF(AND($O31="Objectif",BQ$7&gt;=$R31,BQ$7&lt;=$R31+$S31-1),2,IF(AND($O31="Jalon",BQ$7&gt;=$R31,BQ$7&lt;=$R31+$S31-1),1,""))</f>
        <v/>
      </c>
      <c r="BR31" s="23" t="str">
        <f ca="1">IF(AND($O31="Objectif",BR$7&gt;=$R31,BR$7&lt;=$R31+$S31-1),2,IF(AND($O31="Jalon",BR$7&gt;=$R31,BR$7&lt;=$R31+$S31-1),1,""))</f>
        <v/>
      </c>
      <c r="BS31" s="23" t="str">
        <f ca="1">IF(AND($O31="Objectif",BS$7&gt;=$R31,BS$7&lt;=$R31+$S31-1),2,IF(AND($O31="Jalon",BS$7&gt;=$R31,BS$7&lt;=$R31+$S31-1),1,""))</f>
        <v/>
      </c>
      <c r="BT31" s="23" t="str">
        <f ca="1">IF(AND($O31="Objectif",BT$7&gt;=$R31,BT$7&lt;=$R31+$S31-1),2,IF(AND($O31="Jalon",BT$7&gt;=$R31,BT$7&lt;=$R31+$S31-1),1,""))</f>
        <v/>
      </c>
      <c r="BU31" s="23" t="str">
        <f ca="1">IF(AND($O31="Objectif",BU$7&gt;=$R31,BU$7&lt;=$R31+$S31-1),2,IF(AND($O31="Jalon",BU$7&gt;=$R31,BU$7&lt;=$R31+$S31-1),1,""))</f>
        <v/>
      </c>
      <c r="BV31" s="23" t="str">
        <f ca="1">IF(AND($O31="Objectif",BV$7&gt;=$R31,BV$7&lt;=$R31+$S31-1),2,IF(AND($O31="Jalon",BV$7&gt;=$R31,BV$7&lt;=$R31+$S31-1),1,""))</f>
        <v/>
      </c>
      <c r="BW31" s="23" t="str">
        <f ca="1">IF(AND($O31="Objectif",BW$7&gt;=$R31,BW$7&lt;=$R31+$S31-1),2,IF(AND($O31="Jalon",BW$7&gt;=$R31,BW$7&lt;=$R31+$S31-1),1,""))</f>
        <v/>
      </c>
      <c r="BX31" s="23" t="str">
        <f ca="1">IF(AND($O31="Objectif",BX$7&gt;=$R31,BX$7&lt;=$R31+$S31-1),2,IF(AND($O31="Jalon",BX$7&gt;=$R31,BX$7&lt;=$R31+$S31-1),1,""))</f>
        <v/>
      </c>
      <c r="BY31" s="23" t="str">
        <f ca="1">IF(AND($O31="Objectif",BY$7&gt;=$R31,BY$7&lt;=$R31+$S31-1),2,IF(AND($O31="Jalon",BY$7&gt;=$R31,BY$7&lt;=$R31+$S31-1),1,""))</f>
        <v/>
      </c>
      <c r="BZ31" s="23" t="str">
        <f ca="1">IF(AND($O31="Objectif",BZ$7&gt;=$R31,BZ$7&lt;=$R31+$S31-1),2,IF(AND($O31="Jalon",BZ$7&gt;=$R31,BZ$7&lt;=$R31+$S31-1),1,""))</f>
        <v/>
      </c>
      <c r="CA31" s="23" t="str">
        <f ca="1">IF(AND($O31="Objectif",CA$7&gt;=$R31,CA$7&lt;=$R31+$S31-1),2,IF(AND($O31="Jalon",CA$7&gt;=$R31,CA$7&lt;=$R31+$S31-1),1,""))</f>
        <v/>
      </c>
      <c r="CB31" s="23" t="str">
        <f ca="1">IF(AND($O31="Objectif",CB$7&gt;=$R31,CB$7&lt;=$R31+$S31-1),2,IF(AND($O31="Jalon",CB$7&gt;=$R31,CB$7&lt;=$R31+$S31-1),1,""))</f>
        <v/>
      </c>
    </row>
    <row r="32" spans="1:80" s="2" customFormat="1" ht="30" customHeight="1" x14ac:dyDescent="0.25">
      <c r="A32" s="36">
        <v>21</v>
      </c>
      <c r="B32" s="33" t="s">
        <v>37</v>
      </c>
      <c r="C32" s="88" t="str">
        <f ca="1">VLOOKUP(((Jalons[[#This Row],[perturbation ]]+Jalons[[#This Row],[perturbation 9]])/150),$D$3:$E$6,2,1)</f>
        <v>En bonne voie</v>
      </c>
      <c r="D32" s="88" t="str">
        <f ca="1">VLOOKUP((Jalons[[#This Row],[temps consommés ]]-Jalons[[#This Row],[Nombre de jours]])/Jalons[[#This Row],[Nombre de jours]],$V$3:$W$6,2,1)</f>
        <v>En bonne voie</v>
      </c>
      <c r="E32" s="22" t="s">
        <v>9</v>
      </c>
      <c r="F32" s="65">
        <f>IF(AND(Jalons[[#This Row],[début réel ]]="",Jalons[[#This Row],[fin réelle ]]),0,IF(AND(Jalons[[#This Row],[début réel ]]&lt;&gt;"",Jalons[[#This Row],[fin réelle ]]=""),0.5,1))</f>
        <v>0</v>
      </c>
      <c r="G32" s="56">
        <f t="shared" si="2"/>
        <v>44963</v>
      </c>
      <c r="H32" s="21">
        <v>1</v>
      </c>
      <c r="I32" s="45">
        <f>+Jalons[[#This Row],[Début prévisionnel ]]+Jalons[[#This Row],[Nombre de jours]]-1</f>
        <v>44963</v>
      </c>
      <c r="J32" s="45"/>
      <c r="K32" s="87">
        <f ca="1">IF(Jalons[[#This Row],[temps consommés ]]-Jalons[[#This Row],[Nombre de jours]]&lt;0,0,Jalons[[#This Row],[temps consommés ]]-Jalons[[#This Row],[Nombre de jours]])</f>
        <v>0</v>
      </c>
      <c r="L3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2" s="45"/>
      <c r="N32" s="66"/>
      <c r="O32" s="88" t="str">
        <f ca="1">VLOOKUP((Jalons[[#This Row],[temps consommés ]]-Jalons[[#This Row],[Nombre de jours]])/Jalons[[#This Row],[Nombre de jours]],$V$3:$W$6,2,1)</f>
        <v>En bonne voie</v>
      </c>
      <c r="P32" s="22" t="s">
        <v>9</v>
      </c>
      <c r="Q32" s="65">
        <f>IF(AND(Jalons[[#This Row],[début réel 8]]="",Jalons[[#This Row],[fin réelle 11]]),0,IF(AND(Jalons[[#This Row],[début réel 8]]&lt;&gt;"",Jalons[[#This Row],[fin réelle 11]]=""),0.5,1))</f>
        <v>0</v>
      </c>
      <c r="R32" s="56">
        <f>Jalons[[#This Row],[Fin ]]+1</f>
        <v>44964</v>
      </c>
      <c r="S32" s="21">
        <v>27</v>
      </c>
      <c r="T32" s="45">
        <f>Jalons[[#This Row],[Début prévisionnel 5]]+Jalons[[#This Row],[Nombre de jours6]]-1</f>
        <v>44990</v>
      </c>
      <c r="U32" s="45"/>
      <c r="V32" s="87">
        <f ca="1">IF(Jalons[[#This Row],[temps consommés 10]]-Jalons[[#This Row],[Nombre de jours6]]&lt;0,0,Jalons[[#This Row],[temps consommés 10]]-Jalons[[#This Row],[Nombre de jours6]])</f>
        <v>0</v>
      </c>
      <c r="W3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2" s="45"/>
      <c r="Y32" s="23" t="str">
        <f ca="1">IF(AND($O32="Objectif",Y$7&gt;=$R32,Y$7&lt;=$R32+$S32-1),2,IF(AND($O32="Jalon",Y$7&gt;=$R32,Y$7&lt;=$R32+$S32-1),1,""))</f>
        <v/>
      </c>
      <c r="Z32" s="23" t="str">
        <f ca="1">IF(AND($O32="Objectif",Z$7&gt;=$R32,Z$7&lt;=$R32+$S32-1),2,IF(AND($O32="Jalon",Z$7&gt;=$R32,Z$7&lt;=$R32+$S32-1),1,""))</f>
        <v/>
      </c>
      <c r="AA32" s="23" t="str">
        <f ca="1">IF(AND($O32="Objectif",AA$7&gt;=$R32,AA$7&lt;=$R32+$S32-1),2,IF(AND($O32="Jalon",AA$7&gt;=$R32,AA$7&lt;=$R32+$S32-1),1,""))</f>
        <v/>
      </c>
      <c r="AB32" s="23" t="str">
        <f ca="1">IF(AND($O32="Objectif",AB$7&gt;=$R32,AB$7&lt;=$R32+$S32-1),2,IF(AND($O32="Jalon",AB$7&gt;=$R32,AB$7&lt;=$R32+$S32-1),1,""))</f>
        <v/>
      </c>
      <c r="AC32" s="23" t="str">
        <f ca="1">IF(AND($O32="Objectif",AC$7&gt;=$R32,AC$7&lt;=$R32+$S32-1),2,IF(AND($O32="Jalon",AC$7&gt;=$R32,AC$7&lt;=$R32+$S32-1),1,""))</f>
        <v/>
      </c>
      <c r="AD32" s="23" t="str">
        <f ca="1">IF(AND($O32="Objectif",AD$7&gt;=$R32,AD$7&lt;=$R32+$S32-1),2,IF(AND($O32="Jalon",AD$7&gt;=$R32,AD$7&lt;=$R32+$S32-1),1,""))</f>
        <v/>
      </c>
      <c r="AE32" s="23" t="str">
        <f ca="1">IF(AND($O32="Objectif",AE$7&gt;=$R32,AE$7&lt;=$R32+$S32-1),2,IF(AND($O32="Jalon",AE$7&gt;=$R32,AE$7&lt;=$R32+$S32-1),1,""))</f>
        <v/>
      </c>
      <c r="AF32" s="23" t="str">
        <f ca="1">IF(AND($O32="Objectif",AF$7&gt;=$R32,AF$7&lt;=$R32+$S32-1),2,IF(AND($O32="Jalon",AF$7&gt;=$R32,AF$7&lt;=$R32+$S32-1),1,""))</f>
        <v/>
      </c>
      <c r="AG32" s="23" t="str">
        <f ca="1">IF(AND($O32="Objectif",AG$7&gt;=$R32,AG$7&lt;=$R32+$S32-1),2,IF(AND($O32="Jalon",AG$7&gt;=$R32,AG$7&lt;=$R32+$S32-1),1,""))</f>
        <v/>
      </c>
      <c r="AH32" s="23" t="str">
        <f ca="1">IF(AND($O32="Objectif",AH$7&gt;=$R32,AH$7&lt;=$R32+$S32-1),2,IF(AND($O32="Jalon",AH$7&gt;=$R32,AH$7&lt;=$R32+$S32-1),1,""))</f>
        <v/>
      </c>
      <c r="AI32" s="23" t="str">
        <f ca="1">IF(AND($O32="Objectif",AI$7&gt;=$R32,AI$7&lt;=$R32+$S32-1),2,IF(AND($O32="Jalon",AI$7&gt;=$R32,AI$7&lt;=$R32+$S32-1),1,""))</f>
        <v/>
      </c>
      <c r="AJ32" s="23" t="str">
        <f ca="1">IF(AND($O32="Objectif",AJ$7&gt;=$R32,AJ$7&lt;=$R32+$S32-1),2,IF(AND($O32="Jalon",AJ$7&gt;=$R32,AJ$7&lt;=$R32+$S32-1),1,""))</f>
        <v/>
      </c>
      <c r="AK32" s="23" t="str">
        <f ca="1">IF(AND($O32="Objectif",AK$7&gt;=$R32,AK$7&lt;=$R32+$S32-1),2,IF(AND($O32="Jalon",AK$7&gt;=$R32,AK$7&lt;=$R32+$S32-1),1,""))</f>
        <v/>
      </c>
      <c r="AL32" s="23" t="str">
        <f ca="1">IF(AND($O32="Objectif",AL$7&gt;=$R32,AL$7&lt;=$R32+$S32-1),2,IF(AND($O32="Jalon",AL$7&gt;=$R32,AL$7&lt;=$R32+$S32-1),1,""))</f>
        <v/>
      </c>
      <c r="AM32" s="23" t="str">
        <f ca="1">IF(AND($O32="Objectif",AM$7&gt;=$R32,AM$7&lt;=$R32+$S32-1),2,IF(AND($O32="Jalon",AM$7&gt;=$R32,AM$7&lt;=$R32+$S32-1),1,""))</f>
        <v/>
      </c>
      <c r="AN32" s="23" t="str">
        <f ca="1">IF(AND($O32="Objectif",AN$7&gt;=$R32,AN$7&lt;=$R32+$S32-1),2,IF(AND($O32="Jalon",AN$7&gt;=$R32,AN$7&lt;=$R32+$S32-1),1,""))</f>
        <v/>
      </c>
      <c r="AO32" s="23" t="str">
        <f ca="1">IF(AND($O32="Objectif",AO$7&gt;=$R32,AO$7&lt;=$R32+$S32-1),2,IF(AND($O32="Jalon",AO$7&gt;=$R32,AO$7&lt;=$R32+$S32-1),1,""))</f>
        <v/>
      </c>
      <c r="AP32" s="23" t="str">
        <f ca="1">IF(AND($O32="Objectif",AP$7&gt;=$R32,AP$7&lt;=$R32+$S32-1),2,IF(AND($O32="Jalon",AP$7&gt;=$R32,AP$7&lt;=$R32+$S32-1),1,""))</f>
        <v/>
      </c>
      <c r="AQ32" s="23" t="str">
        <f ca="1">IF(AND($O32="Objectif",AQ$7&gt;=$R32,AQ$7&lt;=$R32+$S32-1),2,IF(AND($O32="Jalon",AQ$7&gt;=$R32,AQ$7&lt;=$R32+$S32-1),1,""))</f>
        <v/>
      </c>
      <c r="AR32" s="23" t="str">
        <f ca="1">IF(AND($O32="Objectif",AR$7&gt;=$R32,AR$7&lt;=$R32+$S32-1),2,IF(AND($O32="Jalon",AR$7&gt;=$R32,AR$7&lt;=$R32+$S32-1),1,""))</f>
        <v/>
      </c>
      <c r="AS32" s="23" t="str">
        <f ca="1">IF(AND($O32="Objectif",AS$7&gt;=$R32,AS$7&lt;=$R32+$S32-1),2,IF(AND($O32="Jalon",AS$7&gt;=$R32,AS$7&lt;=$R32+$S32-1),1,""))</f>
        <v/>
      </c>
      <c r="AT32" s="23" t="str">
        <f ca="1">IF(AND($O32="Objectif",AT$7&gt;=$R32,AT$7&lt;=$R32+$S32-1),2,IF(AND($O32="Jalon",AT$7&gt;=$R32,AT$7&lt;=$R32+$S32-1),1,""))</f>
        <v/>
      </c>
      <c r="AU32" s="23" t="str">
        <f ca="1">IF(AND($O32="Objectif",AU$7&gt;=$R32,AU$7&lt;=$R32+$S32-1),2,IF(AND($O32="Jalon",AU$7&gt;=$R32,AU$7&lt;=$R32+$S32-1),1,""))</f>
        <v/>
      </c>
      <c r="AV32" s="23" t="str">
        <f ca="1">IF(AND($O32="Objectif",AV$7&gt;=$R32,AV$7&lt;=$R32+$S32-1),2,IF(AND($O32="Jalon",AV$7&gt;=$R32,AV$7&lt;=$R32+$S32-1),1,""))</f>
        <v/>
      </c>
      <c r="AW32" s="23" t="str">
        <f ca="1">IF(AND($O32="Objectif",AW$7&gt;=$R32,AW$7&lt;=$R32+$S32-1),2,IF(AND($O32="Jalon",AW$7&gt;=$R32,AW$7&lt;=$R32+$S32-1),1,""))</f>
        <v/>
      </c>
      <c r="AX32" s="23" t="str">
        <f ca="1">IF(AND($O32="Objectif",AX$7&gt;=$R32,AX$7&lt;=$R32+$S32-1),2,IF(AND($O32="Jalon",AX$7&gt;=$R32,AX$7&lt;=$R32+$S32-1),1,""))</f>
        <v/>
      </c>
      <c r="AY32" s="23" t="str">
        <f ca="1">IF(AND($O32="Objectif",AY$7&gt;=$R32,AY$7&lt;=$R32+$S32-1),2,IF(AND($O32="Jalon",AY$7&gt;=$R32,AY$7&lt;=$R32+$S32-1),1,""))</f>
        <v/>
      </c>
      <c r="AZ32" s="23" t="str">
        <f ca="1">IF(AND($O32="Objectif",AZ$7&gt;=$R32,AZ$7&lt;=$R32+$S32-1),2,IF(AND($O32="Jalon",AZ$7&gt;=$R32,AZ$7&lt;=$R32+$S32-1),1,""))</f>
        <v/>
      </c>
      <c r="BA32" s="23" t="str">
        <f ca="1">IF(AND($O32="Objectif",BA$7&gt;=$R32,BA$7&lt;=$R32+$S32-1),2,IF(AND($O32="Jalon",BA$7&gt;=$R32,BA$7&lt;=$R32+$S32-1),1,""))</f>
        <v/>
      </c>
      <c r="BB32" s="23" t="str">
        <f ca="1">IF(AND($O32="Objectif",BB$7&gt;=$R32,BB$7&lt;=$R32+$S32-1),2,IF(AND($O32="Jalon",BB$7&gt;=$R32,BB$7&lt;=$R32+$S32-1),1,""))</f>
        <v/>
      </c>
      <c r="BC32" s="23" t="str">
        <f ca="1">IF(AND($O32="Objectif",BC$7&gt;=$R32,BC$7&lt;=$R32+$S32-1),2,IF(AND($O32="Jalon",BC$7&gt;=$R32,BC$7&lt;=$R32+$S32-1),1,""))</f>
        <v/>
      </c>
      <c r="BD32" s="23" t="str">
        <f ca="1">IF(AND($O32="Objectif",BD$7&gt;=$R32,BD$7&lt;=$R32+$S32-1),2,IF(AND($O32="Jalon",BD$7&gt;=$R32,BD$7&lt;=$R32+$S32-1),1,""))</f>
        <v/>
      </c>
      <c r="BE32" s="23" t="str">
        <f ca="1">IF(AND($O32="Objectif",BE$7&gt;=$R32,BE$7&lt;=$R32+$S32-1),2,IF(AND($O32="Jalon",BE$7&gt;=$R32,BE$7&lt;=$R32+$S32-1),1,""))</f>
        <v/>
      </c>
      <c r="BF32" s="23" t="str">
        <f ca="1">IF(AND($O32="Objectif",BF$7&gt;=$R32,BF$7&lt;=$R32+$S32-1),2,IF(AND($O32="Jalon",BF$7&gt;=$R32,BF$7&lt;=$R32+$S32-1),1,""))</f>
        <v/>
      </c>
      <c r="BG32" s="23" t="str">
        <f ca="1">IF(AND($O32="Objectif",BG$7&gt;=$R32,BG$7&lt;=$R32+$S32-1),2,IF(AND($O32="Jalon",BG$7&gt;=$R32,BG$7&lt;=$R32+$S32-1),1,""))</f>
        <v/>
      </c>
      <c r="BH32" s="23" t="str">
        <f ca="1">IF(AND($O32="Objectif",BH$7&gt;=$R32,BH$7&lt;=$R32+$S32-1),2,IF(AND($O32="Jalon",BH$7&gt;=$R32,BH$7&lt;=$R32+$S32-1),1,""))</f>
        <v/>
      </c>
      <c r="BI32" s="23" t="str">
        <f ca="1">IF(AND($O32="Objectif",BI$7&gt;=$R32,BI$7&lt;=$R32+$S32-1),2,IF(AND($O32="Jalon",BI$7&gt;=$R32,BI$7&lt;=$R32+$S32-1),1,""))</f>
        <v/>
      </c>
      <c r="BJ32" s="23" t="str">
        <f ca="1">IF(AND($O32="Objectif",BJ$7&gt;=$R32,BJ$7&lt;=$R32+$S32-1),2,IF(AND($O32="Jalon",BJ$7&gt;=$R32,BJ$7&lt;=$R32+$S32-1),1,""))</f>
        <v/>
      </c>
      <c r="BK32" s="23" t="str">
        <f ca="1">IF(AND($O32="Objectif",BK$7&gt;=$R32,BK$7&lt;=$R32+$S32-1),2,IF(AND($O32="Jalon",BK$7&gt;=$R32,BK$7&lt;=$R32+$S32-1),1,""))</f>
        <v/>
      </c>
      <c r="BL32" s="23" t="str">
        <f ca="1">IF(AND($O32="Objectif",BL$7&gt;=$R32,BL$7&lt;=$R32+$S32-1),2,IF(AND($O32="Jalon",BL$7&gt;=$R32,BL$7&lt;=$R32+$S32-1),1,""))</f>
        <v/>
      </c>
      <c r="BM32" s="23" t="str">
        <f ca="1">IF(AND($O32="Objectif",BM$7&gt;=$R32,BM$7&lt;=$R32+$S32-1),2,IF(AND($O32="Jalon",BM$7&gt;=$R32,BM$7&lt;=$R32+$S32-1),1,""))</f>
        <v/>
      </c>
      <c r="BN32" s="23" t="str">
        <f ca="1">IF(AND($O32="Objectif",BN$7&gt;=$R32,BN$7&lt;=$R32+$S32-1),2,IF(AND($O32="Jalon",BN$7&gt;=$R32,BN$7&lt;=$R32+$S32-1),1,""))</f>
        <v/>
      </c>
      <c r="BO32" s="23" t="str">
        <f ca="1">IF(AND($O32="Objectif",BO$7&gt;=$R32,BO$7&lt;=$R32+$S32-1),2,IF(AND($O32="Jalon",BO$7&gt;=$R32,BO$7&lt;=$R32+$S32-1),1,""))</f>
        <v/>
      </c>
      <c r="BP32" s="23" t="str">
        <f ca="1">IF(AND($O32="Objectif",BP$7&gt;=$R32,BP$7&lt;=$R32+$S32-1),2,IF(AND($O32="Jalon",BP$7&gt;=$R32,BP$7&lt;=$R32+$S32-1),1,""))</f>
        <v/>
      </c>
      <c r="BQ32" s="23" t="str">
        <f ca="1">IF(AND($O32="Objectif",BQ$7&gt;=$R32,BQ$7&lt;=$R32+$S32-1),2,IF(AND($O32="Jalon",BQ$7&gt;=$R32,BQ$7&lt;=$R32+$S32-1),1,""))</f>
        <v/>
      </c>
      <c r="BR32" s="23" t="str">
        <f ca="1">IF(AND($O32="Objectif",BR$7&gt;=$R32,BR$7&lt;=$R32+$S32-1),2,IF(AND($O32="Jalon",BR$7&gt;=$R32,BR$7&lt;=$R32+$S32-1),1,""))</f>
        <v/>
      </c>
      <c r="BS32" s="23" t="str">
        <f ca="1">IF(AND($O32="Objectif",BS$7&gt;=$R32,BS$7&lt;=$R32+$S32-1),2,IF(AND($O32="Jalon",BS$7&gt;=$R32,BS$7&lt;=$R32+$S32-1),1,""))</f>
        <v/>
      </c>
      <c r="BT32" s="23" t="str">
        <f ca="1">IF(AND($O32="Objectif",BT$7&gt;=$R32,BT$7&lt;=$R32+$S32-1),2,IF(AND($O32="Jalon",BT$7&gt;=$R32,BT$7&lt;=$R32+$S32-1),1,""))</f>
        <v/>
      </c>
      <c r="BU32" s="23" t="str">
        <f ca="1">IF(AND($O32="Objectif",BU$7&gt;=$R32,BU$7&lt;=$R32+$S32-1),2,IF(AND($O32="Jalon",BU$7&gt;=$R32,BU$7&lt;=$R32+$S32-1),1,""))</f>
        <v/>
      </c>
      <c r="BV32" s="23" t="str">
        <f ca="1">IF(AND($O32="Objectif",BV$7&gt;=$R32,BV$7&lt;=$R32+$S32-1),2,IF(AND($O32="Jalon",BV$7&gt;=$R32,BV$7&lt;=$R32+$S32-1),1,""))</f>
        <v/>
      </c>
      <c r="BW32" s="23" t="str">
        <f ca="1">IF(AND($O32="Objectif",BW$7&gt;=$R32,BW$7&lt;=$R32+$S32-1),2,IF(AND($O32="Jalon",BW$7&gt;=$R32,BW$7&lt;=$R32+$S32-1),1,""))</f>
        <v/>
      </c>
      <c r="BX32" s="23" t="str">
        <f ca="1">IF(AND($O32="Objectif",BX$7&gt;=$R32,BX$7&lt;=$R32+$S32-1),2,IF(AND($O32="Jalon",BX$7&gt;=$R32,BX$7&lt;=$R32+$S32-1),1,""))</f>
        <v/>
      </c>
      <c r="BY32" s="23" t="str">
        <f ca="1">IF(AND($O32="Objectif",BY$7&gt;=$R32,BY$7&lt;=$R32+$S32-1),2,IF(AND($O32="Jalon",BY$7&gt;=$R32,BY$7&lt;=$R32+$S32-1),1,""))</f>
        <v/>
      </c>
      <c r="BZ32" s="23" t="str">
        <f ca="1">IF(AND($O32="Objectif",BZ$7&gt;=$R32,BZ$7&lt;=$R32+$S32-1),2,IF(AND($O32="Jalon",BZ$7&gt;=$R32,BZ$7&lt;=$R32+$S32-1),1,""))</f>
        <v/>
      </c>
      <c r="CA32" s="23" t="str">
        <f ca="1">IF(AND($O32="Objectif",CA$7&gt;=$R32,CA$7&lt;=$R32+$S32-1),2,IF(AND($O32="Jalon",CA$7&gt;=$R32,CA$7&lt;=$R32+$S32-1),1,""))</f>
        <v/>
      </c>
      <c r="CB32" s="23" t="str">
        <f ca="1">IF(AND($O32="Objectif",CB$7&gt;=$R32,CB$7&lt;=$R32+$S32-1),2,IF(AND($O32="Jalon",CB$7&gt;=$R32,CB$7&lt;=$R32+$S32-1),1,""))</f>
        <v/>
      </c>
    </row>
    <row r="33" spans="1:80" s="2" customFormat="1" ht="30" customHeight="1" x14ac:dyDescent="0.25">
      <c r="A33" s="36">
        <v>22</v>
      </c>
      <c r="B33" s="33" t="s">
        <v>38</v>
      </c>
      <c r="C33" s="88" t="str">
        <f ca="1">VLOOKUP(((Jalons[[#This Row],[perturbation ]]+Jalons[[#This Row],[perturbation 9]])/150),$D$3:$E$6,2,1)</f>
        <v>En bonne voie</v>
      </c>
      <c r="D33" s="88" t="str">
        <f ca="1">VLOOKUP((Jalons[[#This Row],[temps consommés ]]-Jalons[[#This Row],[Nombre de jours]])/Jalons[[#This Row],[Nombre de jours]],$V$3:$W$6,2,1)</f>
        <v>En bonne voie</v>
      </c>
      <c r="E33" s="22" t="s">
        <v>9</v>
      </c>
      <c r="F33" s="65">
        <f>IF(AND(Jalons[[#This Row],[début réel ]]="",Jalons[[#This Row],[fin réelle ]]),0,IF(AND(Jalons[[#This Row],[début réel ]]&lt;&gt;"",Jalons[[#This Row],[fin réelle ]]=""),0.5,1))</f>
        <v>0</v>
      </c>
      <c r="G33" s="56">
        <f t="shared" si="2"/>
        <v>44963</v>
      </c>
      <c r="H33" s="21">
        <v>1</v>
      </c>
      <c r="I33" s="45">
        <f>+Jalons[[#This Row],[Début prévisionnel ]]+Jalons[[#This Row],[Nombre de jours]]-1</f>
        <v>44963</v>
      </c>
      <c r="J33" s="45"/>
      <c r="K33" s="87">
        <f ca="1">IF(Jalons[[#This Row],[temps consommés ]]-Jalons[[#This Row],[Nombre de jours]]&lt;0,0,Jalons[[#This Row],[temps consommés ]]-Jalons[[#This Row],[Nombre de jours]])</f>
        <v>0</v>
      </c>
      <c r="L3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3" s="45"/>
      <c r="N33" s="66"/>
      <c r="O33" s="88" t="str">
        <f ca="1">VLOOKUP((Jalons[[#This Row],[temps consommés ]]-Jalons[[#This Row],[Nombre de jours]])/Jalons[[#This Row],[Nombre de jours]],$V$3:$W$6,2,1)</f>
        <v>En bonne voie</v>
      </c>
      <c r="P33" s="22" t="s">
        <v>9</v>
      </c>
      <c r="Q33" s="65">
        <f>IF(AND(Jalons[[#This Row],[début réel 8]]="",Jalons[[#This Row],[fin réelle 11]]),0,IF(AND(Jalons[[#This Row],[début réel 8]]&lt;&gt;"",Jalons[[#This Row],[fin réelle 11]]=""),0.5,1))</f>
        <v>0</v>
      </c>
      <c r="R33" s="56">
        <f>Jalons[[#This Row],[Fin ]]+1</f>
        <v>44964</v>
      </c>
      <c r="S33" s="21">
        <v>27</v>
      </c>
      <c r="T33" s="45">
        <f>Jalons[[#This Row],[Début prévisionnel 5]]+Jalons[[#This Row],[Nombre de jours6]]-1</f>
        <v>44990</v>
      </c>
      <c r="U33" s="45"/>
      <c r="V33" s="87">
        <f ca="1">IF(Jalons[[#This Row],[temps consommés 10]]-Jalons[[#This Row],[Nombre de jours6]]&lt;0,0,Jalons[[#This Row],[temps consommés 10]]-Jalons[[#This Row],[Nombre de jours6]])</f>
        <v>0</v>
      </c>
      <c r="W3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3" s="45"/>
      <c r="Y33" s="23" t="str">
        <f ca="1">IF(AND($O33="Objectif",Y$7&gt;=$R33,Y$7&lt;=$R33+$S33-1),2,IF(AND($O33="Jalon",Y$7&gt;=$R33,Y$7&lt;=$R33+$S33-1),1,""))</f>
        <v/>
      </c>
      <c r="Z33" s="23" t="str">
        <f ca="1">IF(AND($O33="Objectif",Z$7&gt;=$R33,Z$7&lt;=$R33+$S33-1),2,IF(AND($O33="Jalon",Z$7&gt;=$R33,Z$7&lt;=$R33+$S33-1),1,""))</f>
        <v/>
      </c>
      <c r="AA33" s="23" t="str">
        <f ca="1">IF(AND($O33="Objectif",AA$7&gt;=$R33,AA$7&lt;=$R33+$S33-1),2,IF(AND($O33="Jalon",AA$7&gt;=$R33,AA$7&lt;=$R33+$S33-1),1,""))</f>
        <v/>
      </c>
      <c r="AB33" s="23" t="str">
        <f ca="1">IF(AND($O33="Objectif",AB$7&gt;=$R33,AB$7&lt;=$R33+$S33-1),2,IF(AND($O33="Jalon",AB$7&gt;=$R33,AB$7&lt;=$R33+$S33-1),1,""))</f>
        <v/>
      </c>
      <c r="AC33" s="23" t="str">
        <f ca="1">IF(AND($O33="Objectif",AC$7&gt;=$R33,AC$7&lt;=$R33+$S33-1),2,IF(AND($O33="Jalon",AC$7&gt;=$R33,AC$7&lt;=$R33+$S33-1),1,""))</f>
        <v/>
      </c>
      <c r="AD33" s="23" t="str">
        <f ca="1">IF(AND($O33="Objectif",AD$7&gt;=$R33,AD$7&lt;=$R33+$S33-1),2,IF(AND($O33="Jalon",AD$7&gt;=$R33,AD$7&lt;=$R33+$S33-1),1,""))</f>
        <v/>
      </c>
      <c r="AE33" s="23" t="str">
        <f ca="1">IF(AND($O33="Objectif",AE$7&gt;=$R33,AE$7&lt;=$R33+$S33-1),2,IF(AND($O33="Jalon",AE$7&gt;=$R33,AE$7&lt;=$R33+$S33-1),1,""))</f>
        <v/>
      </c>
      <c r="AF33" s="23" t="str">
        <f ca="1">IF(AND($O33="Objectif",AF$7&gt;=$R33,AF$7&lt;=$R33+$S33-1),2,IF(AND($O33="Jalon",AF$7&gt;=$R33,AF$7&lt;=$R33+$S33-1),1,""))</f>
        <v/>
      </c>
      <c r="AG33" s="23" t="str">
        <f ca="1">IF(AND($O33="Objectif",AG$7&gt;=$R33,AG$7&lt;=$R33+$S33-1),2,IF(AND($O33="Jalon",AG$7&gt;=$R33,AG$7&lt;=$R33+$S33-1),1,""))</f>
        <v/>
      </c>
      <c r="AH33" s="23" t="str">
        <f ca="1">IF(AND($O33="Objectif",AH$7&gt;=$R33,AH$7&lt;=$R33+$S33-1),2,IF(AND($O33="Jalon",AH$7&gt;=$R33,AH$7&lt;=$R33+$S33-1),1,""))</f>
        <v/>
      </c>
      <c r="AI33" s="23" t="str">
        <f ca="1">IF(AND($O33="Objectif",AI$7&gt;=$R33,AI$7&lt;=$R33+$S33-1),2,IF(AND($O33="Jalon",AI$7&gt;=$R33,AI$7&lt;=$R33+$S33-1),1,""))</f>
        <v/>
      </c>
      <c r="AJ33" s="23" t="str">
        <f ca="1">IF(AND($O33="Objectif",AJ$7&gt;=$R33,AJ$7&lt;=$R33+$S33-1),2,IF(AND($O33="Jalon",AJ$7&gt;=$R33,AJ$7&lt;=$R33+$S33-1),1,""))</f>
        <v/>
      </c>
      <c r="AK33" s="23" t="str">
        <f ca="1">IF(AND($O33="Objectif",AK$7&gt;=$R33,AK$7&lt;=$R33+$S33-1),2,IF(AND($O33="Jalon",AK$7&gt;=$R33,AK$7&lt;=$R33+$S33-1),1,""))</f>
        <v/>
      </c>
      <c r="AL33" s="23" t="str">
        <f ca="1">IF(AND($O33="Objectif",AL$7&gt;=$R33,AL$7&lt;=$R33+$S33-1),2,IF(AND($O33="Jalon",AL$7&gt;=$R33,AL$7&lt;=$R33+$S33-1),1,""))</f>
        <v/>
      </c>
      <c r="AM33" s="23" t="str">
        <f ca="1">IF(AND($O33="Objectif",AM$7&gt;=$R33,AM$7&lt;=$R33+$S33-1),2,IF(AND($O33="Jalon",AM$7&gt;=$R33,AM$7&lt;=$R33+$S33-1),1,""))</f>
        <v/>
      </c>
      <c r="AN33" s="23" t="str">
        <f ca="1">IF(AND($O33="Objectif",AN$7&gt;=$R33,AN$7&lt;=$R33+$S33-1),2,IF(AND($O33="Jalon",AN$7&gt;=$R33,AN$7&lt;=$R33+$S33-1),1,""))</f>
        <v/>
      </c>
      <c r="AO33" s="23" t="str">
        <f ca="1">IF(AND($O33="Objectif",AO$7&gt;=$R33,AO$7&lt;=$R33+$S33-1),2,IF(AND($O33="Jalon",AO$7&gt;=$R33,AO$7&lt;=$R33+$S33-1),1,""))</f>
        <v/>
      </c>
      <c r="AP33" s="23" t="str">
        <f ca="1">IF(AND($O33="Objectif",AP$7&gt;=$R33,AP$7&lt;=$R33+$S33-1),2,IF(AND($O33="Jalon",AP$7&gt;=$R33,AP$7&lt;=$R33+$S33-1),1,""))</f>
        <v/>
      </c>
      <c r="AQ33" s="23" t="str">
        <f ca="1">IF(AND($O33="Objectif",AQ$7&gt;=$R33,AQ$7&lt;=$R33+$S33-1),2,IF(AND($O33="Jalon",AQ$7&gt;=$R33,AQ$7&lt;=$R33+$S33-1),1,""))</f>
        <v/>
      </c>
      <c r="AR33" s="23" t="str">
        <f ca="1">IF(AND($O33="Objectif",AR$7&gt;=$R33,AR$7&lt;=$R33+$S33-1),2,IF(AND($O33="Jalon",AR$7&gt;=$R33,AR$7&lt;=$R33+$S33-1),1,""))</f>
        <v/>
      </c>
      <c r="AS33" s="23" t="str">
        <f ca="1">IF(AND($O33="Objectif",AS$7&gt;=$R33,AS$7&lt;=$R33+$S33-1),2,IF(AND($O33="Jalon",AS$7&gt;=$R33,AS$7&lt;=$R33+$S33-1),1,""))</f>
        <v/>
      </c>
      <c r="AT33" s="23" t="str">
        <f ca="1">IF(AND($O33="Objectif",AT$7&gt;=$R33,AT$7&lt;=$R33+$S33-1),2,IF(AND($O33="Jalon",AT$7&gt;=$R33,AT$7&lt;=$R33+$S33-1),1,""))</f>
        <v/>
      </c>
      <c r="AU33" s="23" t="str">
        <f ca="1">IF(AND($O33="Objectif",AU$7&gt;=$R33,AU$7&lt;=$R33+$S33-1),2,IF(AND($O33="Jalon",AU$7&gt;=$R33,AU$7&lt;=$R33+$S33-1),1,""))</f>
        <v/>
      </c>
      <c r="AV33" s="23" t="str">
        <f ca="1">IF(AND($O33="Objectif",AV$7&gt;=$R33,AV$7&lt;=$R33+$S33-1),2,IF(AND($O33="Jalon",AV$7&gt;=$R33,AV$7&lt;=$R33+$S33-1),1,""))</f>
        <v/>
      </c>
      <c r="AW33" s="23" t="str">
        <f ca="1">IF(AND($O33="Objectif",AW$7&gt;=$R33,AW$7&lt;=$R33+$S33-1),2,IF(AND($O33="Jalon",AW$7&gt;=$R33,AW$7&lt;=$R33+$S33-1),1,""))</f>
        <v/>
      </c>
      <c r="AX33" s="23" t="str">
        <f ca="1">IF(AND($O33="Objectif",AX$7&gt;=$R33,AX$7&lt;=$R33+$S33-1),2,IF(AND($O33="Jalon",AX$7&gt;=$R33,AX$7&lt;=$R33+$S33-1),1,""))</f>
        <v/>
      </c>
      <c r="AY33" s="23" t="str">
        <f ca="1">IF(AND($O33="Objectif",AY$7&gt;=$R33,AY$7&lt;=$R33+$S33-1),2,IF(AND($O33="Jalon",AY$7&gt;=$R33,AY$7&lt;=$R33+$S33-1),1,""))</f>
        <v/>
      </c>
      <c r="AZ33" s="23" t="str">
        <f ca="1">IF(AND($O33="Objectif",AZ$7&gt;=$R33,AZ$7&lt;=$R33+$S33-1),2,IF(AND($O33="Jalon",AZ$7&gt;=$R33,AZ$7&lt;=$R33+$S33-1),1,""))</f>
        <v/>
      </c>
      <c r="BA33" s="23" t="str">
        <f ca="1">IF(AND($O33="Objectif",BA$7&gt;=$R33,BA$7&lt;=$R33+$S33-1),2,IF(AND($O33="Jalon",BA$7&gt;=$R33,BA$7&lt;=$R33+$S33-1),1,""))</f>
        <v/>
      </c>
      <c r="BB33" s="23" t="str">
        <f ca="1">IF(AND($O33="Objectif",BB$7&gt;=$R33,BB$7&lt;=$R33+$S33-1),2,IF(AND($O33="Jalon",BB$7&gt;=$R33,BB$7&lt;=$R33+$S33-1),1,""))</f>
        <v/>
      </c>
      <c r="BC33" s="23" t="str">
        <f ca="1">IF(AND($O33="Objectif",BC$7&gt;=$R33,BC$7&lt;=$R33+$S33-1),2,IF(AND($O33="Jalon",BC$7&gt;=$R33,BC$7&lt;=$R33+$S33-1),1,""))</f>
        <v/>
      </c>
      <c r="BD33" s="23" t="str">
        <f ca="1">IF(AND($O33="Objectif",BD$7&gt;=$R33,BD$7&lt;=$R33+$S33-1),2,IF(AND($O33="Jalon",BD$7&gt;=$R33,BD$7&lt;=$R33+$S33-1),1,""))</f>
        <v/>
      </c>
      <c r="BE33" s="23" t="str">
        <f ca="1">IF(AND($O33="Objectif",BE$7&gt;=$R33,BE$7&lt;=$R33+$S33-1),2,IF(AND($O33="Jalon",BE$7&gt;=$R33,BE$7&lt;=$R33+$S33-1),1,""))</f>
        <v/>
      </c>
      <c r="BF33" s="23" t="str">
        <f ca="1">IF(AND($O33="Objectif",BF$7&gt;=$R33,BF$7&lt;=$R33+$S33-1),2,IF(AND($O33="Jalon",BF$7&gt;=$R33,BF$7&lt;=$R33+$S33-1),1,""))</f>
        <v/>
      </c>
      <c r="BG33" s="23" t="str">
        <f ca="1">IF(AND($O33="Objectif",BG$7&gt;=$R33,BG$7&lt;=$R33+$S33-1),2,IF(AND($O33="Jalon",BG$7&gt;=$R33,BG$7&lt;=$R33+$S33-1),1,""))</f>
        <v/>
      </c>
      <c r="BH33" s="23" t="str">
        <f ca="1">IF(AND($O33="Objectif",BH$7&gt;=$R33,BH$7&lt;=$R33+$S33-1),2,IF(AND($O33="Jalon",BH$7&gt;=$R33,BH$7&lt;=$R33+$S33-1),1,""))</f>
        <v/>
      </c>
      <c r="BI33" s="23" t="str">
        <f ca="1">IF(AND($O33="Objectif",BI$7&gt;=$R33,BI$7&lt;=$R33+$S33-1),2,IF(AND($O33="Jalon",BI$7&gt;=$R33,BI$7&lt;=$R33+$S33-1),1,""))</f>
        <v/>
      </c>
      <c r="BJ33" s="23" t="str">
        <f ca="1">IF(AND($O33="Objectif",BJ$7&gt;=$R33,BJ$7&lt;=$R33+$S33-1),2,IF(AND($O33="Jalon",BJ$7&gt;=$R33,BJ$7&lt;=$R33+$S33-1),1,""))</f>
        <v/>
      </c>
      <c r="BK33" s="23" t="str">
        <f ca="1">IF(AND($O33="Objectif",BK$7&gt;=$R33,BK$7&lt;=$R33+$S33-1),2,IF(AND($O33="Jalon",BK$7&gt;=$R33,BK$7&lt;=$R33+$S33-1),1,""))</f>
        <v/>
      </c>
      <c r="BL33" s="23" t="str">
        <f ca="1">IF(AND($O33="Objectif",BL$7&gt;=$R33,BL$7&lt;=$R33+$S33-1),2,IF(AND($O33="Jalon",BL$7&gt;=$R33,BL$7&lt;=$R33+$S33-1),1,""))</f>
        <v/>
      </c>
      <c r="BM33" s="23" t="str">
        <f ca="1">IF(AND($O33="Objectif",BM$7&gt;=$R33,BM$7&lt;=$R33+$S33-1),2,IF(AND($O33="Jalon",BM$7&gt;=$R33,BM$7&lt;=$R33+$S33-1),1,""))</f>
        <v/>
      </c>
      <c r="BN33" s="23" t="str">
        <f ca="1">IF(AND($O33="Objectif",BN$7&gt;=$R33,BN$7&lt;=$R33+$S33-1),2,IF(AND($O33="Jalon",BN$7&gt;=$R33,BN$7&lt;=$R33+$S33-1),1,""))</f>
        <v/>
      </c>
      <c r="BO33" s="23" t="str">
        <f ca="1">IF(AND($O33="Objectif",BO$7&gt;=$R33,BO$7&lt;=$R33+$S33-1),2,IF(AND($O33="Jalon",BO$7&gt;=$R33,BO$7&lt;=$R33+$S33-1),1,""))</f>
        <v/>
      </c>
      <c r="BP33" s="23" t="str">
        <f ca="1">IF(AND($O33="Objectif",BP$7&gt;=$R33,BP$7&lt;=$R33+$S33-1),2,IF(AND($O33="Jalon",BP$7&gt;=$R33,BP$7&lt;=$R33+$S33-1),1,""))</f>
        <v/>
      </c>
      <c r="BQ33" s="23" t="str">
        <f ca="1">IF(AND($O33="Objectif",BQ$7&gt;=$R33,BQ$7&lt;=$R33+$S33-1),2,IF(AND($O33="Jalon",BQ$7&gt;=$R33,BQ$7&lt;=$R33+$S33-1),1,""))</f>
        <v/>
      </c>
      <c r="BR33" s="23" t="str">
        <f ca="1">IF(AND($O33="Objectif",BR$7&gt;=$R33,BR$7&lt;=$R33+$S33-1),2,IF(AND($O33="Jalon",BR$7&gt;=$R33,BR$7&lt;=$R33+$S33-1),1,""))</f>
        <v/>
      </c>
      <c r="BS33" s="23" t="str">
        <f ca="1">IF(AND($O33="Objectif",BS$7&gt;=$R33,BS$7&lt;=$R33+$S33-1),2,IF(AND($O33="Jalon",BS$7&gt;=$R33,BS$7&lt;=$R33+$S33-1),1,""))</f>
        <v/>
      </c>
      <c r="BT33" s="23" t="str">
        <f ca="1">IF(AND($O33="Objectif",BT$7&gt;=$R33,BT$7&lt;=$R33+$S33-1),2,IF(AND($O33="Jalon",BT$7&gt;=$R33,BT$7&lt;=$R33+$S33-1),1,""))</f>
        <v/>
      </c>
      <c r="BU33" s="23" t="str">
        <f ca="1">IF(AND($O33="Objectif",BU$7&gt;=$R33,BU$7&lt;=$R33+$S33-1),2,IF(AND($O33="Jalon",BU$7&gt;=$R33,BU$7&lt;=$R33+$S33-1),1,""))</f>
        <v/>
      </c>
      <c r="BV33" s="23" t="str">
        <f ca="1">IF(AND($O33="Objectif",BV$7&gt;=$R33,BV$7&lt;=$R33+$S33-1),2,IF(AND($O33="Jalon",BV$7&gt;=$R33,BV$7&lt;=$R33+$S33-1),1,""))</f>
        <v/>
      </c>
      <c r="BW33" s="23" t="str">
        <f ca="1">IF(AND($O33="Objectif",BW$7&gt;=$R33,BW$7&lt;=$R33+$S33-1),2,IF(AND($O33="Jalon",BW$7&gt;=$R33,BW$7&lt;=$R33+$S33-1),1,""))</f>
        <v/>
      </c>
      <c r="BX33" s="23" t="str">
        <f ca="1">IF(AND($O33="Objectif",BX$7&gt;=$R33,BX$7&lt;=$R33+$S33-1),2,IF(AND($O33="Jalon",BX$7&gt;=$R33,BX$7&lt;=$R33+$S33-1),1,""))</f>
        <v/>
      </c>
      <c r="BY33" s="23" t="str">
        <f ca="1">IF(AND($O33="Objectif",BY$7&gt;=$R33,BY$7&lt;=$R33+$S33-1),2,IF(AND($O33="Jalon",BY$7&gt;=$R33,BY$7&lt;=$R33+$S33-1),1,""))</f>
        <v/>
      </c>
      <c r="BZ33" s="23" t="str">
        <f ca="1">IF(AND($O33="Objectif",BZ$7&gt;=$R33,BZ$7&lt;=$R33+$S33-1),2,IF(AND($O33="Jalon",BZ$7&gt;=$R33,BZ$7&lt;=$R33+$S33-1),1,""))</f>
        <v/>
      </c>
      <c r="CA33" s="23" t="str">
        <f ca="1">IF(AND($O33="Objectif",CA$7&gt;=$R33,CA$7&lt;=$R33+$S33-1),2,IF(AND($O33="Jalon",CA$7&gt;=$R33,CA$7&lt;=$R33+$S33-1),1,""))</f>
        <v/>
      </c>
      <c r="CB33" s="23" t="str">
        <f ca="1">IF(AND($O33="Objectif",CB$7&gt;=$R33,CB$7&lt;=$R33+$S33-1),2,IF(AND($O33="Jalon",CB$7&gt;=$R33,CB$7&lt;=$R33+$S33-1),1,""))</f>
        <v/>
      </c>
    </row>
    <row r="34" spans="1:80" s="2" customFormat="1" ht="30" customHeight="1" x14ac:dyDescent="0.25">
      <c r="A34" s="36">
        <v>23</v>
      </c>
      <c r="B34" s="33" t="s">
        <v>39</v>
      </c>
      <c r="C34" s="88" t="str">
        <f ca="1">VLOOKUP(((Jalons[[#This Row],[perturbation ]]+Jalons[[#This Row],[perturbation 9]])/150),$D$3:$E$6,2,1)</f>
        <v>En bonne voie</v>
      </c>
      <c r="D34" s="88" t="str">
        <f ca="1">VLOOKUP((Jalons[[#This Row],[temps consommés ]]-Jalons[[#This Row],[Nombre de jours]])/Jalons[[#This Row],[Nombre de jours]],$V$3:$W$6,2,1)</f>
        <v>En bonne voie</v>
      </c>
      <c r="E34" s="22" t="s">
        <v>9</v>
      </c>
      <c r="F34" s="65">
        <f>IF(AND(Jalons[[#This Row],[début réel ]]="",Jalons[[#This Row],[fin réelle ]]),0,IF(AND(Jalons[[#This Row],[début réel ]]&lt;&gt;"",Jalons[[#This Row],[fin réelle ]]=""),0.5,1))</f>
        <v>0</v>
      </c>
      <c r="G34" s="56">
        <f t="shared" si="2"/>
        <v>44963</v>
      </c>
      <c r="H34" s="21">
        <v>1</v>
      </c>
      <c r="I34" s="45">
        <f>+Jalons[[#This Row],[Début prévisionnel ]]+Jalons[[#This Row],[Nombre de jours]]-1</f>
        <v>44963</v>
      </c>
      <c r="J34" s="45"/>
      <c r="K34" s="87">
        <f ca="1">IF(Jalons[[#This Row],[temps consommés ]]-Jalons[[#This Row],[Nombre de jours]]&lt;0,0,Jalons[[#This Row],[temps consommés ]]-Jalons[[#This Row],[Nombre de jours]])</f>
        <v>0</v>
      </c>
      <c r="L3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4" s="45"/>
      <c r="N34" s="66"/>
      <c r="O34" s="88" t="str">
        <f ca="1">VLOOKUP((Jalons[[#This Row],[temps consommés ]]-Jalons[[#This Row],[Nombre de jours]])/Jalons[[#This Row],[Nombre de jours]],$V$3:$W$6,2,1)</f>
        <v>En bonne voie</v>
      </c>
      <c r="P34" s="22" t="s">
        <v>9</v>
      </c>
      <c r="Q34" s="65">
        <f>IF(AND(Jalons[[#This Row],[début réel 8]]="",Jalons[[#This Row],[fin réelle 11]]),0,IF(AND(Jalons[[#This Row],[début réel 8]]&lt;&gt;"",Jalons[[#This Row],[fin réelle 11]]=""),0.5,1))</f>
        <v>0</v>
      </c>
      <c r="R34" s="56">
        <f>Jalons[[#This Row],[Fin ]]+1</f>
        <v>44964</v>
      </c>
      <c r="S34" s="21">
        <v>27</v>
      </c>
      <c r="T34" s="45">
        <f>Jalons[[#This Row],[Début prévisionnel 5]]+Jalons[[#This Row],[Nombre de jours6]]-1</f>
        <v>44990</v>
      </c>
      <c r="U34" s="45"/>
      <c r="V34" s="87">
        <f ca="1">IF(Jalons[[#This Row],[temps consommés 10]]-Jalons[[#This Row],[Nombre de jours6]]&lt;0,0,Jalons[[#This Row],[temps consommés 10]]-Jalons[[#This Row],[Nombre de jours6]])</f>
        <v>0</v>
      </c>
      <c r="W3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4" s="45"/>
      <c r="Y34" s="23" t="str">
        <f ca="1">IF(AND($O34="Objectif",Y$7&gt;=$R34,Y$7&lt;=$R34+$S34-1),2,IF(AND($O34="Jalon",Y$7&gt;=$R34,Y$7&lt;=$R34+$S34-1),1,""))</f>
        <v/>
      </c>
      <c r="Z34" s="23" t="str">
        <f ca="1">IF(AND($O34="Objectif",Z$7&gt;=$R34,Z$7&lt;=$R34+$S34-1),2,IF(AND($O34="Jalon",Z$7&gt;=$R34,Z$7&lt;=$R34+$S34-1),1,""))</f>
        <v/>
      </c>
      <c r="AA34" s="23" t="str">
        <f ca="1">IF(AND($O34="Objectif",AA$7&gt;=$R34,AA$7&lt;=$R34+$S34-1),2,IF(AND($O34="Jalon",AA$7&gt;=$R34,AA$7&lt;=$R34+$S34-1),1,""))</f>
        <v/>
      </c>
      <c r="AB34" s="23" t="str">
        <f ca="1">IF(AND($O34="Objectif",AB$7&gt;=$R34,AB$7&lt;=$R34+$S34-1),2,IF(AND($O34="Jalon",AB$7&gt;=$R34,AB$7&lt;=$R34+$S34-1),1,""))</f>
        <v/>
      </c>
      <c r="AC34" s="23" t="str">
        <f ca="1">IF(AND($O34="Objectif",AC$7&gt;=$R34,AC$7&lt;=$R34+$S34-1),2,IF(AND($O34="Jalon",AC$7&gt;=$R34,AC$7&lt;=$R34+$S34-1),1,""))</f>
        <v/>
      </c>
      <c r="AD34" s="23" t="str">
        <f ca="1">IF(AND($O34="Objectif",AD$7&gt;=$R34,AD$7&lt;=$R34+$S34-1),2,IF(AND($O34="Jalon",AD$7&gt;=$R34,AD$7&lt;=$R34+$S34-1),1,""))</f>
        <v/>
      </c>
      <c r="AE34" s="23" t="str">
        <f ca="1">IF(AND($O34="Objectif",AE$7&gt;=$R34,AE$7&lt;=$R34+$S34-1),2,IF(AND($O34="Jalon",AE$7&gt;=$R34,AE$7&lt;=$R34+$S34-1),1,""))</f>
        <v/>
      </c>
      <c r="AF34" s="23" t="str">
        <f ca="1">IF(AND($O34="Objectif",AF$7&gt;=$R34,AF$7&lt;=$R34+$S34-1),2,IF(AND($O34="Jalon",AF$7&gt;=$R34,AF$7&lt;=$R34+$S34-1),1,""))</f>
        <v/>
      </c>
      <c r="AG34" s="23" t="str">
        <f ca="1">IF(AND($O34="Objectif",AG$7&gt;=$R34,AG$7&lt;=$R34+$S34-1),2,IF(AND($O34="Jalon",AG$7&gt;=$R34,AG$7&lt;=$R34+$S34-1),1,""))</f>
        <v/>
      </c>
      <c r="AH34" s="23" t="str">
        <f ca="1">IF(AND($O34="Objectif",AH$7&gt;=$R34,AH$7&lt;=$R34+$S34-1),2,IF(AND($O34="Jalon",AH$7&gt;=$R34,AH$7&lt;=$R34+$S34-1),1,""))</f>
        <v/>
      </c>
      <c r="AI34" s="23" t="str">
        <f ca="1">IF(AND($O34="Objectif",AI$7&gt;=$R34,AI$7&lt;=$R34+$S34-1),2,IF(AND($O34="Jalon",AI$7&gt;=$R34,AI$7&lt;=$R34+$S34-1),1,""))</f>
        <v/>
      </c>
      <c r="AJ34" s="23" t="str">
        <f ca="1">IF(AND($O34="Objectif",AJ$7&gt;=$R34,AJ$7&lt;=$R34+$S34-1),2,IF(AND($O34="Jalon",AJ$7&gt;=$R34,AJ$7&lt;=$R34+$S34-1),1,""))</f>
        <v/>
      </c>
      <c r="AK34" s="23" t="str">
        <f ca="1">IF(AND($O34="Objectif",AK$7&gt;=$R34,AK$7&lt;=$R34+$S34-1),2,IF(AND($O34="Jalon",AK$7&gt;=$R34,AK$7&lt;=$R34+$S34-1),1,""))</f>
        <v/>
      </c>
      <c r="AL34" s="23" t="str">
        <f ca="1">IF(AND($O34="Objectif",AL$7&gt;=$R34,AL$7&lt;=$R34+$S34-1),2,IF(AND($O34="Jalon",AL$7&gt;=$R34,AL$7&lt;=$R34+$S34-1),1,""))</f>
        <v/>
      </c>
      <c r="AM34" s="23" t="str">
        <f ca="1">IF(AND($O34="Objectif",AM$7&gt;=$R34,AM$7&lt;=$R34+$S34-1),2,IF(AND($O34="Jalon",AM$7&gt;=$R34,AM$7&lt;=$R34+$S34-1),1,""))</f>
        <v/>
      </c>
      <c r="AN34" s="23" t="str">
        <f ca="1">IF(AND($O34="Objectif",AN$7&gt;=$R34,AN$7&lt;=$R34+$S34-1),2,IF(AND($O34="Jalon",AN$7&gt;=$R34,AN$7&lt;=$R34+$S34-1),1,""))</f>
        <v/>
      </c>
      <c r="AO34" s="23" t="str">
        <f ca="1">IF(AND($O34="Objectif",AO$7&gt;=$R34,AO$7&lt;=$R34+$S34-1),2,IF(AND($O34="Jalon",AO$7&gt;=$R34,AO$7&lt;=$R34+$S34-1),1,""))</f>
        <v/>
      </c>
      <c r="AP34" s="23" t="str">
        <f ca="1">IF(AND($O34="Objectif",AP$7&gt;=$R34,AP$7&lt;=$R34+$S34-1),2,IF(AND($O34="Jalon",AP$7&gt;=$R34,AP$7&lt;=$R34+$S34-1),1,""))</f>
        <v/>
      </c>
      <c r="AQ34" s="23" t="str">
        <f ca="1">IF(AND($O34="Objectif",AQ$7&gt;=$R34,AQ$7&lt;=$R34+$S34-1),2,IF(AND($O34="Jalon",AQ$7&gt;=$R34,AQ$7&lt;=$R34+$S34-1),1,""))</f>
        <v/>
      </c>
      <c r="AR34" s="23" t="str">
        <f ca="1">IF(AND($O34="Objectif",AR$7&gt;=$R34,AR$7&lt;=$R34+$S34-1),2,IF(AND($O34="Jalon",AR$7&gt;=$R34,AR$7&lt;=$R34+$S34-1),1,""))</f>
        <v/>
      </c>
      <c r="AS34" s="23" t="str">
        <f ca="1">IF(AND($O34="Objectif",AS$7&gt;=$R34,AS$7&lt;=$R34+$S34-1),2,IF(AND($O34="Jalon",AS$7&gt;=$R34,AS$7&lt;=$R34+$S34-1),1,""))</f>
        <v/>
      </c>
      <c r="AT34" s="23" t="str">
        <f ca="1">IF(AND($O34="Objectif",AT$7&gt;=$R34,AT$7&lt;=$R34+$S34-1),2,IF(AND($O34="Jalon",AT$7&gt;=$R34,AT$7&lt;=$R34+$S34-1),1,""))</f>
        <v/>
      </c>
      <c r="AU34" s="23" t="str">
        <f ca="1">IF(AND($O34="Objectif",AU$7&gt;=$R34,AU$7&lt;=$R34+$S34-1),2,IF(AND($O34="Jalon",AU$7&gt;=$R34,AU$7&lt;=$R34+$S34-1),1,""))</f>
        <v/>
      </c>
      <c r="AV34" s="23" t="str">
        <f ca="1">IF(AND($O34="Objectif",AV$7&gt;=$R34,AV$7&lt;=$R34+$S34-1),2,IF(AND($O34="Jalon",AV$7&gt;=$R34,AV$7&lt;=$R34+$S34-1),1,""))</f>
        <v/>
      </c>
      <c r="AW34" s="23" t="str">
        <f ca="1">IF(AND($O34="Objectif",AW$7&gt;=$R34,AW$7&lt;=$R34+$S34-1),2,IF(AND($O34="Jalon",AW$7&gt;=$R34,AW$7&lt;=$R34+$S34-1),1,""))</f>
        <v/>
      </c>
      <c r="AX34" s="23" t="str">
        <f ca="1">IF(AND($O34="Objectif",AX$7&gt;=$R34,AX$7&lt;=$R34+$S34-1),2,IF(AND($O34="Jalon",AX$7&gt;=$R34,AX$7&lt;=$R34+$S34-1),1,""))</f>
        <v/>
      </c>
      <c r="AY34" s="23" t="str">
        <f ca="1">IF(AND($O34="Objectif",AY$7&gt;=$R34,AY$7&lt;=$R34+$S34-1),2,IF(AND($O34="Jalon",AY$7&gt;=$R34,AY$7&lt;=$R34+$S34-1),1,""))</f>
        <v/>
      </c>
      <c r="AZ34" s="23" t="str">
        <f ca="1">IF(AND($O34="Objectif",AZ$7&gt;=$R34,AZ$7&lt;=$R34+$S34-1),2,IF(AND($O34="Jalon",AZ$7&gt;=$R34,AZ$7&lt;=$R34+$S34-1),1,""))</f>
        <v/>
      </c>
      <c r="BA34" s="23" t="str">
        <f ca="1">IF(AND($O34="Objectif",BA$7&gt;=$R34,BA$7&lt;=$R34+$S34-1),2,IF(AND($O34="Jalon",BA$7&gt;=$R34,BA$7&lt;=$R34+$S34-1),1,""))</f>
        <v/>
      </c>
      <c r="BB34" s="23" t="str">
        <f ca="1">IF(AND($O34="Objectif",BB$7&gt;=$R34,BB$7&lt;=$R34+$S34-1),2,IF(AND($O34="Jalon",BB$7&gt;=$R34,BB$7&lt;=$R34+$S34-1),1,""))</f>
        <v/>
      </c>
      <c r="BC34" s="23" t="str">
        <f ca="1">IF(AND($O34="Objectif",BC$7&gt;=$R34,BC$7&lt;=$R34+$S34-1),2,IF(AND($O34="Jalon",BC$7&gt;=$R34,BC$7&lt;=$R34+$S34-1),1,""))</f>
        <v/>
      </c>
      <c r="BD34" s="23" t="str">
        <f ca="1">IF(AND($O34="Objectif",BD$7&gt;=$R34,BD$7&lt;=$R34+$S34-1),2,IF(AND($O34="Jalon",BD$7&gt;=$R34,BD$7&lt;=$R34+$S34-1),1,""))</f>
        <v/>
      </c>
      <c r="BE34" s="23" t="str">
        <f ca="1">IF(AND($O34="Objectif",BE$7&gt;=$R34,BE$7&lt;=$R34+$S34-1),2,IF(AND($O34="Jalon",BE$7&gt;=$R34,BE$7&lt;=$R34+$S34-1),1,""))</f>
        <v/>
      </c>
      <c r="BF34" s="23" t="str">
        <f ca="1">IF(AND($O34="Objectif",BF$7&gt;=$R34,BF$7&lt;=$R34+$S34-1),2,IF(AND($O34="Jalon",BF$7&gt;=$R34,BF$7&lt;=$R34+$S34-1),1,""))</f>
        <v/>
      </c>
      <c r="BG34" s="23" t="str">
        <f ca="1">IF(AND($O34="Objectif",BG$7&gt;=$R34,BG$7&lt;=$R34+$S34-1),2,IF(AND($O34="Jalon",BG$7&gt;=$R34,BG$7&lt;=$R34+$S34-1),1,""))</f>
        <v/>
      </c>
      <c r="BH34" s="23" t="str">
        <f ca="1">IF(AND($O34="Objectif",BH$7&gt;=$R34,BH$7&lt;=$R34+$S34-1),2,IF(AND($O34="Jalon",BH$7&gt;=$R34,BH$7&lt;=$R34+$S34-1),1,""))</f>
        <v/>
      </c>
      <c r="BI34" s="23" t="str">
        <f ca="1">IF(AND($O34="Objectif",BI$7&gt;=$R34,BI$7&lt;=$R34+$S34-1),2,IF(AND($O34="Jalon",BI$7&gt;=$R34,BI$7&lt;=$R34+$S34-1),1,""))</f>
        <v/>
      </c>
      <c r="BJ34" s="23" t="str">
        <f ca="1">IF(AND($O34="Objectif",BJ$7&gt;=$R34,BJ$7&lt;=$R34+$S34-1),2,IF(AND($O34="Jalon",BJ$7&gt;=$R34,BJ$7&lt;=$R34+$S34-1),1,""))</f>
        <v/>
      </c>
      <c r="BK34" s="23" t="str">
        <f ca="1">IF(AND($O34="Objectif",BK$7&gt;=$R34,BK$7&lt;=$R34+$S34-1),2,IF(AND($O34="Jalon",BK$7&gt;=$R34,BK$7&lt;=$R34+$S34-1),1,""))</f>
        <v/>
      </c>
      <c r="BL34" s="23" t="str">
        <f ca="1">IF(AND($O34="Objectif",BL$7&gt;=$R34,BL$7&lt;=$R34+$S34-1),2,IF(AND($O34="Jalon",BL$7&gt;=$R34,BL$7&lt;=$R34+$S34-1),1,""))</f>
        <v/>
      </c>
      <c r="BM34" s="23" t="str">
        <f ca="1">IF(AND($O34="Objectif",BM$7&gt;=$R34,BM$7&lt;=$R34+$S34-1),2,IF(AND($O34="Jalon",BM$7&gt;=$R34,BM$7&lt;=$R34+$S34-1),1,""))</f>
        <v/>
      </c>
      <c r="BN34" s="23" t="str">
        <f ca="1">IF(AND($O34="Objectif",BN$7&gt;=$R34,BN$7&lt;=$R34+$S34-1),2,IF(AND($O34="Jalon",BN$7&gt;=$R34,BN$7&lt;=$R34+$S34-1),1,""))</f>
        <v/>
      </c>
      <c r="BO34" s="23" t="str">
        <f ca="1">IF(AND($O34="Objectif",BO$7&gt;=$R34,BO$7&lt;=$R34+$S34-1),2,IF(AND($O34="Jalon",BO$7&gt;=$R34,BO$7&lt;=$R34+$S34-1),1,""))</f>
        <v/>
      </c>
      <c r="BP34" s="23" t="str">
        <f ca="1">IF(AND($O34="Objectif",BP$7&gt;=$R34,BP$7&lt;=$R34+$S34-1),2,IF(AND($O34="Jalon",BP$7&gt;=$R34,BP$7&lt;=$R34+$S34-1),1,""))</f>
        <v/>
      </c>
      <c r="BQ34" s="23" t="str">
        <f ca="1">IF(AND($O34="Objectif",BQ$7&gt;=$R34,BQ$7&lt;=$R34+$S34-1),2,IF(AND($O34="Jalon",BQ$7&gt;=$R34,BQ$7&lt;=$R34+$S34-1),1,""))</f>
        <v/>
      </c>
      <c r="BR34" s="23" t="str">
        <f ca="1">IF(AND($O34="Objectif",BR$7&gt;=$R34,BR$7&lt;=$R34+$S34-1),2,IF(AND($O34="Jalon",BR$7&gt;=$R34,BR$7&lt;=$R34+$S34-1),1,""))</f>
        <v/>
      </c>
      <c r="BS34" s="23" t="str">
        <f ca="1">IF(AND($O34="Objectif",BS$7&gt;=$R34,BS$7&lt;=$R34+$S34-1),2,IF(AND($O34="Jalon",BS$7&gt;=$R34,BS$7&lt;=$R34+$S34-1),1,""))</f>
        <v/>
      </c>
      <c r="BT34" s="23" t="str">
        <f ca="1">IF(AND($O34="Objectif",BT$7&gt;=$R34,BT$7&lt;=$R34+$S34-1),2,IF(AND($O34="Jalon",BT$7&gt;=$R34,BT$7&lt;=$R34+$S34-1),1,""))</f>
        <v/>
      </c>
      <c r="BU34" s="23" t="str">
        <f ca="1">IF(AND($O34="Objectif",BU$7&gt;=$R34,BU$7&lt;=$R34+$S34-1),2,IF(AND($O34="Jalon",BU$7&gt;=$R34,BU$7&lt;=$R34+$S34-1),1,""))</f>
        <v/>
      </c>
      <c r="BV34" s="23" t="str">
        <f ca="1">IF(AND($O34="Objectif",BV$7&gt;=$R34,BV$7&lt;=$R34+$S34-1),2,IF(AND($O34="Jalon",BV$7&gt;=$R34,BV$7&lt;=$R34+$S34-1),1,""))</f>
        <v/>
      </c>
      <c r="BW34" s="23" t="str">
        <f ca="1">IF(AND($O34="Objectif",BW$7&gt;=$R34,BW$7&lt;=$R34+$S34-1),2,IF(AND($O34="Jalon",BW$7&gt;=$R34,BW$7&lt;=$R34+$S34-1),1,""))</f>
        <v/>
      </c>
      <c r="BX34" s="23" t="str">
        <f ca="1">IF(AND($O34="Objectif",BX$7&gt;=$R34,BX$7&lt;=$R34+$S34-1),2,IF(AND($O34="Jalon",BX$7&gt;=$R34,BX$7&lt;=$R34+$S34-1),1,""))</f>
        <v/>
      </c>
      <c r="BY34" s="23" t="str">
        <f ca="1">IF(AND($O34="Objectif",BY$7&gt;=$R34,BY$7&lt;=$R34+$S34-1),2,IF(AND($O34="Jalon",BY$7&gt;=$R34,BY$7&lt;=$R34+$S34-1),1,""))</f>
        <v/>
      </c>
      <c r="BZ34" s="23" t="str">
        <f ca="1">IF(AND($O34="Objectif",BZ$7&gt;=$R34,BZ$7&lt;=$R34+$S34-1),2,IF(AND($O34="Jalon",BZ$7&gt;=$R34,BZ$7&lt;=$R34+$S34-1),1,""))</f>
        <v/>
      </c>
      <c r="CA34" s="23" t="str">
        <f ca="1">IF(AND($O34="Objectif",CA$7&gt;=$R34,CA$7&lt;=$R34+$S34-1),2,IF(AND($O34="Jalon",CA$7&gt;=$R34,CA$7&lt;=$R34+$S34-1),1,""))</f>
        <v/>
      </c>
      <c r="CB34" s="23" t="str">
        <f ca="1">IF(AND($O34="Objectif",CB$7&gt;=$R34,CB$7&lt;=$R34+$S34-1),2,IF(AND($O34="Jalon",CB$7&gt;=$R34,CB$7&lt;=$R34+$S34-1),1,""))</f>
        <v/>
      </c>
    </row>
    <row r="35" spans="1:80" s="2" customFormat="1" ht="30" customHeight="1" x14ac:dyDescent="0.25">
      <c r="A35" s="36">
        <v>24</v>
      </c>
      <c r="B35" s="33" t="s">
        <v>40</v>
      </c>
      <c r="C35" s="88" t="str">
        <f ca="1">VLOOKUP(((Jalons[[#This Row],[perturbation ]]+Jalons[[#This Row],[perturbation 9]])/150),$D$3:$E$6,2,1)</f>
        <v>En bonne voie</v>
      </c>
      <c r="D35" s="88" t="str">
        <f ca="1">VLOOKUP((Jalons[[#This Row],[temps consommés ]]-Jalons[[#This Row],[Nombre de jours]])/Jalons[[#This Row],[Nombre de jours]],$V$3:$W$6,2,1)</f>
        <v>En bonne voie</v>
      </c>
      <c r="E35" s="22" t="s">
        <v>9</v>
      </c>
      <c r="F35" s="65">
        <f>IF(AND(Jalons[[#This Row],[début réel ]]="",Jalons[[#This Row],[fin réelle ]]),0,IF(AND(Jalons[[#This Row],[début réel ]]&lt;&gt;"",Jalons[[#This Row],[fin réelle ]]=""),0.5,1))</f>
        <v>0</v>
      </c>
      <c r="G35" s="56">
        <f t="shared" si="2"/>
        <v>44963</v>
      </c>
      <c r="H35" s="21">
        <v>1</v>
      </c>
      <c r="I35" s="45">
        <f>+Jalons[[#This Row],[Début prévisionnel ]]+Jalons[[#This Row],[Nombre de jours]]-1</f>
        <v>44963</v>
      </c>
      <c r="J35" s="45"/>
      <c r="K35" s="87">
        <f ca="1">IF(Jalons[[#This Row],[temps consommés ]]-Jalons[[#This Row],[Nombre de jours]]&lt;0,0,Jalons[[#This Row],[temps consommés ]]-Jalons[[#This Row],[Nombre de jours]])</f>
        <v>0</v>
      </c>
      <c r="L3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5" s="45"/>
      <c r="N35" s="66"/>
      <c r="O35" s="88" t="str">
        <f ca="1">VLOOKUP((Jalons[[#This Row],[temps consommés ]]-Jalons[[#This Row],[Nombre de jours]])/Jalons[[#This Row],[Nombre de jours]],$V$3:$W$6,2,1)</f>
        <v>En bonne voie</v>
      </c>
      <c r="P35" s="22" t="s">
        <v>9</v>
      </c>
      <c r="Q35" s="65">
        <f>IF(AND(Jalons[[#This Row],[début réel 8]]="",Jalons[[#This Row],[fin réelle 11]]),0,IF(AND(Jalons[[#This Row],[début réel 8]]&lt;&gt;"",Jalons[[#This Row],[fin réelle 11]]=""),0.5,1))</f>
        <v>0</v>
      </c>
      <c r="R35" s="56">
        <f>Jalons[[#This Row],[Fin ]]+1</f>
        <v>44964</v>
      </c>
      <c r="S35" s="21">
        <v>27</v>
      </c>
      <c r="T35" s="45">
        <f>Jalons[[#This Row],[Début prévisionnel 5]]+Jalons[[#This Row],[Nombre de jours6]]-1</f>
        <v>44990</v>
      </c>
      <c r="U35" s="45"/>
      <c r="V35" s="87">
        <f ca="1">IF(Jalons[[#This Row],[temps consommés 10]]-Jalons[[#This Row],[Nombre de jours6]]&lt;0,0,Jalons[[#This Row],[temps consommés 10]]-Jalons[[#This Row],[Nombre de jours6]])</f>
        <v>0</v>
      </c>
      <c r="W3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5" s="45"/>
      <c r="Y35" s="23" t="str">
        <f ca="1">IF(AND($O35="Objectif",Y$7&gt;=$R35,Y$7&lt;=$R35+$S35-1),2,IF(AND($O35="Jalon",Y$7&gt;=$R35,Y$7&lt;=$R35+$S35-1),1,""))</f>
        <v/>
      </c>
      <c r="Z35" s="23" t="str">
        <f ca="1">IF(AND($O35="Objectif",Z$7&gt;=$R35,Z$7&lt;=$R35+$S35-1),2,IF(AND($O35="Jalon",Z$7&gt;=$R35,Z$7&lt;=$R35+$S35-1),1,""))</f>
        <v/>
      </c>
      <c r="AA35" s="23" t="str">
        <f ca="1">IF(AND($O35="Objectif",AA$7&gt;=$R35,AA$7&lt;=$R35+$S35-1),2,IF(AND($O35="Jalon",AA$7&gt;=$R35,AA$7&lt;=$R35+$S35-1),1,""))</f>
        <v/>
      </c>
      <c r="AB35" s="23" t="str">
        <f ca="1">IF(AND($O35="Objectif",AB$7&gt;=$R35,AB$7&lt;=$R35+$S35-1),2,IF(AND($O35="Jalon",AB$7&gt;=$R35,AB$7&lt;=$R35+$S35-1),1,""))</f>
        <v/>
      </c>
      <c r="AC35" s="23" t="str">
        <f ca="1">IF(AND($O35="Objectif",AC$7&gt;=$R35,AC$7&lt;=$R35+$S35-1),2,IF(AND($O35="Jalon",AC$7&gt;=$R35,AC$7&lt;=$R35+$S35-1),1,""))</f>
        <v/>
      </c>
      <c r="AD35" s="23" t="str">
        <f ca="1">IF(AND($O35="Objectif",AD$7&gt;=$R35,AD$7&lt;=$R35+$S35-1),2,IF(AND($O35="Jalon",AD$7&gt;=$R35,AD$7&lt;=$R35+$S35-1),1,""))</f>
        <v/>
      </c>
      <c r="AE35" s="23" t="str">
        <f ca="1">IF(AND($O35="Objectif",AE$7&gt;=$R35,AE$7&lt;=$R35+$S35-1),2,IF(AND($O35="Jalon",AE$7&gt;=$R35,AE$7&lt;=$R35+$S35-1),1,""))</f>
        <v/>
      </c>
      <c r="AF35" s="23" t="str">
        <f ca="1">IF(AND($O35="Objectif",AF$7&gt;=$R35,AF$7&lt;=$R35+$S35-1),2,IF(AND($O35="Jalon",AF$7&gt;=$R35,AF$7&lt;=$R35+$S35-1),1,""))</f>
        <v/>
      </c>
      <c r="AG35" s="23" t="str">
        <f ca="1">IF(AND($O35="Objectif",AG$7&gt;=$R35,AG$7&lt;=$R35+$S35-1),2,IF(AND($O35="Jalon",AG$7&gt;=$R35,AG$7&lt;=$R35+$S35-1),1,""))</f>
        <v/>
      </c>
      <c r="AH35" s="23" t="str">
        <f ca="1">IF(AND($O35="Objectif",AH$7&gt;=$R35,AH$7&lt;=$R35+$S35-1),2,IF(AND($O35="Jalon",AH$7&gt;=$R35,AH$7&lt;=$R35+$S35-1),1,""))</f>
        <v/>
      </c>
      <c r="AI35" s="23" t="str">
        <f ca="1">IF(AND($O35="Objectif",AI$7&gt;=$R35,AI$7&lt;=$R35+$S35-1),2,IF(AND($O35="Jalon",AI$7&gt;=$R35,AI$7&lt;=$R35+$S35-1),1,""))</f>
        <v/>
      </c>
      <c r="AJ35" s="23" t="str">
        <f ca="1">IF(AND($O35="Objectif",AJ$7&gt;=$R35,AJ$7&lt;=$R35+$S35-1),2,IF(AND($O35="Jalon",AJ$7&gt;=$R35,AJ$7&lt;=$R35+$S35-1),1,""))</f>
        <v/>
      </c>
      <c r="AK35" s="23" t="str">
        <f ca="1">IF(AND($O35="Objectif",AK$7&gt;=$R35,AK$7&lt;=$R35+$S35-1),2,IF(AND($O35="Jalon",AK$7&gt;=$R35,AK$7&lt;=$R35+$S35-1),1,""))</f>
        <v/>
      </c>
      <c r="AL35" s="23" t="str">
        <f ca="1">IF(AND($O35="Objectif",AL$7&gt;=$R35,AL$7&lt;=$R35+$S35-1),2,IF(AND($O35="Jalon",AL$7&gt;=$R35,AL$7&lt;=$R35+$S35-1),1,""))</f>
        <v/>
      </c>
      <c r="AM35" s="23" t="str">
        <f ca="1">IF(AND($O35="Objectif",AM$7&gt;=$R35,AM$7&lt;=$R35+$S35-1),2,IF(AND($O35="Jalon",AM$7&gt;=$R35,AM$7&lt;=$R35+$S35-1),1,""))</f>
        <v/>
      </c>
      <c r="AN35" s="23" t="str">
        <f ca="1">IF(AND($O35="Objectif",AN$7&gt;=$R35,AN$7&lt;=$R35+$S35-1),2,IF(AND($O35="Jalon",AN$7&gt;=$R35,AN$7&lt;=$R35+$S35-1),1,""))</f>
        <v/>
      </c>
      <c r="AO35" s="23" t="str">
        <f ca="1">IF(AND($O35="Objectif",AO$7&gt;=$R35,AO$7&lt;=$R35+$S35-1),2,IF(AND($O35="Jalon",AO$7&gt;=$R35,AO$7&lt;=$R35+$S35-1),1,""))</f>
        <v/>
      </c>
      <c r="AP35" s="23" t="str">
        <f ca="1">IF(AND($O35="Objectif",AP$7&gt;=$R35,AP$7&lt;=$R35+$S35-1),2,IF(AND($O35="Jalon",AP$7&gt;=$R35,AP$7&lt;=$R35+$S35-1),1,""))</f>
        <v/>
      </c>
      <c r="AQ35" s="23" t="str">
        <f ca="1">IF(AND($O35="Objectif",AQ$7&gt;=$R35,AQ$7&lt;=$R35+$S35-1),2,IF(AND($O35="Jalon",AQ$7&gt;=$R35,AQ$7&lt;=$R35+$S35-1),1,""))</f>
        <v/>
      </c>
      <c r="AR35" s="23" t="str">
        <f ca="1">IF(AND($O35="Objectif",AR$7&gt;=$R35,AR$7&lt;=$R35+$S35-1),2,IF(AND($O35="Jalon",AR$7&gt;=$R35,AR$7&lt;=$R35+$S35-1),1,""))</f>
        <v/>
      </c>
      <c r="AS35" s="23" t="str">
        <f ca="1">IF(AND($O35="Objectif",AS$7&gt;=$R35,AS$7&lt;=$R35+$S35-1),2,IF(AND($O35="Jalon",AS$7&gt;=$R35,AS$7&lt;=$R35+$S35-1),1,""))</f>
        <v/>
      </c>
      <c r="AT35" s="23" t="str">
        <f ca="1">IF(AND($O35="Objectif",AT$7&gt;=$R35,AT$7&lt;=$R35+$S35-1),2,IF(AND($O35="Jalon",AT$7&gt;=$R35,AT$7&lt;=$R35+$S35-1),1,""))</f>
        <v/>
      </c>
      <c r="AU35" s="23" t="str">
        <f ca="1">IF(AND($O35="Objectif",AU$7&gt;=$R35,AU$7&lt;=$R35+$S35-1),2,IF(AND($O35="Jalon",AU$7&gt;=$R35,AU$7&lt;=$R35+$S35-1),1,""))</f>
        <v/>
      </c>
      <c r="AV35" s="23" t="str">
        <f ca="1">IF(AND($O35="Objectif",AV$7&gt;=$R35,AV$7&lt;=$R35+$S35-1),2,IF(AND($O35="Jalon",AV$7&gt;=$R35,AV$7&lt;=$R35+$S35-1),1,""))</f>
        <v/>
      </c>
      <c r="AW35" s="23" t="str">
        <f ca="1">IF(AND($O35="Objectif",AW$7&gt;=$R35,AW$7&lt;=$R35+$S35-1),2,IF(AND($O35="Jalon",AW$7&gt;=$R35,AW$7&lt;=$R35+$S35-1),1,""))</f>
        <v/>
      </c>
      <c r="AX35" s="23" t="str">
        <f ca="1">IF(AND($O35="Objectif",AX$7&gt;=$R35,AX$7&lt;=$R35+$S35-1),2,IF(AND($O35="Jalon",AX$7&gt;=$R35,AX$7&lt;=$R35+$S35-1),1,""))</f>
        <v/>
      </c>
      <c r="AY35" s="23" t="str">
        <f ca="1">IF(AND($O35="Objectif",AY$7&gt;=$R35,AY$7&lt;=$R35+$S35-1),2,IF(AND($O35="Jalon",AY$7&gt;=$R35,AY$7&lt;=$R35+$S35-1),1,""))</f>
        <v/>
      </c>
      <c r="AZ35" s="23" t="str">
        <f ca="1">IF(AND($O35="Objectif",AZ$7&gt;=$R35,AZ$7&lt;=$R35+$S35-1),2,IF(AND($O35="Jalon",AZ$7&gt;=$R35,AZ$7&lt;=$R35+$S35-1),1,""))</f>
        <v/>
      </c>
      <c r="BA35" s="23" t="str">
        <f ca="1">IF(AND($O35="Objectif",BA$7&gt;=$R35,BA$7&lt;=$R35+$S35-1),2,IF(AND($O35="Jalon",BA$7&gt;=$R35,BA$7&lt;=$R35+$S35-1),1,""))</f>
        <v/>
      </c>
      <c r="BB35" s="23" t="str">
        <f ca="1">IF(AND($O35="Objectif",BB$7&gt;=$R35,BB$7&lt;=$R35+$S35-1),2,IF(AND($O35="Jalon",BB$7&gt;=$R35,BB$7&lt;=$R35+$S35-1),1,""))</f>
        <v/>
      </c>
      <c r="BC35" s="23" t="str">
        <f ca="1">IF(AND($O35="Objectif",BC$7&gt;=$R35,BC$7&lt;=$R35+$S35-1),2,IF(AND($O35="Jalon",BC$7&gt;=$R35,BC$7&lt;=$R35+$S35-1),1,""))</f>
        <v/>
      </c>
      <c r="BD35" s="23" t="str">
        <f ca="1">IF(AND($O35="Objectif",BD$7&gt;=$R35,BD$7&lt;=$R35+$S35-1),2,IF(AND($O35="Jalon",BD$7&gt;=$R35,BD$7&lt;=$R35+$S35-1),1,""))</f>
        <v/>
      </c>
      <c r="BE35" s="23" t="str">
        <f ca="1">IF(AND($O35="Objectif",BE$7&gt;=$R35,BE$7&lt;=$R35+$S35-1),2,IF(AND($O35="Jalon",BE$7&gt;=$R35,BE$7&lt;=$R35+$S35-1),1,""))</f>
        <v/>
      </c>
      <c r="BF35" s="23" t="str">
        <f ca="1">IF(AND($O35="Objectif",BF$7&gt;=$R35,BF$7&lt;=$R35+$S35-1),2,IF(AND($O35="Jalon",BF$7&gt;=$R35,BF$7&lt;=$R35+$S35-1),1,""))</f>
        <v/>
      </c>
      <c r="BG35" s="23" t="str">
        <f ca="1">IF(AND($O35="Objectif",BG$7&gt;=$R35,BG$7&lt;=$R35+$S35-1),2,IF(AND($O35="Jalon",BG$7&gt;=$R35,BG$7&lt;=$R35+$S35-1),1,""))</f>
        <v/>
      </c>
      <c r="BH35" s="23" t="str">
        <f ca="1">IF(AND($O35="Objectif",BH$7&gt;=$R35,BH$7&lt;=$R35+$S35-1),2,IF(AND($O35="Jalon",BH$7&gt;=$R35,BH$7&lt;=$R35+$S35-1),1,""))</f>
        <v/>
      </c>
      <c r="BI35" s="23" t="str">
        <f ca="1">IF(AND($O35="Objectif",BI$7&gt;=$R35,BI$7&lt;=$R35+$S35-1),2,IF(AND($O35="Jalon",BI$7&gt;=$R35,BI$7&lt;=$R35+$S35-1),1,""))</f>
        <v/>
      </c>
      <c r="BJ35" s="23" t="str">
        <f ca="1">IF(AND($O35="Objectif",BJ$7&gt;=$R35,BJ$7&lt;=$R35+$S35-1),2,IF(AND($O35="Jalon",BJ$7&gt;=$R35,BJ$7&lt;=$R35+$S35-1),1,""))</f>
        <v/>
      </c>
      <c r="BK35" s="23" t="str">
        <f ca="1">IF(AND($O35="Objectif",BK$7&gt;=$R35,BK$7&lt;=$R35+$S35-1),2,IF(AND($O35="Jalon",BK$7&gt;=$R35,BK$7&lt;=$R35+$S35-1),1,""))</f>
        <v/>
      </c>
      <c r="BL35" s="23" t="str">
        <f ca="1">IF(AND($O35="Objectif",BL$7&gt;=$R35,BL$7&lt;=$R35+$S35-1),2,IF(AND($O35="Jalon",BL$7&gt;=$R35,BL$7&lt;=$R35+$S35-1),1,""))</f>
        <v/>
      </c>
      <c r="BM35" s="23" t="str">
        <f ca="1">IF(AND($O35="Objectif",BM$7&gt;=$R35,BM$7&lt;=$R35+$S35-1),2,IF(AND($O35="Jalon",BM$7&gt;=$R35,BM$7&lt;=$R35+$S35-1),1,""))</f>
        <v/>
      </c>
      <c r="BN35" s="23" t="str">
        <f ca="1">IF(AND($O35="Objectif",BN$7&gt;=$R35,BN$7&lt;=$R35+$S35-1),2,IF(AND($O35="Jalon",BN$7&gt;=$R35,BN$7&lt;=$R35+$S35-1),1,""))</f>
        <v/>
      </c>
      <c r="BO35" s="23" t="str">
        <f ca="1">IF(AND($O35="Objectif",BO$7&gt;=$R35,BO$7&lt;=$R35+$S35-1),2,IF(AND($O35="Jalon",BO$7&gt;=$R35,BO$7&lt;=$R35+$S35-1),1,""))</f>
        <v/>
      </c>
      <c r="BP35" s="23" t="str">
        <f ca="1">IF(AND($O35="Objectif",BP$7&gt;=$R35,BP$7&lt;=$R35+$S35-1),2,IF(AND($O35="Jalon",BP$7&gt;=$R35,BP$7&lt;=$R35+$S35-1),1,""))</f>
        <v/>
      </c>
      <c r="BQ35" s="23" t="str">
        <f ca="1">IF(AND($O35="Objectif",BQ$7&gt;=$R35,BQ$7&lt;=$R35+$S35-1),2,IF(AND($O35="Jalon",BQ$7&gt;=$R35,BQ$7&lt;=$R35+$S35-1),1,""))</f>
        <v/>
      </c>
      <c r="BR35" s="23" t="str">
        <f ca="1">IF(AND($O35="Objectif",BR$7&gt;=$R35,BR$7&lt;=$R35+$S35-1),2,IF(AND($O35="Jalon",BR$7&gt;=$R35,BR$7&lt;=$R35+$S35-1),1,""))</f>
        <v/>
      </c>
      <c r="BS35" s="23" t="str">
        <f ca="1">IF(AND($O35="Objectif",BS$7&gt;=$R35,BS$7&lt;=$R35+$S35-1),2,IF(AND($O35="Jalon",BS$7&gt;=$R35,BS$7&lt;=$R35+$S35-1),1,""))</f>
        <v/>
      </c>
      <c r="BT35" s="23" t="str">
        <f ca="1">IF(AND($O35="Objectif",BT$7&gt;=$R35,BT$7&lt;=$R35+$S35-1),2,IF(AND($O35="Jalon",BT$7&gt;=$R35,BT$7&lt;=$R35+$S35-1),1,""))</f>
        <v/>
      </c>
      <c r="BU35" s="23" t="str">
        <f ca="1">IF(AND($O35="Objectif",BU$7&gt;=$R35,BU$7&lt;=$R35+$S35-1),2,IF(AND($O35="Jalon",BU$7&gt;=$R35,BU$7&lt;=$R35+$S35-1),1,""))</f>
        <v/>
      </c>
      <c r="BV35" s="23" t="str">
        <f ca="1">IF(AND($O35="Objectif",BV$7&gt;=$R35,BV$7&lt;=$R35+$S35-1),2,IF(AND($O35="Jalon",BV$7&gt;=$R35,BV$7&lt;=$R35+$S35-1),1,""))</f>
        <v/>
      </c>
      <c r="BW35" s="23" t="str">
        <f ca="1">IF(AND($O35="Objectif",BW$7&gt;=$R35,BW$7&lt;=$R35+$S35-1),2,IF(AND($O35="Jalon",BW$7&gt;=$R35,BW$7&lt;=$R35+$S35-1),1,""))</f>
        <v/>
      </c>
      <c r="BX35" s="23" t="str">
        <f ca="1">IF(AND($O35="Objectif",BX$7&gt;=$R35,BX$7&lt;=$R35+$S35-1),2,IF(AND($O35="Jalon",BX$7&gt;=$R35,BX$7&lt;=$R35+$S35-1),1,""))</f>
        <v/>
      </c>
      <c r="BY35" s="23" t="str">
        <f ca="1">IF(AND($O35="Objectif",BY$7&gt;=$R35,BY$7&lt;=$R35+$S35-1),2,IF(AND($O35="Jalon",BY$7&gt;=$R35,BY$7&lt;=$R35+$S35-1),1,""))</f>
        <v/>
      </c>
      <c r="BZ35" s="23" t="str">
        <f ca="1">IF(AND($O35="Objectif",BZ$7&gt;=$R35,BZ$7&lt;=$R35+$S35-1),2,IF(AND($O35="Jalon",BZ$7&gt;=$R35,BZ$7&lt;=$R35+$S35-1),1,""))</f>
        <v/>
      </c>
      <c r="CA35" s="23" t="str">
        <f ca="1">IF(AND($O35="Objectif",CA$7&gt;=$R35,CA$7&lt;=$R35+$S35-1),2,IF(AND($O35="Jalon",CA$7&gt;=$R35,CA$7&lt;=$R35+$S35-1),1,""))</f>
        <v/>
      </c>
      <c r="CB35" s="23" t="str">
        <f ca="1">IF(AND($O35="Objectif",CB$7&gt;=$R35,CB$7&lt;=$R35+$S35-1),2,IF(AND($O35="Jalon",CB$7&gt;=$R35,CB$7&lt;=$R35+$S35-1),1,""))</f>
        <v/>
      </c>
    </row>
    <row r="36" spans="1:80" s="2" customFormat="1" ht="30" customHeight="1" x14ac:dyDescent="0.25">
      <c r="A36" s="36">
        <v>25</v>
      </c>
      <c r="B36" s="33" t="s">
        <v>41</v>
      </c>
      <c r="C36" s="88" t="str">
        <f ca="1">VLOOKUP(((Jalons[[#This Row],[perturbation ]]+Jalons[[#This Row],[perturbation 9]])/150),$D$3:$E$6,2,1)</f>
        <v>En bonne voie</v>
      </c>
      <c r="D36" s="88" t="str">
        <f ca="1">VLOOKUP((Jalons[[#This Row],[temps consommés ]]-Jalons[[#This Row],[Nombre de jours]])/Jalons[[#This Row],[Nombre de jours]],$V$3:$W$6,2,1)</f>
        <v>En bonne voie</v>
      </c>
      <c r="E36" s="22" t="s">
        <v>9</v>
      </c>
      <c r="F36" s="65">
        <f>IF(AND(Jalons[[#This Row],[début réel ]]="",Jalons[[#This Row],[fin réelle ]]),0,IF(AND(Jalons[[#This Row],[début réel ]]&lt;&gt;"",Jalons[[#This Row],[fin réelle ]]=""),0.5,1))</f>
        <v>0</v>
      </c>
      <c r="G36" s="56">
        <f t="shared" si="2"/>
        <v>44963</v>
      </c>
      <c r="H36" s="21">
        <v>1</v>
      </c>
      <c r="I36" s="45">
        <f>+Jalons[[#This Row],[Début prévisionnel ]]+Jalons[[#This Row],[Nombre de jours]]-1</f>
        <v>44963</v>
      </c>
      <c r="J36" s="45"/>
      <c r="K36" s="87">
        <f ca="1">IF(Jalons[[#This Row],[temps consommés ]]-Jalons[[#This Row],[Nombre de jours]]&lt;0,0,Jalons[[#This Row],[temps consommés ]]-Jalons[[#This Row],[Nombre de jours]])</f>
        <v>0</v>
      </c>
      <c r="L3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6" s="45"/>
      <c r="N36" s="66"/>
      <c r="O36" s="88" t="str">
        <f ca="1">VLOOKUP((Jalons[[#This Row],[temps consommés ]]-Jalons[[#This Row],[Nombre de jours]])/Jalons[[#This Row],[Nombre de jours]],$V$3:$W$6,2,1)</f>
        <v>En bonne voie</v>
      </c>
      <c r="P36" s="22" t="s">
        <v>9</v>
      </c>
      <c r="Q36" s="65">
        <f>IF(AND(Jalons[[#This Row],[début réel 8]]="",Jalons[[#This Row],[fin réelle 11]]),0,IF(AND(Jalons[[#This Row],[début réel 8]]&lt;&gt;"",Jalons[[#This Row],[fin réelle 11]]=""),0.5,1))</f>
        <v>0</v>
      </c>
      <c r="R36" s="56">
        <f>Jalons[[#This Row],[Fin ]]+1</f>
        <v>44964</v>
      </c>
      <c r="S36" s="21">
        <v>27</v>
      </c>
      <c r="T36" s="45">
        <f>Jalons[[#This Row],[Début prévisionnel 5]]+Jalons[[#This Row],[Nombre de jours6]]-1</f>
        <v>44990</v>
      </c>
      <c r="U36" s="45"/>
      <c r="V36" s="87">
        <f ca="1">IF(Jalons[[#This Row],[temps consommés 10]]-Jalons[[#This Row],[Nombre de jours6]]&lt;0,0,Jalons[[#This Row],[temps consommés 10]]-Jalons[[#This Row],[Nombre de jours6]])</f>
        <v>0</v>
      </c>
      <c r="W3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6" s="45"/>
      <c r="Y36" s="23" t="str">
        <f ca="1">IF(AND($O36="Objectif",Y$7&gt;=$R36,Y$7&lt;=$R36+$S36-1),2,IF(AND($O36="Jalon",Y$7&gt;=$R36,Y$7&lt;=$R36+$S36-1),1,""))</f>
        <v/>
      </c>
      <c r="Z36" s="23" t="str">
        <f ca="1">IF(AND($O36="Objectif",Z$7&gt;=$R36,Z$7&lt;=$R36+$S36-1),2,IF(AND($O36="Jalon",Z$7&gt;=$R36,Z$7&lt;=$R36+$S36-1),1,""))</f>
        <v/>
      </c>
      <c r="AA36" s="23" t="str">
        <f ca="1">IF(AND($O36="Objectif",AA$7&gt;=$R36,AA$7&lt;=$R36+$S36-1),2,IF(AND($O36="Jalon",AA$7&gt;=$R36,AA$7&lt;=$R36+$S36-1),1,""))</f>
        <v/>
      </c>
      <c r="AB36" s="23" t="str">
        <f ca="1">IF(AND($O36="Objectif",AB$7&gt;=$R36,AB$7&lt;=$R36+$S36-1),2,IF(AND($O36="Jalon",AB$7&gt;=$R36,AB$7&lt;=$R36+$S36-1),1,""))</f>
        <v/>
      </c>
      <c r="AC36" s="23" t="str">
        <f ca="1">IF(AND($O36="Objectif",AC$7&gt;=$R36,AC$7&lt;=$R36+$S36-1),2,IF(AND($O36="Jalon",AC$7&gt;=$R36,AC$7&lt;=$R36+$S36-1),1,""))</f>
        <v/>
      </c>
      <c r="AD36" s="23" t="str">
        <f ca="1">IF(AND($O36="Objectif",AD$7&gt;=$R36,AD$7&lt;=$R36+$S36-1),2,IF(AND($O36="Jalon",AD$7&gt;=$R36,AD$7&lt;=$R36+$S36-1),1,""))</f>
        <v/>
      </c>
      <c r="AE36" s="23" t="str">
        <f ca="1">IF(AND($O36="Objectif",AE$7&gt;=$R36,AE$7&lt;=$R36+$S36-1),2,IF(AND($O36="Jalon",AE$7&gt;=$R36,AE$7&lt;=$R36+$S36-1),1,""))</f>
        <v/>
      </c>
      <c r="AF36" s="23" t="str">
        <f ca="1">IF(AND($O36="Objectif",AF$7&gt;=$R36,AF$7&lt;=$R36+$S36-1),2,IF(AND($O36="Jalon",AF$7&gt;=$R36,AF$7&lt;=$R36+$S36-1),1,""))</f>
        <v/>
      </c>
      <c r="AG36" s="23" t="str">
        <f ca="1">IF(AND($O36="Objectif",AG$7&gt;=$R36,AG$7&lt;=$R36+$S36-1),2,IF(AND($O36="Jalon",AG$7&gt;=$R36,AG$7&lt;=$R36+$S36-1),1,""))</f>
        <v/>
      </c>
      <c r="AH36" s="23" t="str">
        <f ca="1">IF(AND($O36="Objectif",AH$7&gt;=$R36,AH$7&lt;=$R36+$S36-1),2,IF(AND($O36="Jalon",AH$7&gt;=$R36,AH$7&lt;=$R36+$S36-1),1,""))</f>
        <v/>
      </c>
      <c r="AI36" s="23" t="str">
        <f ca="1">IF(AND($O36="Objectif",AI$7&gt;=$R36,AI$7&lt;=$R36+$S36-1),2,IF(AND($O36="Jalon",AI$7&gt;=$R36,AI$7&lt;=$R36+$S36-1),1,""))</f>
        <v/>
      </c>
      <c r="AJ36" s="23" t="str">
        <f ca="1">IF(AND($O36="Objectif",AJ$7&gt;=$R36,AJ$7&lt;=$R36+$S36-1),2,IF(AND($O36="Jalon",AJ$7&gt;=$R36,AJ$7&lt;=$R36+$S36-1),1,""))</f>
        <v/>
      </c>
      <c r="AK36" s="23" t="str">
        <f ca="1">IF(AND($O36="Objectif",AK$7&gt;=$R36,AK$7&lt;=$R36+$S36-1),2,IF(AND($O36="Jalon",AK$7&gt;=$R36,AK$7&lt;=$R36+$S36-1),1,""))</f>
        <v/>
      </c>
      <c r="AL36" s="23" t="str">
        <f ca="1">IF(AND($O36="Objectif",AL$7&gt;=$R36,AL$7&lt;=$R36+$S36-1),2,IF(AND($O36="Jalon",AL$7&gt;=$R36,AL$7&lt;=$R36+$S36-1),1,""))</f>
        <v/>
      </c>
      <c r="AM36" s="23" t="str">
        <f ca="1">IF(AND($O36="Objectif",AM$7&gt;=$R36,AM$7&lt;=$R36+$S36-1),2,IF(AND($O36="Jalon",AM$7&gt;=$R36,AM$7&lt;=$R36+$S36-1),1,""))</f>
        <v/>
      </c>
      <c r="AN36" s="23" t="str">
        <f ca="1">IF(AND($O36="Objectif",AN$7&gt;=$R36,AN$7&lt;=$R36+$S36-1),2,IF(AND($O36="Jalon",AN$7&gt;=$R36,AN$7&lt;=$R36+$S36-1),1,""))</f>
        <v/>
      </c>
      <c r="AO36" s="23" t="str">
        <f ca="1">IF(AND($O36="Objectif",AO$7&gt;=$R36,AO$7&lt;=$R36+$S36-1),2,IF(AND($O36="Jalon",AO$7&gt;=$R36,AO$7&lt;=$R36+$S36-1),1,""))</f>
        <v/>
      </c>
      <c r="AP36" s="23" t="str">
        <f ca="1">IF(AND($O36="Objectif",AP$7&gt;=$R36,AP$7&lt;=$R36+$S36-1),2,IF(AND($O36="Jalon",AP$7&gt;=$R36,AP$7&lt;=$R36+$S36-1),1,""))</f>
        <v/>
      </c>
      <c r="AQ36" s="23" t="str">
        <f ca="1">IF(AND($O36="Objectif",AQ$7&gt;=$R36,AQ$7&lt;=$R36+$S36-1),2,IF(AND($O36="Jalon",AQ$7&gt;=$R36,AQ$7&lt;=$R36+$S36-1),1,""))</f>
        <v/>
      </c>
      <c r="AR36" s="23" t="str">
        <f ca="1">IF(AND($O36="Objectif",AR$7&gt;=$R36,AR$7&lt;=$R36+$S36-1),2,IF(AND($O36="Jalon",AR$7&gt;=$R36,AR$7&lt;=$R36+$S36-1),1,""))</f>
        <v/>
      </c>
      <c r="AS36" s="23" t="str">
        <f ca="1">IF(AND($O36="Objectif",AS$7&gt;=$R36,AS$7&lt;=$R36+$S36-1),2,IF(AND($O36="Jalon",AS$7&gt;=$R36,AS$7&lt;=$R36+$S36-1),1,""))</f>
        <v/>
      </c>
      <c r="AT36" s="23" t="str">
        <f ca="1">IF(AND($O36="Objectif",AT$7&gt;=$R36,AT$7&lt;=$R36+$S36-1),2,IF(AND($O36="Jalon",AT$7&gt;=$R36,AT$7&lt;=$R36+$S36-1),1,""))</f>
        <v/>
      </c>
      <c r="AU36" s="23" t="str">
        <f ca="1">IF(AND($O36="Objectif",AU$7&gt;=$R36,AU$7&lt;=$R36+$S36-1),2,IF(AND($O36="Jalon",AU$7&gt;=$R36,AU$7&lt;=$R36+$S36-1),1,""))</f>
        <v/>
      </c>
      <c r="AV36" s="23" t="str">
        <f ca="1">IF(AND($O36="Objectif",AV$7&gt;=$R36,AV$7&lt;=$R36+$S36-1),2,IF(AND($O36="Jalon",AV$7&gt;=$R36,AV$7&lt;=$R36+$S36-1),1,""))</f>
        <v/>
      </c>
      <c r="AW36" s="23" t="str">
        <f ca="1">IF(AND($O36="Objectif",AW$7&gt;=$R36,AW$7&lt;=$R36+$S36-1),2,IF(AND($O36="Jalon",AW$7&gt;=$R36,AW$7&lt;=$R36+$S36-1),1,""))</f>
        <v/>
      </c>
      <c r="AX36" s="23" t="str">
        <f ca="1">IF(AND($O36="Objectif",AX$7&gt;=$R36,AX$7&lt;=$R36+$S36-1),2,IF(AND($O36="Jalon",AX$7&gt;=$R36,AX$7&lt;=$R36+$S36-1),1,""))</f>
        <v/>
      </c>
      <c r="AY36" s="23" t="str">
        <f ca="1">IF(AND($O36="Objectif",AY$7&gt;=$R36,AY$7&lt;=$R36+$S36-1),2,IF(AND($O36="Jalon",AY$7&gt;=$R36,AY$7&lt;=$R36+$S36-1),1,""))</f>
        <v/>
      </c>
      <c r="AZ36" s="23" t="str">
        <f ca="1">IF(AND($O36="Objectif",AZ$7&gt;=$R36,AZ$7&lt;=$R36+$S36-1),2,IF(AND($O36="Jalon",AZ$7&gt;=$R36,AZ$7&lt;=$R36+$S36-1),1,""))</f>
        <v/>
      </c>
      <c r="BA36" s="23" t="str">
        <f ca="1">IF(AND($O36="Objectif",BA$7&gt;=$R36,BA$7&lt;=$R36+$S36-1),2,IF(AND($O36="Jalon",BA$7&gt;=$R36,BA$7&lt;=$R36+$S36-1),1,""))</f>
        <v/>
      </c>
      <c r="BB36" s="23" t="str">
        <f ca="1">IF(AND($O36="Objectif",BB$7&gt;=$R36,BB$7&lt;=$R36+$S36-1),2,IF(AND($O36="Jalon",BB$7&gt;=$R36,BB$7&lt;=$R36+$S36-1),1,""))</f>
        <v/>
      </c>
      <c r="BC36" s="23" t="str">
        <f ca="1">IF(AND($O36="Objectif",BC$7&gt;=$R36,BC$7&lt;=$R36+$S36-1),2,IF(AND($O36="Jalon",BC$7&gt;=$R36,BC$7&lt;=$R36+$S36-1),1,""))</f>
        <v/>
      </c>
      <c r="BD36" s="23" t="str">
        <f ca="1">IF(AND($O36="Objectif",BD$7&gt;=$R36,BD$7&lt;=$R36+$S36-1),2,IF(AND($O36="Jalon",BD$7&gt;=$R36,BD$7&lt;=$R36+$S36-1),1,""))</f>
        <v/>
      </c>
      <c r="BE36" s="23" t="str">
        <f ca="1">IF(AND($O36="Objectif",BE$7&gt;=$R36,BE$7&lt;=$R36+$S36-1),2,IF(AND($O36="Jalon",BE$7&gt;=$R36,BE$7&lt;=$R36+$S36-1),1,""))</f>
        <v/>
      </c>
      <c r="BF36" s="23" t="str">
        <f ca="1">IF(AND($O36="Objectif",BF$7&gt;=$R36,BF$7&lt;=$R36+$S36-1),2,IF(AND($O36="Jalon",BF$7&gt;=$R36,BF$7&lt;=$R36+$S36-1),1,""))</f>
        <v/>
      </c>
      <c r="BG36" s="23" t="str">
        <f ca="1">IF(AND($O36="Objectif",BG$7&gt;=$R36,BG$7&lt;=$R36+$S36-1),2,IF(AND($O36="Jalon",BG$7&gt;=$R36,BG$7&lt;=$R36+$S36-1),1,""))</f>
        <v/>
      </c>
      <c r="BH36" s="23" t="str">
        <f ca="1">IF(AND($O36="Objectif",BH$7&gt;=$R36,BH$7&lt;=$R36+$S36-1),2,IF(AND($O36="Jalon",BH$7&gt;=$R36,BH$7&lt;=$R36+$S36-1),1,""))</f>
        <v/>
      </c>
      <c r="BI36" s="23" t="str">
        <f ca="1">IF(AND($O36="Objectif",BI$7&gt;=$R36,BI$7&lt;=$R36+$S36-1),2,IF(AND($O36="Jalon",BI$7&gt;=$R36,BI$7&lt;=$R36+$S36-1),1,""))</f>
        <v/>
      </c>
      <c r="BJ36" s="23" t="str">
        <f ca="1">IF(AND($O36="Objectif",BJ$7&gt;=$R36,BJ$7&lt;=$R36+$S36-1),2,IF(AND($O36="Jalon",BJ$7&gt;=$R36,BJ$7&lt;=$R36+$S36-1),1,""))</f>
        <v/>
      </c>
      <c r="BK36" s="23" t="str">
        <f ca="1">IF(AND($O36="Objectif",BK$7&gt;=$R36,BK$7&lt;=$R36+$S36-1),2,IF(AND($O36="Jalon",BK$7&gt;=$R36,BK$7&lt;=$R36+$S36-1),1,""))</f>
        <v/>
      </c>
      <c r="BL36" s="23" t="str">
        <f ca="1">IF(AND($O36="Objectif",BL$7&gt;=$R36,BL$7&lt;=$R36+$S36-1),2,IF(AND($O36="Jalon",BL$7&gt;=$R36,BL$7&lt;=$R36+$S36-1),1,""))</f>
        <v/>
      </c>
      <c r="BM36" s="23" t="str">
        <f ca="1">IF(AND($O36="Objectif",BM$7&gt;=$R36,BM$7&lt;=$R36+$S36-1),2,IF(AND($O36="Jalon",BM$7&gt;=$R36,BM$7&lt;=$R36+$S36-1),1,""))</f>
        <v/>
      </c>
      <c r="BN36" s="23" t="str">
        <f ca="1">IF(AND($O36="Objectif",BN$7&gt;=$R36,BN$7&lt;=$R36+$S36-1),2,IF(AND($O36="Jalon",BN$7&gt;=$R36,BN$7&lt;=$R36+$S36-1),1,""))</f>
        <v/>
      </c>
      <c r="BO36" s="23" t="str">
        <f ca="1">IF(AND($O36="Objectif",BO$7&gt;=$R36,BO$7&lt;=$R36+$S36-1),2,IF(AND($O36="Jalon",BO$7&gt;=$R36,BO$7&lt;=$R36+$S36-1),1,""))</f>
        <v/>
      </c>
      <c r="BP36" s="23" t="str">
        <f ca="1">IF(AND($O36="Objectif",BP$7&gt;=$R36,BP$7&lt;=$R36+$S36-1),2,IF(AND($O36="Jalon",BP$7&gt;=$R36,BP$7&lt;=$R36+$S36-1),1,""))</f>
        <v/>
      </c>
      <c r="BQ36" s="23" t="str">
        <f ca="1">IF(AND($O36="Objectif",BQ$7&gt;=$R36,BQ$7&lt;=$R36+$S36-1),2,IF(AND($O36="Jalon",BQ$7&gt;=$R36,BQ$7&lt;=$R36+$S36-1),1,""))</f>
        <v/>
      </c>
      <c r="BR36" s="23" t="str">
        <f ca="1">IF(AND($O36="Objectif",BR$7&gt;=$R36,BR$7&lt;=$R36+$S36-1),2,IF(AND($O36="Jalon",BR$7&gt;=$R36,BR$7&lt;=$R36+$S36-1),1,""))</f>
        <v/>
      </c>
      <c r="BS36" s="23" t="str">
        <f ca="1">IF(AND($O36="Objectif",BS$7&gt;=$R36,BS$7&lt;=$R36+$S36-1),2,IF(AND($O36="Jalon",BS$7&gt;=$R36,BS$7&lt;=$R36+$S36-1),1,""))</f>
        <v/>
      </c>
      <c r="BT36" s="23" t="str">
        <f ca="1">IF(AND($O36="Objectif",BT$7&gt;=$R36,BT$7&lt;=$R36+$S36-1),2,IF(AND($O36="Jalon",BT$7&gt;=$R36,BT$7&lt;=$R36+$S36-1),1,""))</f>
        <v/>
      </c>
      <c r="BU36" s="23" t="str">
        <f ca="1">IF(AND($O36="Objectif",BU$7&gt;=$R36,BU$7&lt;=$R36+$S36-1),2,IF(AND($O36="Jalon",BU$7&gt;=$R36,BU$7&lt;=$R36+$S36-1),1,""))</f>
        <v/>
      </c>
      <c r="BV36" s="23" t="str">
        <f ca="1">IF(AND($O36="Objectif",BV$7&gt;=$R36,BV$7&lt;=$R36+$S36-1),2,IF(AND($O36="Jalon",BV$7&gt;=$R36,BV$7&lt;=$R36+$S36-1),1,""))</f>
        <v/>
      </c>
      <c r="BW36" s="23" t="str">
        <f ca="1">IF(AND($O36="Objectif",BW$7&gt;=$R36,BW$7&lt;=$R36+$S36-1),2,IF(AND($O36="Jalon",BW$7&gt;=$R36,BW$7&lt;=$R36+$S36-1),1,""))</f>
        <v/>
      </c>
      <c r="BX36" s="23" t="str">
        <f ca="1">IF(AND($O36="Objectif",BX$7&gt;=$R36,BX$7&lt;=$R36+$S36-1),2,IF(AND($O36="Jalon",BX$7&gt;=$R36,BX$7&lt;=$R36+$S36-1),1,""))</f>
        <v/>
      </c>
      <c r="BY36" s="23" t="str">
        <f ca="1">IF(AND($O36="Objectif",BY$7&gt;=$R36,BY$7&lt;=$R36+$S36-1),2,IF(AND($O36="Jalon",BY$7&gt;=$R36,BY$7&lt;=$R36+$S36-1),1,""))</f>
        <v/>
      </c>
      <c r="BZ36" s="23" t="str">
        <f ca="1">IF(AND($O36="Objectif",BZ$7&gt;=$R36,BZ$7&lt;=$R36+$S36-1),2,IF(AND($O36="Jalon",BZ$7&gt;=$R36,BZ$7&lt;=$R36+$S36-1),1,""))</f>
        <v/>
      </c>
      <c r="CA36" s="23" t="str">
        <f ca="1">IF(AND($O36="Objectif",CA$7&gt;=$R36,CA$7&lt;=$R36+$S36-1),2,IF(AND($O36="Jalon",CA$7&gt;=$R36,CA$7&lt;=$R36+$S36-1),1,""))</f>
        <v/>
      </c>
      <c r="CB36" s="23" t="str">
        <f ca="1">IF(AND($O36="Objectif",CB$7&gt;=$R36,CB$7&lt;=$R36+$S36-1),2,IF(AND($O36="Jalon",CB$7&gt;=$R36,CB$7&lt;=$R36+$S36-1),1,""))</f>
        <v/>
      </c>
    </row>
    <row r="37" spans="1:80" s="2" customFormat="1" ht="30" customHeight="1" x14ac:dyDescent="0.25">
      <c r="A37" s="36">
        <v>26</v>
      </c>
      <c r="B37" s="33" t="s">
        <v>42</v>
      </c>
      <c r="C37" s="88" t="str">
        <f ca="1">VLOOKUP(((Jalons[[#This Row],[perturbation ]]+Jalons[[#This Row],[perturbation 9]])/150),$D$3:$E$6,2,1)</f>
        <v>En bonne voie</v>
      </c>
      <c r="D37" s="88" t="str">
        <f ca="1">VLOOKUP((Jalons[[#This Row],[temps consommés ]]-Jalons[[#This Row],[Nombre de jours]])/Jalons[[#This Row],[Nombre de jours]],$V$3:$W$6,2,1)</f>
        <v>En bonne voie</v>
      </c>
      <c r="E37" s="22" t="s">
        <v>9</v>
      </c>
      <c r="F37" s="65">
        <f>IF(AND(Jalons[[#This Row],[début réel ]]="",Jalons[[#This Row],[fin réelle ]]),0,IF(AND(Jalons[[#This Row],[début réel ]]&lt;&gt;"",Jalons[[#This Row],[fin réelle ]]=""),0.5,1))</f>
        <v>0</v>
      </c>
      <c r="G37" s="56">
        <f t="shared" si="2"/>
        <v>44963</v>
      </c>
      <c r="H37" s="21">
        <v>1</v>
      </c>
      <c r="I37" s="45">
        <f>+Jalons[[#This Row],[Début prévisionnel ]]+Jalons[[#This Row],[Nombre de jours]]-1</f>
        <v>44963</v>
      </c>
      <c r="J37" s="45"/>
      <c r="K37" s="87">
        <f ca="1">IF(Jalons[[#This Row],[temps consommés ]]-Jalons[[#This Row],[Nombre de jours]]&lt;0,0,Jalons[[#This Row],[temps consommés ]]-Jalons[[#This Row],[Nombre de jours]])</f>
        <v>0</v>
      </c>
      <c r="L3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7" s="45"/>
      <c r="N37" s="66"/>
      <c r="O37" s="88" t="str">
        <f ca="1">VLOOKUP((Jalons[[#This Row],[temps consommés ]]-Jalons[[#This Row],[Nombre de jours]])/Jalons[[#This Row],[Nombre de jours]],$V$3:$W$6,2,1)</f>
        <v>En bonne voie</v>
      </c>
      <c r="P37" s="22" t="s">
        <v>9</v>
      </c>
      <c r="Q37" s="65">
        <f>IF(AND(Jalons[[#This Row],[début réel 8]]="",Jalons[[#This Row],[fin réelle 11]]),0,IF(AND(Jalons[[#This Row],[début réel 8]]&lt;&gt;"",Jalons[[#This Row],[fin réelle 11]]=""),0.5,1))</f>
        <v>0</v>
      </c>
      <c r="R37" s="56">
        <f>Jalons[[#This Row],[Fin ]]+1</f>
        <v>44964</v>
      </c>
      <c r="S37" s="21">
        <v>27</v>
      </c>
      <c r="T37" s="45">
        <f>Jalons[[#This Row],[Début prévisionnel 5]]+Jalons[[#This Row],[Nombre de jours6]]-1</f>
        <v>44990</v>
      </c>
      <c r="U37" s="45"/>
      <c r="V37" s="87">
        <f ca="1">IF(Jalons[[#This Row],[temps consommés 10]]-Jalons[[#This Row],[Nombre de jours6]]&lt;0,0,Jalons[[#This Row],[temps consommés 10]]-Jalons[[#This Row],[Nombre de jours6]])</f>
        <v>0</v>
      </c>
      <c r="W3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7" s="45"/>
      <c r="Y37" s="23" t="str">
        <f ca="1">IF(AND($O37="Objectif",Y$7&gt;=$R37,Y$7&lt;=$R37+$S37-1),2,IF(AND($O37="Jalon",Y$7&gt;=$R37,Y$7&lt;=$R37+$S37-1),1,""))</f>
        <v/>
      </c>
      <c r="Z37" s="23" t="str">
        <f ca="1">IF(AND($O37="Objectif",Z$7&gt;=$R37,Z$7&lt;=$R37+$S37-1),2,IF(AND($O37="Jalon",Z$7&gt;=$R37,Z$7&lt;=$R37+$S37-1),1,""))</f>
        <v/>
      </c>
      <c r="AA37" s="23" t="str">
        <f ca="1">IF(AND($O37="Objectif",AA$7&gt;=$R37,AA$7&lt;=$R37+$S37-1),2,IF(AND($O37="Jalon",AA$7&gt;=$R37,AA$7&lt;=$R37+$S37-1),1,""))</f>
        <v/>
      </c>
      <c r="AB37" s="23" t="str">
        <f ca="1">IF(AND($O37="Objectif",AB$7&gt;=$R37,AB$7&lt;=$R37+$S37-1),2,IF(AND($O37="Jalon",AB$7&gt;=$R37,AB$7&lt;=$R37+$S37-1),1,""))</f>
        <v/>
      </c>
      <c r="AC37" s="23" t="str">
        <f ca="1">IF(AND($O37="Objectif",AC$7&gt;=$R37,AC$7&lt;=$R37+$S37-1),2,IF(AND($O37="Jalon",AC$7&gt;=$R37,AC$7&lt;=$R37+$S37-1),1,""))</f>
        <v/>
      </c>
      <c r="AD37" s="23" t="str">
        <f ca="1">IF(AND($O37="Objectif",AD$7&gt;=$R37,AD$7&lt;=$R37+$S37-1),2,IF(AND($O37="Jalon",AD$7&gt;=$R37,AD$7&lt;=$R37+$S37-1),1,""))</f>
        <v/>
      </c>
      <c r="AE37" s="23" t="str">
        <f ca="1">IF(AND($O37="Objectif",AE$7&gt;=$R37,AE$7&lt;=$R37+$S37-1),2,IF(AND($O37="Jalon",AE$7&gt;=$R37,AE$7&lt;=$R37+$S37-1),1,""))</f>
        <v/>
      </c>
      <c r="AF37" s="23" t="str">
        <f ca="1">IF(AND($O37="Objectif",AF$7&gt;=$R37,AF$7&lt;=$R37+$S37-1),2,IF(AND($O37="Jalon",AF$7&gt;=$R37,AF$7&lt;=$R37+$S37-1),1,""))</f>
        <v/>
      </c>
      <c r="AG37" s="23" t="str">
        <f ca="1">IF(AND($O37="Objectif",AG$7&gt;=$R37,AG$7&lt;=$R37+$S37-1),2,IF(AND($O37="Jalon",AG$7&gt;=$R37,AG$7&lt;=$R37+$S37-1),1,""))</f>
        <v/>
      </c>
      <c r="AH37" s="23" t="str">
        <f ca="1">IF(AND($O37="Objectif",AH$7&gt;=$R37,AH$7&lt;=$R37+$S37-1),2,IF(AND($O37="Jalon",AH$7&gt;=$R37,AH$7&lt;=$R37+$S37-1),1,""))</f>
        <v/>
      </c>
      <c r="AI37" s="23" t="str">
        <f ca="1">IF(AND($O37="Objectif",AI$7&gt;=$R37,AI$7&lt;=$R37+$S37-1),2,IF(AND($O37="Jalon",AI$7&gt;=$R37,AI$7&lt;=$R37+$S37-1),1,""))</f>
        <v/>
      </c>
      <c r="AJ37" s="23" t="str">
        <f ca="1">IF(AND($O37="Objectif",AJ$7&gt;=$R37,AJ$7&lt;=$R37+$S37-1),2,IF(AND($O37="Jalon",AJ$7&gt;=$R37,AJ$7&lt;=$R37+$S37-1),1,""))</f>
        <v/>
      </c>
      <c r="AK37" s="23" t="str">
        <f ca="1">IF(AND($O37="Objectif",AK$7&gt;=$R37,AK$7&lt;=$R37+$S37-1),2,IF(AND($O37="Jalon",AK$7&gt;=$R37,AK$7&lt;=$R37+$S37-1),1,""))</f>
        <v/>
      </c>
      <c r="AL37" s="23" t="str">
        <f ca="1">IF(AND($O37="Objectif",AL$7&gt;=$R37,AL$7&lt;=$R37+$S37-1),2,IF(AND($O37="Jalon",AL$7&gt;=$R37,AL$7&lt;=$R37+$S37-1),1,""))</f>
        <v/>
      </c>
      <c r="AM37" s="23" t="str">
        <f ca="1">IF(AND($O37="Objectif",AM$7&gt;=$R37,AM$7&lt;=$R37+$S37-1),2,IF(AND($O37="Jalon",AM$7&gt;=$R37,AM$7&lt;=$R37+$S37-1),1,""))</f>
        <v/>
      </c>
      <c r="AN37" s="23" t="str">
        <f ca="1">IF(AND($O37="Objectif",AN$7&gt;=$R37,AN$7&lt;=$R37+$S37-1),2,IF(AND($O37="Jalon",AN$7&gt;=$R37,AN$7&lt;=$R37+$S37-1),1,""))</f>
        <v/>
      </c>
      <c r="AO37" s="23" t="str">
        <f ca="1">IF(AND($O37="Objectif",AO$7&gt;=$R37,AO$7&lt;=$R37+$S37-1),2,IF(AND($O37="Jalon",AO$7&gt;=$R37,AO$7&lt;=$R37+$S37-1),1,""))</f>
        <v/>
      </c>
      <c r="AP37" s="23" t="str">
        <f ca="1">IF(AND($O37="Objectif",AP$7&gt;=$R37,AP$7&lt;=$R37+$S37-1),2,IF(AND($O37="Jalon",AP$7&gt;=$R37,AP$7&lt;=$R37+$S37-1),1,""))</f>
        <v/>
      </c>
      <c r="AQ37" s="23" t="str">
        <f ca="1">IF(AND($O37="Objectif",AQ$7&gt;=$R37,AQ$7&lt;=$R37+$S37-1),2,IF(AND($O37="Jalon",AQ$7&gt;=$R37,AQ$7&lt;=$R37+$S37-1),1,""))</f>
        <v/>
      </c>
      <c r="AR37" s="23" t="str">
        <f ca="1">IF(AND($O37="Objectif",AR$7&gt;=$R37,AR$7&lt;=$R37+$S37-1),2,IF(AND($O37="Jalon",AR$7&gt;=$R37,AR$7&lt;=$R37+$S37-1),1,""))</f>
        <v/>
      </c>
      <c r="AS37" s="23" t="str">
        <f ca="1">IF(AND($O37="Objectif",AS$7&gt;=$R37,AS$7&lt;=$R37+$S37-1),2,IF(AND($O37="Jalon",AS$7&gt;=$R37,AS$7&lt;=$R37+$S37-1),1,""))</f>
        <v/>
      </c>
      <c r="AT37" s="23" t="str">
        <f ca="1">IF(AND($O37="Objectif",AT$7&gt;=$R37,AT$7&lt;=$R37+$S37-1),2,IF(AND($O37="Jalon",AT$7&gt;=$R37,AT$7&lt;=$R37+$S37-1),1,""))</f>
        <v/>
      </c>
      <c r="AU37" s="23" t="str">
        <f ca="1">IF(AND($O37="Objectif",AU$7&gt;=$R37,AU$7&lt;=$R37+$S37-1),2,IF(AND($O37="Jalon",AU$7&gt;=$R37,AU$7&lt;=$R37+$S37-1),1,""))</f>
        <v/>
      </c>
      <c r="AV37" s="23" t="str">
        <f ca="1">IF(AND($O37="Objectif",AV$7&gt;=$R37,AV$7&lt;=$R37+$S37-1),2,IF(AND($O37="Jalon",AV$7&gt;=$R37,AV$7&lt;=$R37+$S37-1),1,""))</f>
        <v/>
      </c>
      <c r="AW37" s="23" t="str">
        <f ca="1">IF(AND($O37="Objectif",AW$7&gt;=$R37,AW$7&lt;=$R37+$S37-1),2,IF(AND($O37="Jalon",AW$7&gt;=$R37,AW$7&lt;=$R37+$S37-1),1,""))</f>
        <v/>
      </c>
      <c r="AX37" s="23" t="str">
        <f ca="1">IF(AND($O37="Objectif",AX$7&gt;=$R37,AX$7&lt;=$R37+$S37-1),2,IF(AND($O37="Jalon",AX$7&gt;=$R37,AX$7&lt;=$R37+$S37-1),1,""))</f>
        <v/>
      </c>
      <c r="AY37" s="23" t="str">
        <f ca="1">IF(AND($O37="Objectif",AY$7&gt;=$R37,AY$7&lt;=$R37+$S37-1),2,IF(AND($O37="Jalon",AY$7&gt;=$R37,AY$7&lt;=$R37+$S37-1),1,""))</f>
        <v/>
      </c>
      <c r="AZ37" s="23" t="str">
        <f ca="1">IF(AND($O37="Objectif",AZ$7&gt;=$R37,AZ$7&lt;=$R37+$S37-1),2,IF(AND($O37="Jalon",AZ$7&gt;=$R37,AZ$7&lt;=$R37+$S37-1),1,""))</f>
        <v/>
      </c>
      <c r="BA37" s="23" t="str">
        <f ca="1">IF(AND($O37="Objectif",BA$7&gt;=$R37,BA$7&lt;=$R37+$S37-1),2,IF(AND($O37="Jalon",BA$7&gt;=$R37,BA$7&lt;=$R37+$S37-1),1,""))</f>
        <v/>
      </c>
      <c r="BB37" s="23" t="str">
        <f ca="1">IF(AND($O37="Objectif",BB$7&gt;=$R37,BB$7&lt;=$R37+$S37-1),2,IF(AND($O37="Jalon",BB$7&gt;=$R37,BB$7&lt;=$R37+$S37-1),1,""))</f>
        <v/>
      </c>
      <c r="BC37" s="23" t="str">
        <f ca="1">IF(AND($O37="Objectif",BC$7&gt;=$R37,BC$7&lt;=$R37+$S37-1),2,IF(AND($O37="Jalon",BC$7&gt;=$R37,BC$7&lt;=$R37+$S37-1),1,""))</f>
        <v/>
      </c>
      <c r="BD37" s="23" t="str">
        <f ca="1">IF(AND($O37="Objectif",BD$7&gt;=$R37,BD$7&lt;=$R37+$S37-1),2,IF(AND($O37="Jalon",BD$7&gt;=$R37,BD$7&lt;=$R37+$S37-1),1,""))</f>
        <v/>
      </c>
      <c r="BE37" s="23" t="str">
        <f ca="1">IF(AND($O37="Objectif",BE$7&gt;=$R37,BE$7&lt;=$R37+$S37-1),2,IF(AND($O37="Jalon",BE$7&gt;=$R37,BE$7&lt;=$R37+$S37-1),1,""))</f>
        <v/>
      </c>
      <c r="BF37" s="23" t="str">
        <f ca="1">IF(AND($O37="Objectif",BF$7&gt;=$R37,BF$7&lt;=$R37+$S37-1),2,IF(AND($O37="Jalon",BF$7&gt;=$R37,BF$7&lt;=$R37+$S37-1),1,""))</f>
        <v/>
      </c>
      <c r="BG37" s="23" t="str">
        <f ca="1">IF(AND($O37="Objectif",BG$7&gt;=$R37,BG$7&lt;=$R37+$S37-1),2,IF(AND($O37="Jalon",BG$7&gt;=$R37,BG$7&lt;=$R37+$S37-1),1,""))</f>
        <v/>
      </c>
      <c r="BH37" s="23" t="str">
        <f ca="1">IF(AND($O37="Objectif",BH$7&gt;=$R37,BH$7&lt;=$R37+$S37-1),2,IF(AND($O37="Jalon",BH$7&gt;=$R37,BH$7&lt;=$R37+$S37-1),1,""))</f>
        <v/>
      </c>
      <c r="BI37" s="23" t="str">
        <f ca="1">IF(AND($O37="Objectif",BI$7&gt;=$R37,BI$7&lt;=$R37+$S37-1),2,IF(AND($O37="Jalon",BI$7&gt;=$R37,BI$7&lt;=$R37+$S37-1),1,""))</f>
        <v/>
      </c>
      <c r="BJ37" s="23" t="str">
        <f ca="1">IF(AND($O37="Objectif",BJ$7&gt;=$R37,BJ$7&lt;=$R37+$S37-1),2,IF(AND($O37="Jalon",BJ$7&gt;=$R37,BJ$7&lt;=$R37+$S37-1),1,""))</f>
        <v/>
      </c>
      <c r="BK37" s="23" t="str">
        <f ca="1">IF(AND($O37="Objectif",BK$7&gt;=$R37,BK$7&lt;=$R37+$S37-1),2,IF(AND($O37="Jalon",BK$7&gt;=$R37,BK$7&lt;=$R37+$S37-1),1,""))</f>
        <v/>
      </c>
      <c r="BL37" s="23" t="str">
        <f ca="1">IF(AND($O37="Objectif",BL$7&gt;=$R37,BL$7&lt;=$R37+$S37-1),2,IF(AND($O37="Jalon",BL$7&gt;=$R37,BL$7&lt;=$R37+$S37-1),1,""))</f>
        <v/>
      </c>
      <c r="BM37" s="23" t="str">
        <f ca="1">IF(AND($O37="Objectif",BM$7&gt;=$R37,BM$7&lt;=$R37+$S37-1),2,IF(AND($O37="Jalon",BM$7&gt;=$R37,BM$7&lt;=$R37+$S37-1),1,""))</f>
        <v/>
      </c>
      <c r="BN37" s="23" t="str">
        <f ca="1">IF(AND($O37="Objectif",BN$7&gt;=$R37,BN$7&lt;=$R37+$S37-1),2,IF(AND($O37="Jalon",BN$7&gt;=$R37,BN$7&lt;=$R37+$S37-1),1,""))</f>
        <v/>
      </c>
      <c r="BO37" s="23" t="str">
        <f ca="1">IF(AND($O37="Objectif",BO$7&gt;=$R37,BO$7&lt;=$R37+$S37-1),2,IF(AND($O37="Jalon",BO$7&gt;=$R37,BO$7&lt;=$R37+$S37-1),1,""))</f>
        <v/>
      </c>
      <c r="BP37" s="23" t="str">
        <f ca="1">IF(AND($O37="Objectif",BP$7&gt;=$R37,BP$7&lt;=$R37+$S37-1),2,IF(AND($O37="Jalon",BP$7&gt;=$R37,BP$7&lt;=$R37+$S37-1),1,""))</f>
        <v/>
      </c>
      <c r="BQ37" s="23" t="str">
        <f ca="1">IF(AND($O37="Objectif",BQ$7&gt;=$R37,BQ$7&lt;=$R37+$S37-1),2,IF(AND($O37="Jalon",BQ$7&gt;=$R37,BQ$7&lt;=$R37+$S37-1),1,""))</f>
        <v/>
      </c>
      <c r="BR37" s="23" t="str">
        <f ca="1">IF(AND($O37="Objectif",BR$7&gt;=$R37,BR$7&lt;=$R37+$S37-1),2,IF(AND($O37="Jalon",BR$7&gt;=$R37,BR$7&lt;=$R37+$S37-1),1,""))</f>
        <v/>
      </c>
      <c r="BS37" s="23" t="str">
        <f ca="1">IF(AND($O37="Objectif",BS$7&gt;=$R37,BS$7&lt;=$R37+$S37-1),2,IF(AND($O37="Jalon",BS$7&gt;=$R37,BS$7&lt;=$R37+$S37-1),1,""))</f>
        <v/>
      </c>
      <c r="BT37" s="23" t="str">
        <f ca="1">IF(AND($O37="Objectif",BT$7&gt;=$R37,BT$7&lt;=$R37+$S37-1),2,IF(AND($O37="Jalon",BT$7&gt;=$R37,BT$7&lt;=$R37+$S37-1),1,""))</f>
        <v/>
      </c>
      <c r="BU37" s="23" t="str">
        <f ca="1">IF(AND($O37="Objectif",BU$7&gt;=$R37,BU$7&lt;=$R37+$S37-1),2,IF(AND($O37="Jalon",BU$7&gt;=$R37,BU$7&lt;=$R37+$S37-1),1,""))</f>
        <v/>
      </c>
      <c r="BV37" s="23" t="str">
        <f ca="1">IF(AND($O37="Objectif",BV$7&gt;=$R37,BV$7&lt;=$R37+$S37-1),2,IF(AND($O37="Jalon",BV$7&gt;=$R37,BV$7&lt;=$R37+$S37-1),1,""))</f>
        <v/>
      </c>
      <c r="BW37" s="23" t="str">
        <f ca="1">IF(AND($O37="Objectif",BW$7&gt;=$R37,BW$7&lt;=$R37+$S37-1),2,IF(AND($O37="Jalon",BW$7&gt;=$R37,BW$7&lt;=$R37+$S37-1),1,""))</f>
        <v/>
      </c>
      <c r="BX37" s="23" t="str">
        <f ca="1">IF(AND($O37="Objectif",BX$7&gt;=$R37,BX$7&lt;=$R37+$S37-1),2,IF(AND($O37="Jalon",BX$7&gt;=$R37,BX$7&lt;=$R37+$S37-1),1,""))</f>
        <v/>
      </c>
      <c r="BY37" s="23" t="str">
        <f ca="1">IF(AND($O37="Objectif",BY$7&gt;=$R37,BY$7&lt;=$R37+$S37-1),2,IF(AND($O37="Jalon",BY$7&gt;=$R37,BY$7&lt;=$R37+$S37-1),1,""))</f>
        <v/>
      </c>
      <c r="BZ37" s="23" t="str">
        <f ca="1">IF(AND($O37="Objectif",BZ$7&gt;=$R37,BZ$7&lt;=$R37+$S37-1),2,IF(AND($O37="Jalon",BZ$7&gt;=$R37,BZ$7&lt;=$R37+$S37-1),1,""))</f>
        <v/>
      </c>
      <c r="CA37" s="23" t="str">
        <f ca="1">IF(AND($O37="Objectif",CA$7&gt;=$R37,CA$7&lt;=$R37+$S37-1),2,IF(AND($O37="Jalon",CA$7&gt;=$R37,CA$7&lt;=$R37+$S37-1),1,""))</f>
        <v/>
      </c>
      <c r="CB37" s="23" t="str">
        <f ca="1">IF(AND($O37="Objectif",CB$7&gt;=$R37,CB$7&lt;=$R37+$S37-1),2,IF(AND($O37="Jalon",CB$7&gt;=$R37,CB$7&lt;=$R37+$S37-1),1,""))</f>
        <v/>
      </c>
    </row>
    <row r="38" spans="1:80" s="2" customFormat="1" ht="30" customHeight="1" x14ac:dyDescent="0.25">
      <c r="A38" s="36">
        <v>27</v>
      </c>
      <c r="B38" s="33" t="s">
        <v>43</v>
      </c>
      <c r="C38" s="88" t="str">
        <f ca="1">VLOOKUP(((Jalons[[#This Row],[perturbation ]]+Jalons[[#This Row],[perturbation 9]])/150),$D$3:$E$6,2,1)</f>
        <v>En bonne voie</v>
      </c>
      <c r="D38" s="88" t="str">
        <f ca="1">VLOOKUP((Jalons[[#This Row],[temps consommés ]]-Jalons[[#This Row],[Nombre de jours]])/Jalons[[#This Row],[Nombre de jours]],$V$3:$W$6,2,1)</f>
        <v>En bonne voie</v>
      </c>
      <c r="E38" s="22" t="s">
        <v>9</v>
      </c>
      <c r="F38" s="65">
        <f>IF(AND(Jalons[[#This Row],[début réel ]]="",Jalons[[#This Row],[fin réelle ]]),0,IF(AND(Jalons[[#This Row],[début réel ]]&lt;&gt;"",Jalons[[#This Row],[fin réelle ]]=""),0.5,1))</f>
        <v>0</v>
      </c>
      <c r="G38" s="56">
        <f t="shared" si="2"/>
        <v>44963</v>
      </c>
      <c r="H38" s="21">
        <v>1</v>
      </c>
      <c r="I38" s="45">
        <f>+Jalons[[#This Row],[Début prévisionnel ]]+Jalons[[#This Row],[Nombre de jours]]-1</f>
        <v>44963</v>
      </c>
      <c r="J38" s="45"/>
      <c r="K38" s="87">
        <f ca="1">IF(Jalons[[#This Row],[temps consommés ]]-Jalons[[#This Row],[Nombre de jours]]&lt;0,0,Jalons[[#This Row],[temps consommés ]]-Jalons[[#This Row],[Nombre de jours]])</f>
        <v>0</v>
      </c>
      <c r="L3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8" s="45"/>
      <c r="N38" s="66"/>
      <c r="O38" s="88" t="str">
        <f ca="1">VLOOKUP((Jalons[[#This Row],[temps consommés ]]-Jalons[[#This Row],[Nombre de jours]])/Jalons[[#This Row],[Nombre de jours]],$V$3:$W$6,2,1)</f>
        <v>En bonne voie</v>
      </c>
      <c r="P38" s="22" t="s">
        <v>9</v>
      </c>
      <c r="Q38" s="65">
        <f>IF(AND(Jalons[[#This Row],[début réel 8]]="",Jalons[[#This Row],[fin réelle 11]]),0,IF(AND(Jalons[[#This Row],[début réel 8]]&lt;&gt;"",Jalons[[#This Row],[fin réelle 11]]=""),0.5,1))</f>
        <v>0</v>
      </c>
      <c r="R38" s="56">
        <f>Jalons[[#This Row],[Fin ]]+1</f>
        <v>44964</v>
      </c>
      <c r="S38" s="21">
        <v>27</v>
      </c>
      <c r="T38" s="45">
        <f>Jalons[[#This Row],[Début prévisionnel 5]]+Jalons[[#This Row],[Nombre de jours6]]-1</f>
        <v>44990</v>
      </c>
      <c r="U38" s="45"/>
      <c r="V38" s="87">
        <f ca="1">IF(Jalons[[#This Row],[temps consommés 10]]-Jalons[[#This Row],[Nombre de jours6]]&lt;0,0,Jalons[[#This Row],[temps consommés 10]]-Jalons[[#This Row],[Nombre de jours6]])</f>
        <v>0</v>
      </c>
      <c r="W3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8" s="45"/>
      <c r="Y38" s="23" t="str">
        <f ca="1">IF(AND($O38="Objectif",Y$7&gt;=$R38,Y$7&lt;=$R38+$S38-1),2,IF(AND($O38="Jalon",Y$7&gt;=$R38,Y$7&lt;=$R38+$S38-1),1,""))</f>
        <v/>
      </c>
      <c r="Z38" s="23" t="str">
        <f ca="1">IF(AND($O38="Objectif",Z$7&gt;=$R38,Z$7&lt;=$R38+$S38-1),2,IF(AND($O38="Jalon",Z$7&gt;=$R38,Z$7&lt;=$R38+$S38-1),1,""))</f>
        <v/>
      </c>
      <c r="AA38" s="23" t="str">
        <f ca="1">IF(AND($O38="Objectif",AA$7&gt;=$R38,AA$7&lt;=$R38+$S38-1),2,IF(AND($O38="Jalon",AA$7&gt;=$R38,AA$7&lt;=$R38+$S38-1),1,""))</f>
        <v/>
      </c>
      <c r="AB38" s="23" t="str">
        <f ca="1">IF(AND($O38="Objectif",AB$7&gt;=$R38,AB$7&lt;=$R38+$S38-1),2,IF(AND($O38="Jalon",AB$7&gt;=$R38,AB$7&lt;=$R38+$S38-1),1,""))</f>
        <v/>
      </c>
      <c r="AC38" s="23" t="str">
        <f ca="1">IF(AND($O38="Objectif",AC$7&gt;=$R38,AC$7&lt;=$R38+$S38-1),2,IF(AND($O38="Jalon",AC$7&gt;=$R38,AC$7&lt;=$R38+$S38-1),1,""))</f>
        <v/>
      </c>
      <c r="AD38" s="23" t="str">
        <f ca="1">IF(AND($O38="Objectif",AD$7&gt;=$R38,AD$7&lt;=$R38+$S38-1),2,IF(AND($O38="Jalon",AD$7&gt;=$R38,AD$7&lt;=$R38+$S38-1),1,""))</f>
        <v/>
      </c>
      <c r="AE38" s="23" t="str">
        <f ca="1">IF(AND($O38="Objectif",AE$7&gt;=$R38,AE$7&lt;=$R38+$S38-1),2,IF(AND($O38="Jalon",AE$7&gt;=$R38,AE$7&lt;=$R38+$S38-1),1,""))</f>
        <v/>
      </c>
      <c r="AF38" s="23" t="str">
        <f ca="1">IF(AND($O38="Objectif",AF$7&gt;=$R38,AF$7&lt;=$R38+$S38-1),2,IF(AND($O38="Jalon",AF$7&gt;=$R38,AF$7&lt;=$R38+$S38-1),1,""))</f>
        <v/>
      </c>
      <c r="AG38" s="23" t="str">
        <f ca="1">IF(AND($O38="Objectif",AG$7&gt;=$R38,AG$7&lt;=$R38+$S38-1),2,IF(AND($O38="Jalon",AG$7&gt;=$R38,AG$7&lt;=$R38+$S38-1),1,""))</f>
        <v/>
      </c>
      <c r="AH38" s="23" t="str">
        <f ca="1">IF(AND($O38="Objectif",AH$7&gt;=$R38,AH$7&lt;=$R38+$S38-1),2,IF(AND($O38="Jalon",AH$7&gt;=$R38,AH$7&lt;=$R38+$S38-1),1,""))</f>
        <v/>
      </c>
      <c r="AI38" s="23" t="str">
        <f ca="1">IF(AND($O38="Objectif",AI$7&gt;=$R38,AI$7&lt;=$R38+$S38-1),2,IF(AND($O38="Jalon",AI$7&gt;=$R38,AI$7&lt;=$R38+$S38-1),1,""))</f>
        <v/>
      </c>
      <c r="AJ38" s="23" t="str">
        <f ca="1">IF(AND($O38="Objectif",AJ$7&gt;=$R38,AJ$7&lt;=$R38+$S38-1),2,IF(AND($O38="Jalon",AJ$7&gt;=$R38,AJ$7&lt;=$R38+$S38-1),1,""))</f>
        <v/>
      </c>
      <c r="AK38" s="23" t="str">
        <f ca="1">IF(AND($O38="Objectif",AK$7&gt;=$R38,AK$7&lt;=$R38+$S38-1),2,IF(AND($O38="Jalon",AK$7&gt;=$R38,AK$7&lt;=$R38+$S38-1),1,""))</f>
        <v/>
      </c>
      <c r="AL38" s="23" t="str">
        <f ca="1">IF(AND($O38="Objectif",AL$7&gt;=$R38,AL$7&lt;=$R38+$S38-1),2,IF(AND($O38="Jalon",AL$7&gt;=$R38,AL$7&lt;=$R38+$S38-1),1,""))</f>
        <v/>
      </c>
      <c r="AM38" s="23" t="str">
        <f ca="1">IF(AND($O38="Objectif",AM$7&gt;=$R38,AM$7&lt;=$R38+$S38-1),2,IF(AND($O38="Jalon",AM$7&gt;=$R38,AM$7&lt;=$R38+$S38-1),1,""))</f>
        <v/>
      </c>
      <c r="AN38" s="23" t="str">
        <f ca="1">IF(AND($O38="Objectif",AN$7&gt;=$R38,AN$7&lt;=$R38+$S38-1),2,IF(AND($O38="Jalon",AN$7&gt;=$R38,AN$7&lt;=$R38+$S38-1),1,""))</f>
        <v/>
      </c>
      <c r="AO38" s="23" t="str">
        <f ca="1">IF(AND($O38="Objectif",AO$7&gt;=$R38,AO$7&lt;=$R38+$S38-1),2,IF(AND($O38="Jalon",AO$7&gt;=$R38,AO$7&lt;=$R38+$S38-1),1,""))</f>
        <v/>
      </c>
      <c r="AP38" s="23" t="str">
        <f ca="1">IF(AND($O38="Objectif",AP$7&gt;=$R38,AP$7&lt;=$R38+$S38-1),2,IF(AND($O38="Jalon",AP$7&gt;=$R38,AP$7&lt;=$R38+$S38-1),1,""))</f>
        <v/>
      </c>
      <c r="AQ38" s="23" t="str">
        <f ca="1">IF(AND($O38="Objectif",AQ$7&gt;=$R38,AQ$7&lt;=$R38+$S38-1),2,IF(AND($O38="Jalon",AQ$7&gt;=$R38,AQ$7&lt;=$R38+$S38-1),1,""))</f>
        <v/>
      </c>
      <c r="AR38" s="23" t="str">
        <f ca="1">IF(AND($O38="Objectif",AR$7&gt;=$R38,AR$7&lt;=$R38+$S38-1),2,IF(AND($O38="Jalon",AR$7&gt;=$R38,AR$7&lt;=$R38+$S38-1),1,""))</f>
        <v/>
      </c>
      <c r="AS38" s="23" t="str">
        <f ca="1">IF(AND($O38="Objectif",AS$7&gt;=$R38,AS$7&lt;=$R38+$S38-1),2,IF(AND($O38="Jalon",AS$7&gt;=$R38,AS$7&lt;=$R38+$S38-1),1,""))</f>
        <v/>
      </c>
      <c r="AT38" s="23" t="str">
        <f ca="1">IF(AND($O38="Objectif",AT$7&gt;=$R38,AT$7&lt;=$R38+$S38-1),2,IF(AND($O38="Jalon",AT$7&gt;=$R38,AT$7&lt;=$R38+$S38-1),1,""))</f>
        <v/>
      </c>
      <c r="AU38" s="23" t="str">
        <f ca="1">IF(AND($O38="Objectif",AU$7&gt;=$R38,AU$7&lt;=$R38+$S38-1),2,IF(AND($O38="Jalon",AU$7&gt;=$R38,AU$7&lt;=$R38+$S38-1),1,""))</f>
        <v/>
      </c>
      <c r="AV38" s="23" t="str">
        <f ca="1">IF(AND($O38="Objectif",AV$7&gt;=$R38,AV$7&lt;=$R38+$S38-1),2,IF(AND($O38="Jalon",AV$7&gt;=$R38,AV$7&lt;=$R38+$S38-1),1,""))</f>
        <v/>
      </c>
      <c r="AW38" s="23" t="str">
        <f ca="1">IF(AND($O38="Objectif",AW$7&gt;=$R38,AW$7&lt;=$R38+$S38-1),2,IF(AND($O38="Jalon",AW$7&gt;=$R38,AW$7&lt;=$R38+$S38-1),1,""))</f>
        <v/>
      </c>
      <c r="AX38" s="23" t="str">
        <f ca="1">IF(AND($O38="Objectif",AX$7&gt;=$R38,AX$7&lt;=$R38+$S38-1),2,IF(AND($O38="Jalon",AX$7&gt;=$R38,AX$7&lt;=$R38+$S38-1),1,""))</f>
        <v/>
      </c>
      <c r="AY38" s="23" t="str">
        <f ca="1">IF(AND($O38="Objectif",AY$7&gt;=$R38,AY$7&lt;=$R38+$S38-1),2,IF(AND($O38="Jalon",AY$7&gt;=$R38,AY$7&lt;=$R38+$S38-1),1,""))</f>
        <v/>
      </c>
      <c r="AZ38" s="23" t="str">
        <f ca="1">IF(AND($O38="Objectif",AZ$7&gt;=$R38,AZ$7&lt;=$R38+$S38-1),2,IF(AND($O38="Jalon",AZ$7&gt;=$R38,AZ$7&lt;=$R38+$S38-1),1,""))</f>
        <v/>
      </c>
      <c r="BA38" s="23" t="str">
        <f ca="1">IF(AND($O38="Objectif",BA$7&gt;=$R38,BA$7&lt;=$R38+$S38-1),2,IF(AND($O38="Jalon",BA$7&gt;=$R38,BA$7&lt;=$R38+$S38-1),1,""))</f>
        <v/>
      </c>
      <c r="BB38" s="23" t="str">
        <f ca="1">IF(AND($O38="Objectif",BB$7&gt;=$R38,BB$7&lt;=$R38+$S38-1),2,IF(AND($O38="Jalon",BB$7&gt;=$R38,BB$7&lt;=$R38+$S38-1),1,""))</f>
        <v/>
      </c>
      <c r="BC38" s="23" t="str">
        <f ca="1">IF(AND($O38="Objectif",BC$7&gt;=$R38,BC$7&lt;=$R38+$S38-1),2,IF(AND($O38="Jalon",BC$7&gt;=$R38,BC$7&lt;=$R38+$S38-1),1,""))</f>
        <v/>
      </c>
      <c r="BD38" s="23" t="str">
        <f ca="1">IF(AND($O38="Objectif",BD$7&gt;=$R38,BD$7&lt;=$R38+$S38-1),2,IF(AND($O38="Jalon",BD$7&gt;=$R38,BD$7&lt;=$R38+$S38-1),1,""))</f>
        <v/>
      </c>
      <c r="BE38" s="23" t="str">
        <f ca="1">IF(AND($O38="Objectif",BE$7&gt;=$R38,BE$7&lt;=$R38+$S38-1),2,IF(AND($O38="Jalon",BE$7&gt;=$R38,BE$7&lt;=$R38+$S38-1),1,""))</f>
        <v/>
      </c>
      <c r="BF38" s="23" t="str">
        <f ca="1">IF(AND($O38="Objectif",BF$7&gt;=$R38,BF$7&lt;=$R38+$S38-1),2,IF(AND($O38="Jalon",BF$7&gt;=$R38,BF$7&lt;=$R38+$S38-1),1,""))</f>
        <v/>
      </c>
      <c r="BG38" s="23" t="str">
        <f ca="1">IF(AND($O38="Objectif",BG$7&gt;=$R38,BG$7&lt;=$R38+$S38-1),2,IF(AND($O38="Jalon",BG$7&gt;=$R38,BG$7&lt;=$R38+$S38-1),1,""))</f>
        <v/>
      </c>
      <c r="BH38" s="23" t="str">
        <f ca="1">IF(AND($O38="Objectif",BH$7&gt;=$R38,BH$7&lt;=$R38+$S38-1),2,IF(AND($O38="Jalon",BH$7&gt;=$R38,BH$7&lt;=$R38+$S38-1),1,""))</f>
        <v/>
      </c>
      <c r="BI38" s="23" t="str">
        <f ca="1">IF(AND($O38="Objectif",BI$7&gt;=$R38,BI$7&lt;=$R38+$S38-1),2,IF(AND($O38="Jalon",BI$7&gt;=$R38,BI$7&lt;=$R38+$S38-1),1,""))</f>
        <v/>
      </c>
      <c r="BJ38" s="23" t="str">
        <f ca="1">IF(AND($O38="Objectif",BJ$7&gt;=$R38,BJ$7&lt;=$R38+$S38-1),2,IF(AND($O38="Jalon",BJ$7&gt;=$R38,BJ$7&lt;=$R38+$S38-1),1,""))</f>
        <v/>
      </c>
      <c r="BK38" s="23" t="str">
        <f ca="1">IF(AND($O38="Objectif",BK$7&gt;=$R38,BK$7&lt;=$R38+$S38-1),2,IF(AND($O38="Jalon",BK$7&gt;=$R38,BK$7&lt;=$R38+$S38-1),1,""))</f>
        <v/>
      </c>
      <c r="BL38" s="23" t="str">
        <f ca="1">IF(AND($O38="Objectif",BL$7&gt;=$R38,BL$7&lt;=$R38+$S38-1),2,IF(AND($O38="Jalon",BL$7&gt;=$R38,BL$7&lt;=$R38+$S38-1),1,""))</f>
        <v/>
      </c>
      <c r="BM38" s="23" t="str">
        <f ca="1">IF(AND($O38="Objectif",BM$7&gt;=$R38,BM$7&lt;=$R38+$S38-1),2,IF(AND($O38="Jalon",BM$7&gt;=$R38,BM$7&lt;=$R38+$S38-1),1,""))</f>
        <v/>
      </c>
      <c r="BN38" s="23" t="str">
        <f ca="1">IF(AND($O38="Objectif",BN$7&gt;=$R38,BN$7&lt;=$R38+$S38-1),2,IF(AND($O38="Jalon",BN$7&gt;=$R38,BN$7&lt;=$R38+$S38-1),1,""))</f>
        <v/>
      </c>
      <c r="BO38" s="23" t="str">
        <f ca="1">IF(AND($O38="Objectif",BO$7&gt;=$R38,BO$7&lt;=$R38+$S38-1),2,IF(AND($O38="Jalon",BO$7&gt;=$R38,BO$7&lt;=$R38+$S38-1),1,""))</f>
        <v/>
      </c>
      <c r="BP38" s="23" t="str">
        <f ca="1">IF(AND($O38="Objectif",BP$7&gt;=$R38,BP$7&lt;=$R38+$S38-1),2,IF(AND($O38="Jalon",BP$7&gt;=$R38,BP$7&lt;=$R38+$S38-1),1,""))</f>
        <v/>
      </c>
      <c r="BQ38" s="23" t="str">
        <f ca="1">IF(AND($O38="Objectif",BQ$7&gt;=$R38,BQ$7&lt;=$R38+$S38-1),2,IF(AND($O38="Jalon",BQ$7&gt;=$R38,BQ$7&lt;=$R38+$S38-1),1,""))</f>
        <v/>
      </c>
      <c r="BR38" s="23" t="str">
        <f ca="1">IF(AND($O38="Objectif",BR$7&gt;=$R38,BR$7&lt;=$R38+$S38-1),2,IF(AND($O38="Jalon",BR$7&gt;=$R38,BR$7&lt;=$R38+$S38-1),1,""))</f>
        <v/>
      </c>
      <c r="BS38" s="23" t="str">
        <f ca="1">IF(AND($O38="Objectif",BS$7&gt;=$R38,BS$7&lt;=$R38+$S38-1),2,IF(AND($O38="Jalon",BS$7&gt;=$R38,BS$7&lt;=$R38+$S38-1),1,""))</f>
        <v/>
      </c>
      <c r="BT38" s="23" t="str">
        <f ca="1">IF(AND($O38="Objectif",BT$7&gt;=$R38,BT$7&lt;=$R38+$S38-1),2,IF(AND($O38="Jalon",BT$7&gt;=$R38,BT$7&lt;=$R38+$S38-1),1,""))</f>
        <v/>
      </c>
      <c r="BU38" s="23" t="str">
        <f ca="1">IF(AND($O38="Objectif",BU$7&gt;=$R38,BU$7&lt;=$R38+$S38-1),2,IF(AND($O38="Jalon",BU$7&gt;=$R38,BU$7&lt;=$R38+$S38-1),1,""))</f>
        <v/>
      </c>
      <c r="BV38" s="23" t="str">
        <f ca="1">IF(AND($O38="Objectif",BV$7&gt;=$R38,BV$7&lt;=$R38+$S38-1),2,IF(AND($O38="Jalon",BV$7&gt;=$R38,BV$7&lt;=$R38+$S38-1),1,""))</f>
        <v/>
      </c>
      <c r="BW38" s="23" t="str">
        <f ca="1">IF(AND($O38="Objectif",BW$7&gt;=$R38,BW$7&lt;=$R38+$S38-1),2,IF(AND($O38="Jalon",BW$7&gt;=$R38,BW$7&lt;=$R38+$S38-1),1,""))</f>
        <v/>
      </c>
      <c r="BX38" s="23" t="str">
        <f ca="1">IF(AND($O38="Objectif",BX$7&gt;=$R38,BX$7&lt;=$R38+$S38-1),2,IF(AND($O38="Jalon",BX$7&gt;=$R38,BX$7&lt;=$R38+$S38-1),1,""))</f>
        <v/>
      </c>
      <c r="BY38" s="23" t="str">
        <f ca="1">IF(AND($O38="Objectif",BY$7&gt;=$R38,BY$7&lt;=$R38+$S38-1),2,IF(AND($O38="Jalon",BY$7&gt;=$R38,BY$7&lt;=$R38+$S38-1),1,""))</f>
        <v/>
      </c>
      <c r="BZ38" s="23" t="str">
        <f ca="1">IF(AND($O38="Objectif",BZ$7&gt;=$R38,BZ$7&lt;=$R38+$S38-1),2,IF(AND($O38="Jalon",BZ$7&gt;=$R38,BZ$7&lt;=$R38+$S38-1),1,""))</f>
        <v/>
      </c>
      <c r="CA38" s="23" t="str">
        <f ca="1">IF(AND($O38="Objectif",CA$7&gt;=$R38,CA$7&lt;=$R38+$S38-1),2,IF(AND($O38="Jalon",CA$7&gt;=$R38,CA$7&lt;=$R38+$S38-1),1,""))</f>
        <v/>
      </c>
      <c r="CB38" s="23" t="str">
        <f ca="1">IF(AND($O38="Objectif",CB$7&gt;=$R38,CB$7&lt;=$R38+$S38-1),2,IF(AND($O38="Jalon",CB$7&gt;=$R38,CB$7&lt;=$R38+$S38-1),1,""))</f>
        <v/>
      </c>
    </row>
    <row r="39" spans="1:80" s="2" customFormat="1" ht="30" customHeight="1" x14ac:dyDescent="0.25">
      <c r="A39" s="36">
        <v>28</v>
      </c>
      <c r="B39" s="33" t="s">
        <v>44</v>
      </c>
      <c r="C39" s="88" t="str">
        <f ca="1">VLOOKUP(((Jalons[[#This Row],[perturbation ]]+Jalons[[#This Row],[perturbation 9]])/150),$D$3:$E$6,2,1)</f>
        <v>En bonne voie</v>
      </c>
      <c r="D39" s="88" t="str">
        <f ca="1">VLOOKUP((Jalons[[#This Row],[temps consommés ]]-Jalons[[#This Row],[Nombre de jours]])/Jalons[[#This Row],[Nombre de jours]],$V$3:$W$6,2,1)</f>
        <v>En bonne voie</v>
      </c>
      <c r="E39" s="22" t="s">
        <v>9</v>
      </c>
      <c r="F39" s="65">
        <f>IF(AND(Jalons[[#This Row],[début réel ]]="",Jalons[[#This Row],[fin réelle ]]),0,IF(AND(Jalons[[#This Row],[début réel ]]&lt;&gt;"",Jalons[[#This Row],[fin réelle ]]=""),0.5,1))</f>
        <v>0</v>
      </c>
      <c r="G39" s="56">
        <f t="shared" si="2"/>
        <v>44963</v>
      </c>
      <c r="H39" s="21">
        <v>1</v>
      </c>
      <c r="I39" s="45">
        <f>+Jalons[[#This Row],[Début prévisionnel ]]+Jalons[[#This Row],[Nombre de jours]]-1</f>
        <v>44963</v>
      </c>
      <c r="J39" s="45"/>
      <c r="K39" s="87">
        <f ca="1">IF(Jalons[[#This Row],[temps consommés ]]-Jalons[[#This Row],[Nombre de jours]]&lt;0,0,Jalons[[#This Row],[temps consommés ]]-Jalons[[#This Row],[Nombre de jours]])</f>
        <v>0</v>
      </c>
      <c r="L3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39" s="45"/>
      <c r="N39" s="66"/>
      <c r="O39" s="88" t="str">
        <f ca="1">VLOOKUP((Jalons[[#This Row],[temps consommés ]]-Jalons[[#This Row],[Nombre de jours]])/Jalons[[#This Row],[Nombre de jours]],$V$3:$W$6,2,1)</f>
        <v>En bonne voie</v>
      </c>
      <c r="P39" s="22" t="s">
        <v>9</v>
      </c>
      <c r="Q39" s="65">
        <f>IF(AND(Jalons[[#This Row],[début réel 8]]="",Jalons[[#This Row],[fin réelle 11]]),0,IF(AND(Jalons[[#This Row],[début réel 8]]&lt;&gt;"",Jalons[[#This Row],[fin réelle 11]]=""),0.5,1))</f>
        <v>0</v>
      </c>
      <c r="R39" s="56">
        <f>Jalons[[#This Row],[Fin ]]+1</f>
        <v>44964</v>
      </c>
      <c r="S39" s="21">
        <v>27</v>
      </c>
      <c r="T39" s="45">
        <f>Jalons[[#This Row],[Début prévisionnel 5]]+Jalons[[#This Row],[Nombre de jours6]]-1</f>
        <v>44990</v>
      </c>
      <c r="U39" s="45"/>
      <c r="V39" s="87">
        <f ca="1">IF(Jalons[[#This Row],[temps consommés 10]]-Jalons[[#This Row],[Nombre de jours6]]&lt;0,0,Jalons[[#This Row],[temps consommés 10]]-Jalons[[#This Row],[Nombre de jours6]])</f>
        <v>0</v>
      </c>
      <c r="W3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39" s="45"/>
      <c r="Y39" s="23" t="str">
        <f ca="1">IF(AND($O39="Objectif",Y$7&gt;=$R39,Y$7&lt;=$R39+$S39-1),2,IF(AND($O39="Jalon",Y$7&gt;=$R39,Y$7&lt;=$R39+$S39-1),1,""))</f>
        <v/>
      </c>
      <c r="Z39" s="23" t="str">
        <f ca="1">IF(AND($O39="Objectif",Z$7&gt;=$R39,Z$7&lt;=$R39+$S39-1),2,IF(AND($O39="Jalon",Z$7&gt;=$R39,Z$7&lt;=$R39+$S39-1),1,""))</f>
        <v/>
      </c>
      <c r="AA39" s="23" t="str">
        <f ca="1">IF(AND($O39="Objectif",AA$7&gt;=$R39,AA$7&lt;=$R39+$S39-1),2,IF(AND($O39="Jalon",AA$7&gt;=$R39,AA$7&lt;=$R39+$S39-1),1,""))</f>
        <v/>
      </c>
      <c r="AB39" s="23" t="str">
        <f ca="1">IF(AND($O39="Objectif",AB$7&gt;=$R39,AB$7&lt;=$R39+$S39-1),2,IF(AND($O39="Jalon",AB$7&gt;=$R39,AB$7&lt;=$R39+$S39-1),1,""))</f>
        <v/>
      </c>
      <c r="AC39" s="23" t="str">
        <f ca="1">IF(AND($O39="Objectif",AC$7&gt;=$R39,AC$7&lt;=$R39+$S39-1),2,IF(AND($O39="Jalon",AC$7&gt;=$R39,AC$7&lt;=$R39+$S39-1),1,""))</f>
        <v/>
      </c>
      <c r="AD39" s="23" t="str">
        <f ca="1">IF(AND($O39="Objectif",AD$7&gt;=$R39,AD$7&lt;=$R39+$S39-1),2,IF(AND($O39="Jalon",AD$7&gt;=$R39,AD$7&lt;=$R39+$S39-1),1,""))</f>
        <v/>
      </c>
      <c r="AE39" s="23" t="str">
        <f ca="1">IF(AND($O39="Objectif",AE$7&gt;=$R39,AE$7&lt;=$R39+$S39-1),2,IF(AND($O39="Jalon",AE$7&gt;=$R39,AE$7&lt;=$R39+$S39-1),1,""))</f>
        <v/>
      </c>
      <c r="AF39" s="23" t="str">
        <f ca="1">IF(AND($O39="Objectif",AF$7&gt;=$R39,AF$7&lt;=$R39+$S39-1),2,IF(AND($O39="Jalon",AF$7&gt;=$R39,AF$7&lt;=$R39+$S39-1),1,""))</f>
        <v/>
      </c>
      <c r="AG39" s="23" t="str">
        <f ca="1">IF(AND($O39="Objectif",AG$7&gt;=$R39,AG$7&lt;=$R39+$S39-1),2,IF(AND($O39="Jalon",AG$7&gt;=$R39,AG$7&lt;=$R39+$S39-1),1,""))</f>
        <v/>
      </c>
      <c r="AH39" s="23" t="str">
        <f ca="1">IF(AND($O39="Objectif",AH$7&gt;=$R39,AH$7&lt;=$R39+$S39-1),2,IF(AND($O39="Jalon",AH$7&gt;=$R39,AH$7&lt;=$R39+$S39-1),1,""))</f>
        <v/>
      </c>
      <c r="AI39" s="23" t="str">
        <f ca="1">IF(AND($O39="Objectif",AI$7&gt;=$R39,AI$7&lt;=$R39+$S39-1),2,IF(AND($O39="Jalon",AI$7&gt;=$R39,AI$7&lt;=$R39+$S39-1),1,""))</f>
        <v/>
      </c>
      <c r="AJ39" s="23" t="str">
        <f ca="1">IF(AND($O39="Objectif",AJ$7&gt;=$R39,AJ$7&lt;=$R39+$S39-1),2,IF(AND($O39="Jalon",AJ$7&gt;=$R39,AJ$7&lt;=$R39+$S39-1),1,""))</f>
        <v/>
      </c>
      <c r="AK39" s="23" t="str">
        <f ca="1">IF(AND($O39="Objectif",AK$7&gt;=$R39,AK$7&lt;=$R39+$S39-1),2,IF(AND($O39="Jalon",AK$7&gt;=$R39,AK$7&lt;=$R39+$S39-1),1,""))</f>
        <v/>
      </c>
      <c r="AL39" s="23" t="str">
        <f ca="1">IF(AND($O39="Objectif",AL$7&gt;=$R39,AL$7&lt;=$R39+$S39-1),2,IF(AND($O39="Jalon",AL$7&gt;=$R39,AL$7&lt;=$R39+$S39-1),1,""))</f>
        <v/>
      </c>
      <c r="AM39" s="23" t="str">
        <f ca="1">IF(AND($O39="Objectif",AM$7&gt;=$R39,AM$7&lt;=$R39+$S39-1),2,IF(AND($O39="Jalon",AM$7&gt;=$R39,AM$7&lt;=$R39+$S39-1),1,""))</f>
        <v/>
      </c>
      <c r="AN39" s="23" t="str">
        <f ca="1">IF(AND($O39="Objectif",AN$7&gt;=$R39,AN$7&lt;=$R39+$S39-1),2,IF(AND($O39="Jalon",AN$7&gt;=$R39,AN$7&lt;=$R39+$S39-1),1,""))</f>
        <v/>
      </c>
      <c r="AO39" s="23" t="str">
        <f ca="1">IF(AND($O39="Objectif",AO$7&gt;=$R39,AO$7&lt;=$R39+$S39-1),2,IF(AND($O39="Jalon",AO$7&gt;=$R39,AO$7&lt;=$R39+$S39-1),1,""))</f>
        <v/>
      </c>
      <c r="AP39" s="23" t="str">
        <f ca="1">IF(AND($O39="Objectif",AP$7&gt;=$R39,AP$7&lt;=$R39+$S39-1),2,IF(AND($O39="Jalon",AP$7&gt;=$R39,AP$7&lt;=$R39+$S39-1),1,""))</f>
        <v/>
      </c>
      <c r="AQ39" s="23" t="str">
        <f ca="1">IF(AND($O39="Objectif",AQ$7&gt;=$R39,AQ$7&lt;=$R39+$S39-1),2,IF(AND($O39="Jalon",AQ$7&gt;=$R39,AQ$7&lt;=$R39+$S39-1),1,""))</f>
        <v/>
      </c>
      <c r="AR39" s="23" t="str">
        <f ca="1">IF(AND($O39="Objectif",AR$7&gt;=$R39,AR$7&lt;=$R39+$S39-1),2,IF(AND($O39="Jalon",AR$7&gt;=$R39,AR$7&lt;=$R39+$S39-1),1,""))</f>
        <v/>
      </c>
      <c r="AS39" s="23" t="str">
        <f ca="1">IF(AND($O39="Objectif",AS$7&gt;=$R39,AS$7&lt;=$R39+$S39-1),2,IF(AND($O39="Jalon",AS$7&gt;=$R39,AS$7&lt;=$R39+$S39-1),1,""))</f>
        <v/>
      </c>
      <c r="AT39" s="23" t="str">
        <f ca="1">IF(AND($O39="Objectif",AT$7&gt;=$R39,AT$7&lt;=$R39+$S39-1),2,IF(AND($O39="Jalon",AT$7&gt;=$R39,AT$7&lt;=$R39+$S39-1),1,""))</f>
        <v/>
      </c>
      <c r="AU39" s="23" t="str">
        <f ca="1">IF(AND($O39="Objectif",AU$7&gt;=$R39,AU$7&lt;=$R39+$S39-1),2,IF(AND($O39="Jalon",AU$7&gt;=$R39,AU$7&lt;=$R39+$S39-1),1,""))</f>
        <v/>
      </c>
      <c r="AV39" s="23" t="str">
        <f ca="1">IF(AND($O39="Objectif",AV$7&gt;=$R39,AV$7&lt;=$R39+$S39-1),2,IF(AND($O39="Jalon",AV$7&gt;=$R39,AV$7&lt;=$R39+$S39-1),1,""))</f>
        <v/>
      </c>
      <c r="AW39" s="23" t="str">
        <f ca="1">IF(AND($O39="Objectif",AW$7&gt;=$R39,AW$7&lt;=$R39+$S39-1),2,IF(AND($O39="Jalon",AW$7&gt;=$R39,AW$7&lt;=$R39+$S39-1),1,""))</f>
        <v/>
      </c>
      <c r="AX39" s="23" t="str">
        <f ca="1">IF(AND($O39="Objectif",AX$7&gt;=$R39,AX$7&lt;=$R39+$S39-1),2,IF(AND($O39="Jalon",AX$7&gt;=$R39,AX$7&lt;=$R39+$S39-1),1,""))</f>
        <v/>
      </c>
      <c r="AY39" s="23" t="str">
        <f ca="1">IF(AND($O39="Objectif",AY$7&gt;=$R39,AY$7&lt;=$R39+$S39-1),2,IF(AND($O39="Jalon",AY$7&gt;=$R39,AY$7&lt;=$R39+$S39-1),1,""))</f>
        <v/>
      </c>
      <c r="AZ39" s="23" t="str">
        <f ca="1">IF(AND($O39="Objectif",AZ$7&gt;=$R39,AZ$7&lt;=$R39+$S39-1),2,IF(AND($O39="Jalon",AZ$7&gt;=$R39,AZ$7&lt;=$R39+$S39-1),1,""))</f>
        <v/>
      </c>
      <c r="BA39" s="23" t="str">
        <f ca="1">IF(AND($O39="Objectif",BA$7&gt;=$R39,BA$7&lt;=$R39+$S39-1),2,IF(AND($O39="Jalon",BA$7&gt;=$R39,BA$7&lt;=$R39+$S39-1),1,""))</f>
        <v/>
      </c>
      <c r="BB39" s="23" t="str">
        <f ca="1">IF(AND($O39="Objectif",BB$7&gt;=$R39,BB$7&lt;=$R39+$S39-1),2,IF(AND($O39="Jalon",BB$7&gt;=$R39,BB$7&lt;=$R39+$S39-1),1,""))</f>
        <v/>
      </c>
      <c r="BC39" s="23" t="str">
        <f ca="1">IF(AND($O39="Objectif",BC$7&gt;=$R39,BC$7&lt;=$R39+$S39-1),2,IF(AND($O39="Jalon",BC$7&gt;=$R39,BC$7&lt;=$R39+$S39-1),1,""))</f>
        <v/>
      </c>
      <c r="BD39" s="23" t="str">
        <f ca="1">IF(AND($O39="Objectif",BD$7&gt;=$R39,BD$7&lt;=$R39+$S39-1),2,IF(AND($O39="Jalon",BD$7&gt;=$R39,BD$7&lt;=$R39+$S39-1),1,""))</f>
        <v/>
      </c>
      <c r="BE39" s="23" t="str">
        <f ca="1">IF(AND($O39="Objectif",BE$7&gt;=$R39,BE$7&lt;=$R39+$S39-1),2,IF(AND($O39="Jalon",BE$7&gt;=$R39,BE$7&lt;=$R39+$S39-1),1,""))</f>
        <v/>
      </c>
      <c r="BF39" s="23" t="str">
        <f ca="1">IF(AND($O39="Objectif",BF$7&gt;=$R39,BF$7&lt;=$R39+$S39-1),2,IF(AND($O39="Jalon",BF$7&gt;=$R39,BF$7&lt;=$R39+$S39-1),1,""))</f>
        <v/>
      </c>
      <c r="BG39" s="23" t="str">
        <f ca="1">IF(AND($O39="Objectif",BG$7&gt;=$R39,BG$7&lt;=$R39+$S39-1),2,IF(AND($O39="Jalon",BG$7&gt;=$R39,BG$7&lt;=$R39+$S39-1),1,""))</f>
        <v/>
      </c>
      <c r="BH39" s="23" t="str">
        <f ca="1">IF(AND($O39="Objectif",BH$7&gt;=$R39,BH$7&lt;=$R39+$S39-1),2,IF(AND($O39="Jalon",BH$7&gt;=$R39,BH$7&lt;=$R39+$S39-1),1,""))</f>
        <v/>
      </c>
      <c r="BI39" s="23" t="str">
        <f ca="1">IF(AND($O39="Objectif",BI$7&gt;=$R39,BI$7&lt;=$R39+$S39-1),2,IF(AND($O39="Jalon",BI$7&gt;=$R39,BI$7&lt;=$R39+$S39-1),1,""))</f>
        <v/>
      </c>
      <c r="BJ39" s="23" t="str">
        <f ca="1">IF(AND($O39="Objectif",BJ$7&gt;=$R39,BJ$7&lt;=$R39+$S39-1),2,IF(AND($O39="Jalon",BJ$7&gt;=$R39,BJ$7&lt;=$R39+$S39-1),1,""))</f>
        <v/>
      </c>
      <c r="BK39" s="23" t="str">
        <f ca="1">IF(AND($O39="Objectif",BK$7&gt;=$R39,BK$7&lt;=$R39+$S39-1),2,IF(AND($O39="Jalon",BK$7&gt;=$R39,BK$7&lt;=$R39+$S39-1),1,""))</f>
        <v/>
      </c>
      <c r="BL39" s="23" t="str">
        <f ca="1">IF(AND($O39="Objectif",BL$7&gt;=$R39,BL$7&lt;=$R39+$S39-1),2,IF(AND($O39="Jalon",BL$7&gt;=$R39,BL$7&lt;=$R39+$S39-1),1,""))</f>
        <v/>
      </c>
      <c r="BM39" s="23" t="str">
        <f ca="1">IF(AND($O39="Objectif",BM$7&gt;=$R39,BM$7&lt;=$R39+$S39-1),2,IF(AND($O39="Jalon",BM$7&gt;=$R39,BM$7&lt;=$R39+$S39-1),1,""))</f>
        <v/>
      </c>
      <c r="BN39" s="23" t="str">
        <f ca="1">IF(AND($O39="Objectif",BN$7&gt;=$R39,BN$7&lt;=$R39+$S39-1),2,IF(AND($O39="Jalon",BN$7&gt;=$R39,BN$7&lt;=$R39+$S39-1),1,""))</f>
        <v/>
      </c>
      <c r="BO39" s="23" t="str">
        <f ca="1">IF(AND($O39="Objectif",BO$7&gt;=$R39,BO$7&lt;=$R39+$S39-1),2,IF(AND($O39="Jalon",BO$7&gt;=$R39,BO$7&lt;=$R39+$S39-1),1,""))</f>
        <v/>
      </c>
      <c r="BP39" s="23" t="str">
        <f ca="1">IF(AND($O39="Objectif",BP$7&gt;=$R39,BP$7&lt;=$R39+$S39-1),2,IF(AND($O39="Jalon",BP$7&gt;=$R39,BP$7&lt;=$R39+$S39-1),1,""))</f>
        <v/>
      </c>
      <c r="BQ39" s="23" t="str">
        <f ca="1">IF(AND($O39="Objectif",BQ$7&gt;=$R39,BQ$7&lt;=$R39+$S39-1),2,IF(AND($O39="Jalon",BQ$7&gt;=$R39,BQ$7&lt;=$R39+$S39-1),1,""))</f>
        <v/>
      </c>
      <c r="BR39" s="23" t="str">
        <f ca="1">IF(AND($O39="Objectif",BR$7&gt;=$R39,BR$7&lt;=$R39+$S39-1),2,IF(AND($O39="Jalon",BR$7&gt;=$R39,BR$7&lt;=$R39+$S39-1),1,""))</f>
        <v/>
      </c>
      <c r="BS39" s="23" t="str">
        <f ca="1">IF(AND($O39="Objectif",BS$7&gt;=$R39,BS$7&lt;=$R39+$S39-1),2,IF(AND($O39="Jalon",BS$7&gt;=$R39,BS$7&lt;=$R39+$S39-1),1,""))</f>
        <v/>
      </c>
      <c r="BT39" s="23" t="str">
        <f ca="1">IF(AND($O39="Objectif",BT$7&gt;=$R39,BT$7&lt;=$R39+$S39-1),2,IF(AND($O39="Jalon",BT$7&gt;=$R39,BT$7&lt;=$R39+$S39-1),1,""))</f>
        <v/>
      </c>
      <c r="BU39" s="23" t="str">
        <f ca="1">IF(AND($O39="Objectif",BU$7&gt;=$R39,BU$7&lt;=$R39+$S39-1),2,IF(AND($O39="Jalon",BU$7&gt;=$R39,BU$7&lt;=$R39+$S39-1),1,""))</f>
        <v/>
      </c>
      <c r="BV39" s="23" t="str">
        <f ca="1">IF(AND($O39="Objectif",BV$7&gt;=$R39,BV$7&lt;=$R39+$S39-1),2,IF(AND($O39="Jalon",BV$7&gt;=$R39,BV$7&lt;=$R39+$S39-1),1,""))</f>
        <v/>
      </c>
      <c r="BW39" s="23" t="str">
        <f ca="1">IF(AND($O39="Objectif",BW$7&gt;=$R39,BW$7&lt;=$R39+$S39-1),2,IF(AND($O39="Jalon",BW$7&gt;=$R39,BW$7&lt;=$R39+$S39-1),1,""))</f>
        <v/>
      </c>
      <c r="BX39" s="23" t="str">
        <f ca="1">IF(AND($O39="Objectif",BX$7&gt;=$R39,BX$7&lt;=$R39+$S39-1),2,IF(AND($O39="Jalon",BX$7&gt;=$R39,BX$7&lt;=$R39+$S39-1),1,""))</f>
        <v/>
      </c>
      <c r="BY39" s="23" t="str">
        <f ca="1">IF(AND($O39="Objectif",BY$7&gt;=$R39,BY$7&lt;=$R39+$S39-1),2,IF(AND($O39="Jalon",BY$7&gt;=$R39,BY$7&lt;=$R39+$S39-1),1,""))</f>
        <v/>
      </c>
      <c r="BZ39" s="23" t="str">
        <f ca="1">IF(AND($O39="Objectif",BZ$7&gt;=$R39,BZ$7&lt;=$R39+$S39-1),2,IF(AND($O39="Jalon",BZ$7&gt;=$R39,BZ$7&lt;=$R39+$S39-1),1,""))</f>
        <v/>
      </c>
      <c r="CA39" s="23" t="str">
        <f ca="1">IF(AND($O39="Objectif",CA$7&gt;=$R39,CA$7&lt;=$R39+$S39-1),2,IF(AND($O39="Jalon",CA$7&gt;=$R39,CA$7&lt;=$R39+$S39-1),1,""))</f>
        <v/>
      </c>
      <c r="CB39" s="23" t="str">
        <f ca="1">IF(AND($O39="Objectif",CB$7&gt;=$R39,CB$7&lt;=$R39+$S39-1),2,IF(AND($O39="Jalon",CB$7&gt;=$R39,CB$7&lt;=$R39+$S39-1),1,""))</f>
        <v/>
      </c>
    </row>
    <row r="40" spans="1:80" s="2" customFormat="1" ht="30" customHeight="1" x14ac:dyDescent="0.25">
      <c r="A40" s="36">
        <v>29</v>
      </c>
      <c r="B40" s="33" t="s">
        <v>45</v>
      </c>
      <c r="C40" s="88" t="str">
        <f ca="1">VLOOKUP(((Jalons[[#This Row],[perturbation ]]+Jalons[[#This Row],[perturbation 9]])/150),$D$3:$E$6,2,1)</f>
        <v>En bonne voie</v>
      </c>
      <c r="D40" s="88" t="str">
        <f ca="1">VLOOKUP((Jalons[[#This Row],[temps consommés ]]-Jalons[[#This Row],[Nombre de jours]])/Jalons[[#This Row],[Nombre de jours]],$V$3:$W$6,2,1)</f>
        <v>En bonne voie</v>
      </c>
      <c r="E40" s="22" t="s">
        <v>9</v>
      </c>
      <c r="F40" s="65">
        <f>IF(AND(Jalons[[#This Row],[début réel ]]="",Jalons[[#This Row],[fin réelle ]]),0,IF(AND(Jalons[[#This Row],[début réel ]]&lt;&gt;"",Jalons[[#This Row],[fin réelle ]]=""),0.5,1))</f>
        <v>0</v>
      </c>
      <c r="G40" s="56">
        <f t="shared" si="2"/>
        <v>44963</v>
      </c>
      <c r="H40" s="21">
        <v>1</v>
      </c>
      <c r="I40" s="45">
        <f>+Jalons[[#This Row],[Début prévisionnel ]]+Jalons[[#This Row],[Nombre de jours]]-1</f>
        <v>44963</v>
      </c>
      <c r="J40" s="45"/>
      <c r="K40" s="87">
        <f ca="1">IF(Jalons[[#This Row],[temps consommés ]]-Jalons[[#This Row],[Nombre de jours]]&lt;0,0,Jalons[[#This Row],[temps consommés ]]-Jalons[[#This Row],[Nombre de jours]])</f>
        <v>0</v>
      </c>
      <c r="L4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0" s="45"/>
      <c r="N40" s="66"/>
      <c r="O40" s="88" t="str">
        <f ca="1">VLOOKUP((Jalons[[#This Row],[temps consommés ]]-Jalons[[#This Row],[Nombre de jours]])/Jalons[[#This Row],[Nombre de jours]],$V$3:$W$6,2,1)</f>
        <v>En bonne voie</v>
      </c>
      <c r="P40" s="22" t="s">
        <v>9</v>
      </c>
      <c r="Q40" s="65">
        <f>IF(AND(Jalons[[#This Row],[début réel 8]]="",Jalons[[#This Row],[fin réelle 11]]),0,IF(AND(Jalons[[#This Row],[début réel 8]]&lt;&gt;"",Jalons[[#This Row],[fin réelle 11]]=""),0.5,1))</f>
        <v>0</v>
      </c>
      <c r="R40" s="56">
        <f>Jalons[[#This Row],[Fin ]]+1</f>
        <v>44964</v>
      </c>
      <c r="S40" s="21">
        <v>27</v>
      </c>
      <c r="T40" s="45">
        <f>Jalons[[#This Row],[Début prévisionnel 5]]+Jalons[[#This Row],[Nombre de jours6]]-1</f>
        <v>44990</v>
      </c>
      <c r="U40" s="45"/>
      <c r="V40" s="87">
        <f ca="1">IF(Jalons[[#This Row],[temps consommés 10]]-Jalons[[#This Row],[Nombre de jours6]]&lt;0,0,Jalons[[#This Row],[temps consommés 10]]-Jalons[[#This Row],[Nombre de jours6]])</f>
        <v>0</v>
      </c>
      <c r="W4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0" s="45"/>
      <c r="Y40" s="23" t="str">
        <f ca="1">IF(AND($O40="Objectif",Y$7&gt;=$R40,Y$7&lt;=$R40+$S40-1),2,IF(AND($O40="Jalon",Y$7&gt;=$R40,Y$7&lt;=$R40+$S40-1),1,""))</f>
        <v/>
      </c>
      <c r="Z40" s="23" t="str">
        <f ca="1">IF(AND($O40="Objectif",Z$7&gt;=$R40,Z$7&lt;=$R40+$S40-1),2,IF(AND($O40="Jalon",Z$7&gt;=$R40,Z$7&lt;=$R40+$S40-1),1,""))</f>
        <v/>
      </c>
      <c r="AA40" s="23" t="str">
        <f ca="1">IF(AND($O40="Objectif",AA$7&gt;=$R40,AA$7&lt;=$R40+$S40-1),2,IF(AND($O40="Jalon",AA$7&gt;=$R40,AA$7&lt;=$R40+$S40-1),1,""))</f>
        <v/>
      </c>
      <c r="AB40" s="23" t="str">
        <f ca="1">IF(AND($O40="Objectif",AB$7&gt;=$R40,AB$7&lt;=$R40+$S40-1),2,IF(AND($O40="Jalon",AB$7&gt;=$R40,AB$7&lt;=$R40+$S40-1),1,""))</f>
        <v/>
      </c>
      <c r="AC40" s="23" t="str">
        <f ca="1">IF(AND($O40="Objectif",AC$7&gt;=$R40,AC$7&lt;=$R40+$S40-1),2,IF(AND($O40="Jalon",AC$7&gt;=$R40,AC$7&lt;=$R40+$S40-1),1,""))</f>
        <v/>
      </c>
      <c r="AD40" s="23" t="str">
        <f ca="1">IF(AND($O40="Objectif",AD$7&gt;=$R40,AD$7&lt;=$R40+$S40-1),2,IF(AND($O40="Jalon",AD$7&gt;=$R40,AD$7&lt;=$R40+$S40-1),1,""))</f>
        <v/>
      </c>
      <c r="AE40" s="23" t="str">
        <f ca="1">IF(AND($O40="Objectif",AE$7&gt;=$R40,AE$7&lt;=$R40+$S40-1),2,IF(AND($O40="Jalon",AE$7&gt;=$R40,AE$7&lt;=$R40+$S40-1),1,""))</f>
        <v/>
      </c>
      <c r="AF40" s="23" t="str">
        <f ca="1">IF(AND($O40="Objectif",AF$7&gt;=$R40,AF$7&lt;=$R40+$S40-1),2,IF(AND($O40="Jalon",AF$7&gt;=$R40,AF$7&lt;=$R40+$S40-1),1,""))</f>
        <v/>
      </c>
      <c r="AG40" s="23" t="str">
        <f ca="1">IF(AND($O40="Objectif",AG$7&gt;=$R40,AG$7&lt;=$R40+$S40-1),2,IF(AND($O40="Jalon",AG$7&gt;=$R40,AG$7&lt;=$R40+$S40-1),1,""))</f>
        <v/>
      </c>
      <c r="AH40" s="23" t="str">
        <f ca="1">IF(AND($O40="Objectif",AH$7&gt;=$R40,AH$7&lt;=$R40+$S40-1),2,IF(AND($O40="Jalon",AH$7&gt;=$R40,AH$7&lt;=$R40+$S40-1),1,""))</f>
        <v/>
      </c>
      <c r="AI40" s="23" t="str">
        <f ca="1">IF(AND($O40="Objectif",AI$7&gt;=$R40,AI$7&lt;=$R40+$S40-1),2,IF(AND($O40="Jalon",AI$7&gt;=$R40,AI$7&lt;=$R40+$S40-1),1,""))</f>
        <v/>
      </c>
      <c r="AJ40" s="23" t="str">
        <f ca="1">IF(AND($O40="Objectif",AJ$7&gt;=$R40,AJ$7&lt;=$R40+$S40-1),2,IF(AND($O40="Jalon",AJ$7&gt;=$R40,AJ$7&lt;=$R40+$S40-1),1,""))</f>
        <v/>
      </c>
      <c r="AK40" s="23" t="str">
        <f ca="1">IF(AND($O40="Objectif",AK$7&gt;=$R40,AK$7&lt;=$R40+$S40-1),2,IF(AND($O40="Jalon",AK$7&gt;=$R40,AK$7&lt;=$R40+$S40-1),1,""))</f>
        <v/>
      </c>
      <c r="AL40" s="23" t="str">
        <f ca="1">IF(AND($O40="Objectif",AL$7&gt;=$R40,AL$7&lt;=$R40+$S40-1),2,IF(AND($O40="Jalon",AL$7&gt;=$R40,AL$7&lt;=$R40+$S40-1),1,""))</f>
        <v/>
      </c>
      <c r="AM40" s="23" t="str">
        <f ca="1">IF(AND($O40="Objectif",AM$7&gt;=$R40,AM$7&lt;=$R40+$S40-1),2,IF(AND($O40="Jalon",AM$7&gt;=$R40,AM$7&lt;=$R40+$S40-1),1,""))</f>
        <v/>
      </c>
      <c r="AN40" s="23" t="str">
        <f ca="1">IF(AND($O40="Objectif",AN$7&gt;=$R40,AN$7&lt;=$R40+$S40-1),2,IF(AND($O40="Jalon",AN$7&gt;=$R40,AN$7&lt;=$R40+$S40-1),1,""))</f>
        <v/>
      </c>
      <c r="AO40" s="23" t="str">
        <f ca="1">IF(AND($O40="Objectif",AO$7&gt;=$R40,AO$7&lt;=$R40+$S40-1),2,IF(AND($O40="Jalon",AO$7&gt;=$R40,AO$7&lt;=$R40+$S40-1),1,""))</f>
        <v/>
      </c>
      <c r="AP40" s="23" t="str">
        <f ca="1">IF(AND($O40="Objectif",AP$7&gt;=$R40,AP$7&lt;=$R40+$S40-1),2,IF(AND($O40="Jalon",AP$7&gt;=$R40,AP$7&lt;=$R40+$S40-1),1,""))</f>
        <v/>
      </c>
      <c r="AQ40" s="23" t="str">
        <f ca="1">IF(AND($O40="Objectif",AQ$7&gt;=$R40,AQ$7&lt;=$R40+$S40-1),2,IF(AND($O40="Jalon",AQ$7&gt;=$R40,AQ$7&lt;=$R40+$S40-1),1,""))</f>
        <v/>
      </c>
      <c r="AR40" s="23" t="str">
        <f ca="1">IF(AND($O40="Objectif",AR$7&gt;=$R40,AR$7&lt;=$R40+$S40-1),2,IF(AND($O40="Jalon",AR$7&gt;=$R40,AR$7&lt;=$R40+$S40-1),1,""))</f>
        <v/>
      </c>
      <c r="AS40" s="23" t="str">
        <f ca="1">IF(AND($O40="Objectif",AS$7&gt;=$R40,AS$7&lt;=$R40+$S40-1),2,IF(AND($O40="Jalon",AS$7&gt;=$R40,AS$7&lt;=$R40+$S40-1),1,""))</f>
        <v/>
      </c>
      <c r="AT40" s="23" t="str">
        <f ca="1">IF(AND($O40="Objectif",AT$7&gt;=$R40,AT$7&lt;=$R40+$S40-1),2,IF(AND($O40="Jalon",AT$7&gt;=$R40,AT$7&lt;=$R40+$S40-1),1,""))</f>
        <v/>
      </c>
      <c r="AU40" s="23" t="str">
        <f ca="1">IF(AND($O40="Objectif",AU$7&gt;=$R40,AU$7&lt;=$R40+$S40-1),2,IF(AND($O40="Jalon",AU$7&gt;=$R40,AU$7&lt;=$R40+$S40-1),1,""))</f>
        <v/>
      </c>
      <c r="AV40" s="23" t="str">
        <f ca="1">IF(AND($O40="Objectif",AV$7&gt;=$R40,AV$7&lt;=$R40+$S40-1),2,IF(AND($O40="Jalon",AV$7&gt;=$R40,AV$7&lt;=$R40+$S40-1),1,""))</f>
        <v/>
      </c>
      <c r="AW40" s="23" t="str">
        <f ca="1">IF(AND($O40="Objectif",AW$7&gt;=$R40,AW$7&lt;=$R40+$S40-1),2,IF(AND($O40="Jalon",AW$7&gt;=$R40,AW$7&lt;=$R40+$S40-1),1,""))</f>
        <v/>
      </c>
      <c r="AX40" s="23" t="str">
        <f ca="1">IF(AND($O40="Objectif",AX$7&gt;=$R40,AX$7&lt;=$R40+$S40-1),2,IF(AND($O40="Jalon",AX$7&gt;=$R40,AX$7&lt;=$R40+$S40-1),1,""))</f>
        <v/>
      </c>
      <c r="AY40" s="23" t="str">
        <f ca="1">IF(AND($O40="Objectif",AY$7&gt;=$R40,AY$7&lt;=$R40+$S40-1),2,IF(AND($O40="Jalon",AY$7&gt;=$R40,AY$7&lt;=$R40+$S40-1),1,""))</f>
        <v/>
      </c>
      <c r="AZ40" s="23" t="str">
        <f ca="1">IF(AND($O40="Objectif",AZ$7&gt;=$R40,AZ$7&lt;=$R40+$S40-1),2,IF(AND($O40="Jalon",AZ$7&gt;=$R40,AZ$7&lt;=$R40+$S40-1),1,""))</f>
        <v/>
      </c>
      <c r="BA40" s="23" t="str">
        <f ca="1">IF(AND($O40="Objectif",BA$7&gt;=$R40,BA$7&lt;=$R40+$S40-1),2,IF(AND($O40="Jalon",BA$7&gt;=$R40,BA$7&lt;=$R40+$S40-1),1,""))</f>
        <v/>
      </c>
      <c r="BB40" s="23" t="str">
        <f ca="1">IF(AND($O40="Objectif",BB$7&gt;=$R40,BB$7&lt;=$R40+$S40-1),2,IF(AND($O40="Jalon",BB$7&gt;=$R40,BB$7&lt;=$R40+$S40-1),1,""))</f>
        <v/>
      </c>
      <c r="BC40" s="23" t="str">
        <f ca="1">IF(AND($O40="Objectif",BC$7&gt;=$R40,BC$7&lt;=$R40+$S40-1),2,IF(AND($O40="Jalon",BC$7&gt;=$R40,BC$7&lt;=$R40+$S40-1),1,""))</f>
        <v/>
      </c>
      <c r="BD40" s="23" t="str">
        <f ca="1">IF(AND($O40="Objectif",BD$7&gt;=$R40,BD$7&lt;=$R40+$S40-1),2,IF(AND($O40="Jalon",BD$7&gt;=$R40,BD$7&lt;=$R40+$S40-1),1,""))</f>
        <v/>
      </c>
      <c r="BE40" s="23" t="str">
        <f ca="1">IF(AND($O40="Objectif",BE$7&gt;=$R40,BE$7&lt;=$R40+$S40-1),2,IF(AND($O40="Jalon",BE$7&gt;=$R40,BE$7&lt;=$R40+$S40-1),1,""))</f>
        <v/>
      </c>
      <c r="BF40" s="23" t="str">
        <f ca="1">IF(AND($O40="Objectif",BF$7&gt;=$R40,BF$7&lt;=$R40+$S40-1),2,IF(AND($O40="Jalon",BF$7&gt;=$R40,BF$7&lt;=$R40+$S40-1),1,""))</f>
        <v/>
      </c>
      <c r="BG40" s="23" t="str">
        <f ca="1">IF(AND($O40="Objectif",BG$7&gt;=$R40,BG$7&lt;=$R40+$S40-1),2,IF(AND($O40="Jalon",BG$7&gt;=$R40,BG$7&lt;=$R40+$S40-1),1,""))</f>
        <v/>
      </c>
      <c r="BH40" s="23" t="str">
        <f ca="1">IF(AND($O40="Objectif",BH$7&gt;=$R40,BH$7&lt;=$R40+$S40-1),2,IF(AND($O40="Jalon",BH$7&gt;=$R40,BH$7&lt;=$R40+$S40-1),1,""))</f>
        <v/>
      </c>
      <c r="BI40" s="23" t="str">
        <f ca="1">IF(AND($O40="Objectif",BI$7&gt;=$R40,BI$7&lt;=$R40+$S40-1),2,IF(AND($O40="Jalon",BI$7&gt;=$R40,BI$7&lt;=$R40+$S40-1),1,""))</f>
        <v/>
      </c>
      <c r="BJ40" s="23" t="str">
        <f ca="1">IF(AND($O40="Objectif",BJ$7&gt;=$R40,BJ$7&lt;=$R40+$S40-1),2,IF(AND($O40="Jalon",BJ$7&gt;=$R40,BJ$7&lt;=$R40+$S40-1),1,""))</f>
        <v/>
      </c>
      <c r="BK40" s="23" t="str">
        <f ca="1">IF(AND($O40="Objectif",BK$7&gt;=$R40,BK$7&lt;=$R40+$S40-1),2,IF(AND($O40="Jalon",BK$7&gt;=$R40,BK$7&lt;=$R40+$S40-1),1,""))</f>
        <v/>
      </c>
      <c r="BL40" s="23" t="str">
        <f ca="1">IF(AND($O40="Objectif",BL$7&gt;=$R40,BL$7&lt;=$R40+$S40-1),2,IF(AND($O40="Jalon",BL$7&gt;=$R40,BL$7&lt;=$R40+$S40-1),1,""))</f>
        <v/>
      </c>
      <c r="BM40" s="23" t="str">
        <f ca="1">IF(AND($O40="Objectif",BM$7&gt;=$R40,BM$7&lt;=$R40+$S40-1),2,IF(AND($O40="Jalon",BM$7&gt;=$R40,BM$7&lt;=$R40+$S40-1),1,""))</f>
        <v/>
      </c>
      <c r="BN40" s="23" t="str">
        <f ca="1">IF(AND($O40="Objectif",BN$7&gt;=$R40,BN$7&lt;=$R40+$S40-1),2,IF(AND($O40="Jalon",BN$7&gt;=$R40,BN$7&lt;=$R40+$S40-1),1,""))</f>
        <v/>
      </c>
      <c r="BO40" s="23" t="str">
        <f ca="1">IF(AND($O40="Objectif",BO$7&gt;=$R40,BO$7&lt;=$R40+$S40-1),2,IF(AND($O40="Jalon",BO$7&gt;=$R40,BO$7&lt;=$R40+$S40-1),1,""))</f>
        <v/>
      </c>
      <c r="BP40" s="23" t="str">
        <f ca="1">IF(AND($O40="Objectif",BP$7&gt;=$R40,BP$7&lt;=$R40+$S40-1),2,IF(AND($O40="Jalon",BP$7&gt;=$R40,BP$7&lt;=$R40+$S40-1),1,""))</f>
        <v/>
      </c>
      <c r="BQ40" s="23" t="str">
        <f ca="1">IF(AND($O40="Objectif",BQ$7&gt;=$R40,BQ$7&lt;=$R40+$S40-1),2,IF(AND($O40="Jalon",BQ$7&gt;=$R40,BQ$7&lt;=$R40+$S40-1),1,""))</f>
        <v/>
      </c>
      <c r="BR40" s="23" t="str">
        <f ca="1">IF(AND($O40="Objectif",BR$7&gt;=$R40,BR$7&lt;=$R40+$S40-1),2,IF(AND($O40="Jalon",BR$7&gt;=$R40,BR$7&lt;=$R40+$S40-1),1,""))</f>
        <v/>
      </c>
      <c r="BS40" s="23" t="str">
        <f ca="1">IF(AND($O40="Objectif",BS$7&gt;=$R40,BS$7&lt;=$R40+$S40-1),2,IF(AND($O40="Jalon",BS$7&gt;=$R40,BS$7&lt;=$R40+$S40-1),1,""))</f>
        <v/>
      </c>
      <c r="BT40" s="23" t="str">
        <f ca="1">IF(AND($O40="Objectif",BT$7&gt;=$R40,BT$7&lt;=$R40+$S40-1),2,IF(AND($O40="Jalon",BT$7&gt;=$R40,BT$7&lt;=$R40+$S40-1),1,""))</f>
        <v/>
      </c>
      <c r="BU40" s="23" t="str">
        <f ca="1">IF(AND($O40="Objectif",BU$7&gt;=$R40,BU$7&lt;=$R40+$S40-1),2,IF(AND($O40="Jalon",BU$7&gt;=$R40,BU$7&lt;=$R40+$S40-1),1,""))</f>
        <v/>
      </c>
      <c r="BV40" s="23" t="str">
        <f ca="1">IF(AND($O40="Objectif",BV$7&gt;=$R40,BV$7&lt;=$R40+$S40-1),2,IF(AND($O40="Jalon",BV$7&gt;=$R40,BV$7&lt;=$R40+$S40-1),1,""))</f>
        <v/>
      </c>
      <c r="BW40" s="23" t="str">
        <f ca="1">IF(AND($O40="Objectif",BW$7&gt;=$R40,BW$7&lt;=$R40+$S40-1),2,IF(AND($O40="Jalon",BW$7&gt;=$R40,BW$7&lt;=$R40+$S40-1),1,""))</f>
        <v/>
      </c>
      <c r="BX40" s="23" t="str">
        <f ca="1">IF(AND($O40="Objectif",BX$7&gt;=$R40,BX$7&lt;=$R40+$S40-1),2,IF(AND($O40="Jalon",BX$7&gt;=$R40,BX$7&lt;=$R40+$S40-1),1,""))</f>
        <v/>
      </c>
      <c r="BY40" s="23" t="str">
        <f ca="1">IF(AND($O40="Objectif",BY$7&gt;=$R40,BY$7&lt;=$R40+$S40-1),2,IF(AND($O40="Jalon",BY$7&gt;=$R40,BY$7&lt;=$R40+$S40-1),1,""))</f>
        <v/>
      </c>
      <c r="BZ40" s="23" t="str">
        <f ca="1">IF(AND($O40="Objectif",BZ$7&gt;=$R40,BZ$7&lt;=$R40+$S40-1),2,IF(AND($O40="Jalon",BZ$7&gt;=$R40,BZ$7&lt;=$R40+$S40-1),1,""))</f>
        <v/>
      </c>
      <c r="CA40" s="23" t="str">
        <f ca="1">IF(AND($O40="Objectif",CA$7&gt;=$R40,CA$7&lt;=$R40+$S40-1),2,IF(AND($O40="Jalon",CA$7&gt;=$R40,CA$7&lt;=$R40+$S40-1),1,""))</f>
        <v/>
      </c>
      <c r="CB40" s="23" t="str">
        <f ca="1">IF(AND($O40="Objectif",CB$7&gt;=$R40,CB$7&lt;=$R40+$S40-1),2,IF(AND($O40="Jalon",CB$7&gt;=$R40,CB$7&lt;=$R40+$S40-1),1,""))</f>
        <v/>
      </c>
    </row>
    <row r="41" spans="1:80" s="2" customFormat="1" ht="30" customHeight="1" x14ac:dyDescent="0.25">
      <c r="A41" s="36">
        <v>30</v>
      </c>
      <c r="B41" s="33" t="s">
        <v>46</v>
      </c>
      <c r="C41" s="88" t="str">
        <f ca="1">VLOOKUP(((Jalons[[#This Row],[perturbation ]]+Jalons[[#This Row],[perturbation 9]])/150),$D$3:$E$6,2,1)</f>
        <v>En bonne voie</v>
      </c>
      <c r="D41" s="88" t="str">
        <f ca="1">VLOOKUP((Jalons[[#This Row],[temps consommés ]]-Jalons[[#This Row],[Nombre de jours]])/Jalons[[#This Row],[Nombre de jours]],$V$3:$W$6,2,1)</f>
        <v>En bonne voie</v>
      </c>
      <c r="E41" s="22" t="s">
        <v>9</v>
      </c>
      <c r="F41" s="65">
        <f>IF(AND(Jalons[[#This Row],[début réel ]]="",Jalons[[#This Row],[fin réelle ]]),0,IF(AND(Jalons[[#This Row],[début réel ]]&lt;&gt;"",Jalons[[#This Row],[fin réelle ]]=""),0.5,1))</f>
        <v>0</v>
      </c>
      <c r="G41" s="56">
        <f t="shared" si="2"/>
        <v>44963</v>
      </c>
      <c r="H41" s="21">
        <v>1</v>
      </c>
      <c r="I41" s="45">
        <f>+Jalons[[#This Row],[Début prévisionnel ]]+Jalons[[#This Row],[Nombre de jours]]-1</f>
        <v>44963</v>
      </c>
      <c r="J41" s="45"/>
      <c r="K41" s="87">
        <f ca="1">IF(Jalons[[#This Row],[temps consommés ]]-Jalons[[#This Row],[Nombre de jours]]&lt;0,0,Jalons[[#This Row],[temps consommés ]]-Jalons[[#This Row],[Nombre de jours]])</f>
        <v>0</v>
      </c>
      <c r="L4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1" s="45"/>
      <c r="N41" s="66"/>
      <c r="O41" s="88" t="str">
        <f ca="1">VLOOKUP((Jalons[[#This Row],[temps consommés ]]-Jalons[[#This Row],[Nombre de jours]])/Jalons[[#This Row],[Nombre de jours]],$V$3:$W$6,2,1)</f>
        <v>En bonne voie</v>
      </c>
      <c r="P41" s="22" t="s">
        <v>9</v>
      </c>
      <c r="Q41" s="65">
        <f>IF(AND(Jalons[[#This Row],[début réel 8]]="",Jalons[[#This Row],[fin réelle 11]]),0,IF(AND(Jalons[[#This Row],[début réel 8]]&lt;&gt;"",Jalons[[#This Row],[fin réelle 11]]=""),0.5,1))</f>
        <v>0</v>
      </c>
      <c r="R41" s="56">
        <f>Jalons[[#This Row],[Fin ]]+1</f>
        <v>44964</v>
      </c>
      <c r="S41" s="21">
        <v>27</v>
      </c>
      <c r="T41" s="45">
        <f>Jalons[[#This Row],[Début prévisionnel 5]]+Jalons[[#This Row],[Nombre de jours6]]-1</f>
        <v>44990</v>
      </c>
      <c r="U41" s="45"/>
      <c r="V41" s="87">
        <f ca="1">IF(Jalons[[#This Row],[temps consommés 10]]-Jalons[[#This Row],[Nombre de jours6]]&lt;0,0,Jalons[[#This Row],[temps consommés 10]]-Jalons[[#This Row],[Nombre de jours6]])</f>
        <v>0</v>
      </c>
      <c r="W4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1" s="45"/>
      <c r="Y41" s="23" t="str">
        <f ca="1">IF(AND($O41="Objectif",Y$7&gt;=$R41,Y$7&lt;=$R41+$S41-1),2,IF(AND($O41="Jalon",Y$7&gt;=$R41,Y$7&lt;=$R41+$S41-1),1,""))</f>
        <v/>
      </c>
      <c r="Z41" s="23" t="str">
        <f ca="1">IF(AND($O41="Objectif",Z$7&gt;=$R41,Z$7&lt;=$R41+$S41-1),2,IF(AND($O41="Jalon",Z$7&gt;=$R41,Z$7&lt;=$R41+$S41-1),1,""))</f>
        <v/>
      </c>
      <c r="AA41" s="23" t="str">
        <f ca="1">IF(AND($O41="Objectif",AA$7&gt;=$R41,AA$7&lt;=$R41+$S41-1),2,IF(AND($O41="Jalon",AA$7&gt;=$R41,AA$7&lt;=$R41+$S41-1),1,""))</f>
        <v/>
      </c>
      <c r="AB41" s="23" t="str">
        <f ca="1">IF(AND($O41="Objectif",AB$7&gt;=$R41,AB$7&lt;=$R41+$S41-1),2,IF(AND($O41="Jalon",AB$7&gt;=$R41,AB$7&lt;=$R41+$S41-1),1,""))</f>
        <v/>
      </c>
      <c r="AC41" s="23" t="str">
        <f ca="1">IF(AND($O41="Objectif",AC$7&gt;=$R41,AC$7&lt;=$R41+$S41-1),2,IF(AND($O41="Jalon",AC$7&gt;=$R41,AC$7&lt;=$R41+$S41-1),1,""))</f>
        <v/>
      </c>
      <c r="AD41" s="23" t="str">
        <f ca="1">IF(AND($O41="Objectif",AD$7&gt;=$R41,AD$7&lt;=$R41+$S41-1),2,IF(AND($O41="Jalon",AD$7&gt;=$R41,AD$7&lt;=$R41+$S41-1),1,""))</f>
        <v/>
      </c>
      <c r="AE41" s="23" t="str">
        <f ca="1">IF(AND($O41="Objectif",AE$7&gt;=$R41,AE$7&lt;=$R41+$S41-1),2,IF(AND($O41="Jalon",AE$7&gt;=$R41,AE$7&lt;=$R41+$S41-1),1,""))</f>
        <v/>
      </c>
      <c r="AF41" s="23" t="str">
        <f ca="1">IF(AND($O41="Objectif",AF$7&gt;=$R41,AF$7&lt;=$R41+$S41-1),2,IF(AND($O41="Jalon",AF$7&gt;=$R41,AF$7&lt;=$R41+$S41-1),1,""))</f>
        <v/>
      </c>
      <c r="AG41" s="23" t="str">
        <f ca="1">IF(AND($O41="Objectif",AG$7&gt;=$R41,AG$7&lt;=$R41+$S41-1),2,IF(AND($O41="Jalon",AG$7&gt;=$R41,AG$7&lt;=$R41+$S41-1),1,""))</f>
        <v/>
      </c>
      <c r="AH41" s="23" t="str">
        <f ca="1">IF(AND($O41="Objectif",AH$7&gt;=$R41,AH$7&lt;=$R41+$S41-1),2,IF(AND($O41="Jalon",AH$7&gt;=$R41,AH$7&lt;=$R41+$S41-1),1,""))</f>
        <v/>
      </c>
      <c r="AI41" s="23" t="str">
        <f ca="1">IF(AND($O41="Objectif",AI$7&gt;=$R41,AI$7&lt;=$R41+$S41-1),2,IF(AND($O41="Jalon",AI$7&gt;=$R41,AI$7&lt;=$R41+$S41-1),1,""))</f>
        <v/>
      </c>
      <c r="AJ41" s="23" t="str">
        <f ca="1">IF(AND($O41="Objectif",AJ$7&gt;=$R41,AJ$7&lt;=$R41+$S41-1),2,IF(AND($O41="Jalon",AJ$7&gt;=$R41,AJ$7&lt;=$R41+$S41-1),1,""))</f>
        <v/>
      </c>
      <c r="AK41" s="23" t="str">
        <f ca="1">IF(AND($O41="Objectif",AK$7&gt;=$R41,AK$7&lt;=$R41+$S41-1),2,IF(AND($O41="Jalon",AK$7&gt;=$R41,AK$7&lt;=$R41+$S41-1),1,""))</f>
        <v/>
      </c>
      <c r="AL41" s="23" t="str">
        <f ca="1">IF(AND($O41="Objectif",AL$7&gt;=$R41,AL$7&lt;=$R41+$S41-1),2,IF(AND($O41="Jalon",AL$7&gt;=$R41,AL$7&lt;=$R41+$S41-1),1,""))</f>
        <v/>
      </c>
      <c r="AM41" s="23" t="str">
        <f ca="1">IF(AND($O41="Objectif",AM$7&gt;=$R41,AM$7&lt;=$R41+$S41-1),2,IF(AND($O41="Jalon",AM$7&gt;=$R41,AM$7&lt;=$R41+$S41-1),1,""))</f>
        <v/>
      </c>
      <c r="AN41" s="23" t="str">
        <f ca="1">IF(AND($O41="Objectif",AN$7&gt;=$R41,AN$7&lt;=$R41+$S41-1),2,IF(AND($O41="Jalon",AN$7&gt;=$R41,AN$7&lt;=$R41+$S41-1),1,""))</f>
        <v/>
      </c>
      <c r="AO41" s="23" t="str">
        <f ca="1">IF(AND($O41="Objectif",AO$7&gt;=$R41,AO$7&lt;=$R41+$S41-1),2,IF(AND($O41="Jalon",AO$7&gt;=$R41,AO$7&lt;=$R41+$S41-1),1,""))</f>
        <v/>
      </c>
      <c r="AP41" s="23" t="str">
        <f ca="1">IF(AND($O41="Objectif",AP$7&gt;=$R41,AP$7&lt;=$R41+$S41-1),2,IF(AND($O41="Jalon",AP$7&gt;=$R41,AP$7&lt;=$R41+$S41-1),1,""))</f>
        <v/>
      </c>
      <c r="AQ41" s="23" t="str">
        <f ca="1">IF(AND($O41="Objectif",AQ$7&gt;=$R41,AQ$7&lt;=$R41+$S41-1),2,IF(AND($O41="Jalon",AQ$7&gt;=$R41,AQ$7&lt;=$R41+$S41-1),1,""))</f>
        <v/>
      </c>
      <c r="AR41" s="23" t="str">
        <f ca="1">IF(AND($O41="Objectif",AR$7&gt;=$R41,AR$7&lt;=$R41+$S41-1),2,IF(AND($O41="Jalon",AR$7&gt;=$R41,AR$7&lt;=$R41+$S41-1),1,""))</f>
        <v/>
      </c>
      <c r="AS41" s="23" t="str">
        <f ca="1">IF(AND($O41="Objectif",AS$7&gt;=$R41,AS$7&lt;=$R41+$S41-1),2,IF(AND($O41="Jalon",AS$7&gt;=$R41,AS$7&lt;=$R41+$S41-1),1,""))</f>
        <v/>
      </c>
      <c r="AT41" s="23" t="str">
        <f ca="1">IF(AND($O41="Objectif",AT$7&gt;=$R41,AT$7&lt;=$R41+$S41-1),2,IF(AND($O41="Jalon",AT$7&gt;=$R41,AT$7&lt;=$R41+$S41-1),1,""))</f>
        <v/>
      </c>
      <c r="AU41" s="23" t="str">
        <f ca="1">IF(AND($O41="Objectif",AU$7&gt;=$R41,AU$7&lt;=$R41+$S41-1),2,IF(AND($O41="Jalon",AU$7&gt;=$R41,AU$7&lt;=$R41+$S41-1),1,""))</f>
        <v/>
      </c>
      <c r="AV41" s="23" t="str">
        <f ca="1">IF(AND($O41="Objectif",AV$7&gt;=$R41,AV$7&lt;=$R41+$S41-1),2,IF(AND($O41="Jalon",AV$7&gt;=$R41,AV$7&lt;=$R41+$S41-1),1,""))</f>
        <v/>
      </c>
      <c r="AW41" s="23" t="str">
        <f ca="1">IF(AND($O41="Objectif",AW$7&gt;=$R41,AW$7&lt;=$R41+$S41-1),2,IF(AND($O41="Jalon",AW$7&gt;=$R41,AW$7&lt;=$R41+$S41-1),1,""))</f>
        <v/>
      </c>
      <c r="AX41" s="23" t="str">
        <f ca="1">IF(AND($O41="Objectif",AX$7&gt;=$R41,AX$7&lt;=$R41+$S41-1),2,IF(AND($O41="Jalon",AX$7&gt;=$R41,AX$7&lt;=$R41+$S41-1),1,""))</f>
        <v/>
      </c>
      <c r="AY41" s="23" t="str">
        <f ca="1">IF(AND($O41="Objectif",AY$7&gt;=$R41,AY$7&lt;=$R41+$S41-1),2,IF(AND($O41="Jalon",AY$7&gt;=$R41,AY$7&lt;=$R41+$S41-1),1,""))</f>
        <v/>
      </c>
      <c r="AZ41" s="23" t="str">
        <f ca="1">IF(AND($O41="Objectif",AZ$7&gt;=$R41,AZ$7&lt;=$R41+$S41-1),2,IF(AND($O41="Jalon",AZ$7&gt;=$R41,AZ$7&lt;=$R41+$S41-1),1,""))</f>
        <v/>
      </c>
      <c r="BA41" s="23" t="str">
        <f ca="1">IF(AND($O41="Objectif",BA$7&gt;=$R41,BA$7&lt;=$R41+$S41-1),2,IF(AND($O41="Jalon",BA$7&gt;=$R41,BA$7&lt;=$R41+$S41-1),1,""))</f>
        <v/>
      </c>
      <c r="BB41" s="23" t="str">
        <f ca="1">IF(AND($O41="Objectif",BB$7&gt;=$R41,BB$7&lt;=$R41+$S41-1),2,IF(AND($O41="Jalon",BB$7&gt;=$R41,BB$7&lt;=$R41+$S41-1),1,""))</f>
        <v/>
      </c>
      <c r="BC41" s="23" t="str">
        <f ca="1">IF(AND($O41="Objectif",BC$7&gt;=$R41,BC$7&lt;=$R41+$S41-1),2,IF(AND($O41="Jalon",BC$7&gt;=$R41,BC$7&lt;=$R41+$S41-1),1,""))</f>
        <v/>
      </c>
      <c r="BD41" s="23" t="str">
        <f ca="1">IF(AND($O41="Objectif",BD$7&gt;=$R41,BD$7&lt;=$R41+$S41-1),2,IF(AND($O41="Jalon",BD$7&gt;=$R41,BD$7&lt;=$R41+$S41-1),1,""))</f>
        <v/>
      </c>
      <c r="BE41" s="23" t="str">
        <f ca="1">IF(AND($O41="Objectif",BE$7&gt;=$R41,BE$7&lt;=$R41+$S41-1),2,IF(AND($O41="Jalon",BE$7&gt;=$R41,BE$7&lt;=$R41+$S41-1),1,""))</f>
        <v/>
      </c>
      <c r="BF41" s="23" t="str">
        <f ca="1">IF(AND($O41="Objectif",BF$7&gt;=$R41,BF$7&lt;=$R41+$S41-1),2,IF(AND($O41="Jalon",BF$7&gt;=$R41,BF$7&lt;=$R41+$S41-1),1,""))</f>
        <v/>
      </c>
      <c r="BG41" s="23" t="str">
        <f ca="1">IF(AND($O41="Objectif",BG$7&gt;=$R41,BG$7&lt;=$R41+$S41-1),2,IF(AND($O41="Jalon",BG$7&gt;=$R41,BG$7&lt;=$R41+$S41-1),1,""))</f>
        <v/>
      </c>
      <c r="BH41" s="23" t="str">
        <f ca="1">IF(AND($O41="Objectif",BH$7&gt;=$R41,BH$7&lt;=$R41+$S41-1),2,IF(AND($O41="Jalon",BH$7&gt;=$R41,BH$7&lt;=$R41+$S41-1),1,""))</f>
        <v/>
      </c>
      <c r="BI41" s="23" t="str">
        <f ca="1">IF(AND($O41="Objectif",BI$7&gt;=$R41,BI$7&lt;=$R41+$S41-1),2,IF(AND($O41="Jalon",BI$7&gt;=$R41,BI$7&lt;=$R41+$S41-1),1,""))</f>
        <v/>
      </c>
      <c r="BJ41" s="23" t="str">
        <f ca="1">IF(AND($O41="Objectif",BJ$7&gt;=$R41,BJ$7&lt;=$R41+$S41-1),2,IF(AND($O41="Jalon",BJ$7&gt;=$R41,BJ$7&lt;=$R41+$S41-1),1,""))</f>
        <v/>
      </c>
      <c r="BK41" s="23" t="str">
        <f ca="1">IF(AND($O41="Objectif",BK$7&gt;=$R41,BK$7&lt;=$R41+$S41-1),2,IF(AND($O41="Jalon",BK$7&gt;=$R41,BK$7&lt;=$R41+$S41-1),1,""))</f>
        <v/>
      </c>
      <c r="BL41" s="23" t="str">
        <f ca="1">IF(AND($O41="Objectif",BL$7&gt;=$R41,BL$7&lt;=$R41+$S41-1),2,IF(AND($O41="Jalon",BL$7&gt;=$R41,BL$7&lt;=$R41+$S41-1),1,""))</f>
        <v/>
      </c>
      <c r="BM41" s="23" t="str">
        <f ca="1">IF(AND($O41="Objectif",BM$7&gt;=$R41,BM$7&lt;=$R41+$S41-1),2,IF(AND($O41="Jalon",BM$7&gt;=$R41,BM$7&lt;=$R41+$S41-1),1,""))</f>
        <v/>
      </c>
      <c r="BN41" s="23" t="str">
        <f ca="1">IF(AND($O41="Objectif",BN$7&gt;=$R41,BN$7&lt;=$R41+$S41-1),2,IF(AND($O41="Jalon",BN$7&gt;=$R41,BN$7&lt;=$R41+$S41-1),1,""))</f>
        <v/>
      </c>
      <c r="BO41" s="23" t="str">
        <f ca="1">IF(AND($O41="Objectif",BO$7&gt;=$R41,BO$7&lt;=$R41+$S41-1),2,IF(AND($O41="Jalon",BO$7&gt;=$R41,BO$7&lt;=$R41+$S41-1),1,""))</f>
        <v/>
      </c>
      <c r="BP41" s="23" t="str">
        <f ca="1">IF(AND($O41="Objectif",BP$7&gt;=$R41,BP$7&lt;=$R41+$S41-1),2,IF(AND($O41="Jalon",BP$7&gt;=$R41,BP$7&lt;=$R41+$S41-1),1,""))</f>
        <v/>
      </c>
      <c r="BQ41" s="23" t="str">
        <f ca="1">IF(AND($O41="Objectif",BQ$7&gt;=$R41,BQ$7&lt;=$R41+$S41-1),2,IF(AND($O41="Jalon",BQ$7&gt;=$R41,BQ$7&lt;=$R41+$S41-1),1,""))</f>
        <v/>
      </c>
      <c r="BR41" s="23" t="str">
        <f ca="1">IF(AND($O41="Objectif",BR$7&gt;=$R41,BR$7&lt;=$R41+$S41-1),2,IF(AND($O41="Jalon",BR$7&gt;=$R41,BR$7&lt;=$R41+$S41-1),1,""))</f>
        <v/>
      </c>
      <c r="BS41" s="23" t="str">
        <f ca="1">IF(AND($O41="Objectif",BS$7&gt;=$R41,BS$7&lt;=$R41+$S41-1),2,IF(AND($O41="Jalon",BS$7&gt;=$R41,BS$7&lt;=$R41+$S41-1),1,""))</f>
        <v/>
      </c>
      <c r="BT41" s="23" t="str">
        <f ca="1">IF(AND($O41="Objectif",BT$7&gt;=$R41,BT$7&lt;=$R41+$S41-1),2,IF(AND($O41="Jalon",BT$7&gt;=$R41,BT$7&lt;=$R41+$S41-1),1,""))</f>
        <v/>
      </c>
      <c r="BU41" s="23" t="str">
        <f ca="1">IF(AND($O41="Objectif",BU$7&gt;=$R41,BU$7&lt;=$R41+$S41-1),2,IF(AND($O41="Jalon",BU$7&gt;=$R41,BU$7&lt;=$R41+$S41-1),1,""))</f>
        <v/>
      </c>
      <c r="BV41" s="23" t="str">
        <f ca="1">IF(AND($O41="Objectif",BV$7&gt;=$R41,BV$7&lt;=$R41+$S41-1),2,IF(AND($O41="Jalon",BV$7&gt;=$R41,BV$7&lt;=$R41+$S41-1),1,""))</f>
        <v/>
      </c>
      <c r="BW41" s="23" t="str">
        <f ca="1">IF(AND($O41="Objectif",BW$7&gt;=$R41,BW$7&lt;=$R41+$S41-1),2,IF(AND($O41="Jalon",BW$7&gt;=$R41,BW$7&lt;=$R41+$S41-1),1,""))</f>
        <v/>
      </c>
      <c r="BX41" s="23" t="str">
        <f ca="1">IF(AND($O41="Objectif",BX$7&gt;=$R41,BX$7&lt;=$R41+$S41-1),2,IF(AND($O41="Jalon",BX$7&gt;=$R41,BX$7&lt;=$R41+$S41-1),1,""))</f>
        <v/>
      </c>
      <c r="BY41" s="23" t="str">
        <f ca="1">IF(AND($O41="Objectif",BY$7&gt;=$R41,BY$7&lt;=$R41+$S41-1),2,IF(AND($O41="Jalon",BY$7&gt;=$R41,BY$7&lt;=$R41+$S41-1),1,""))</f>
        <v/>
      </c>
      <c r="BZ41" s="23" t="str">
        <f ca="1">IF(AND($O41="Objectif",BZ$7&gt;=$R41,BZ$7&lt;=$R41+$S41-1),2,IF(AND($O41="Jalon",BZ$7&gt;=$R41,BZ$7&lt;=$R41+$S41-1),1,""))</f>
        <v/>
      </c>
      <c r="CA41" s="23" t="str">
        <f ca="1">IF(AND($O41="Objectif",CA$7&gt;=$R41,CA$7&lt;=$R41+$S41-1),2,IF(AND($O41="Jalon",CA$7&gt;=$R41,CA$7&lt;=$R41+$S41-1),1,""))</f>
        <v/>
      </c>
      <c r="CB41" s="23" t="str">
        <f ca="1">IF(AND($O41="Objectif",CB$7&gt;=$R41,CB$7&lt;=$R41+$S41-1),2,IF(AND($O41="Jalon",CB$7&gt;=$R41,CB$7&lt;=$R41+$S41-1),1,""))</f>
        <v/>
      </c>
    </row>
    <row r="42" spans="1:80" s="2" customFormat="1" ht="30" customHeight="1" x14ac:dyDescent="0.25">
      <c r="A42" s="36">
        <v>31</v>
      </c>
      <c r="B42" s="33" t="s">
        <v>47</v>
      </c>
      <c r="C42" s="88" t="str">
        <f ca="1">VLOOKUP(((Jalons[[#This Row],[perturbation ]]+Jalons[[#This Row],[perturbation 9]])/150),$D$3:$E$6,2,1)</f>
        <v>En bonne voie</v>
      </c>
      <c r="D42" s="88" t="str">
        <f ca="1">VLOOKUP((Jalons[[#This Row],[temps consommés ]]-Jalons[[#This Row],[Nombre de jours]])/Jalons[[#This Row],[Nombre de jours]],$V$3:$W$6,2,1)</f>
        <v>En bonne voie</v>
      </c>
      <c r="E42" s="22" t="s">
        <v>9</v>
      </c>
      <c r="F42" s="65">
        <f>IF(AND(Jalons[[#This Row],[début réel ]]="",Jalons[[#This Row],[fin réelle ]]),0,IF(AND(Jalons[[#This Row],[début réel ]]&lt;&gt;"",Jalons[[#This Row],[fin réelle ]]=""),0.5,1))</f>
        <v>0</v>
      </c>
      <c r="G42" s="56">
        <f t="shared" si="2"/>
        <v>44963</v>
      </c>
      <c r="H42" s="21">
        <v>1</v>
      </c>
      <c r="I42" s="45">
        <f>+Jalons[[#This Row],[Début prévisionnel ]]+Jalons[[#This Row],[Nombre de jours]]-1</f>
        <v>44963</v>
      </c>
      <c r="J42" s="45"/>
      <c r="K42" s="87">
        <f ca="1">IF(Jalons[[#This Row],[temps consommés ]]-Jalons[[#This Row],[Nombre de jours]]&lt;0,0,Jalons[[#This Row],[temps consommés ]]-Jalons[[#This Row],[Nombre de jours]])</f>
        <v>0</v>
      </c>
      <c r="L4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2" s="45"/>
      <c r="N42" s="66"/>
      <c r="O42" s="88" t="str">
        <f ca="1">VLOOKUP((Jalons[[#This Row],[temps consommés ]]-Jalons[[#This Row],[Nombre de jours]])/Jalons[[#This Row],[Nombre de jours]],$V$3:$W$6,2,1)</f>
        <v>En bonne voie</v>
      </c>
      <c r="P42" s="22" t="s">
        <v>9</v>
      </c>
      <c r="Q42" s="65">
        <f>IF(AND(Jalons[[#This Row],[début réel 8]]="",Jalons[[#This Row],[fin réelle 11]]),0,IF(AND(Jalons[[#This Row],[début réel 8]]&lt;&gt;"",Jalons[[#This Row],[fin réelle 11]]=""),0.5,1))</f>
        <v>0</v>
      </c>
      <c r="R42" s="56">
        <f>Jalons[[#This Row],[Fin ]]+1</f>
        <v>44964</v>
      </c>
      <c r="S42" s="21">
        <v>27</v>
      </c>
      <c r="T42" s="45">
        <f>Jalons[[#This Row],[Début prévisionnel 5]]+Jalons[[#This Row],[Nombre de jours6]]-1</f>
        <v>44990</v>
      </c>
      <c r="U42" s="45"/>
      <c r="V42" s="87">
        <f ca="1">IF(Jalons[[#This Row],[temps consommés 10]]-Jalons[[#This Row],[Nombre de jours6]]&lt;0,0,Jalons[[#This Row],[temps consommés 10]]-Jalons[[#This Row],[Nombre de jours6]])</f>
        <v>0</v>
      </c>
      <c r="W4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2" s="45"/>
      <c r="Y42" s="23" t="str">
        <f ca="1">IF(AND($O42="Objectif",Y$7&gt;=$R42,Y$7&lt;=$R42+$S42-1),2,IF(AND($O42="Jalon",Y$7&gt;=$R42,Y$7&lt;=$R42+$S42-1),1,""))</f>
        <v/>
      </c>
      <c r="Z42" s="23" t="str">
        <f ca="1">IF(AND($O42="Objectif",Z$7&gt;=$R42,Z$7&lt;=$R42+$S42-1),2,IF(AND($O42="Jalon",Z$7&gt;=$R42,Z$7&lt;=$R42+$S42-1),1,""))</f>
        <v/>
      </c>
      <c r="AA42" s="23" t="str">
        <f ca="1">IF(AND($O42="Objectif",AA$7&gt;=$R42,AA$7&lt;=$R42+$S42-1),2,IF(AND($O42="Jalon",AA$7&gt;=$R42,AA$7&lt;=$R42+$S42-1),1,""))</f>
        <v/>
      </c>
      <c r="AB42" s="23" t="str">
        <f ca="1">IF(AND($O42="Objectif",AB$7&gt;=$R42,AB$7&lt;=$R42+$S42-1),2,IF(AND($O42="Jalon",AB$7&gt;=$R42,AB$7&lt;=$R42+$S42-1),1,""))</f>
        <v/>
      </c>
      <c r="AC42" s="23" t="str">
        <f ca="1">IF(AND($O42="Objectif",AC$7&gt;=$R42,AC$7&lt;=$R42+$S42-1),2,IF(AND($O42="Jalon",AC$7&gt;=$R42,AC$7&lt;=$R42+$S42-1),1,""))</f>
        <v/>
      </c>
      <c r="AD42" s="23" t="str">
        <f ca="1">IF(AND($O42="Objectif",AD$7&gt;=$R42,AD$7&lt;=$R42+$S42-1),2,IF(AND($O42="Jalon",AD$7&gt;=$R42,AD$7&lt;=$R42+$S42-1),1,""))</f>
        <v/>
      </c>
      <c r="AE42" s="23" t="str">
        <f ca="1">IF(AND($O42="Objectif",AE$7&gt;=$R42,AE$7&lt;=$R42+$S42-1),2,IF(AND($O42="Jalon",AE$7&gt;=$R42,AE$7&lt;=$R42+$S42-1),1,""))</f>
        <v/>
      </c>
      <c r="AF42" s="23" t="str">
        <f ca="1">IF(AND($O42="Objectif",AF$7&gt;=$R42,AF$7&lt;=$R42+$S42-1),2,IF(AND($O42="Jalon",AF$7&gt;=$R42,AF$7&lt;=$R42+$S42-1),1,""))</f>
        <v/>
      </c>
      <c r="AG42" s="23" t="str">
        <f ca="1">IF(AND($O42="Objectif",AG$7&gt;=$R42,AG$7&lt;=$R42+$S42-1),2,IF(AND($O42="Jalon",AG$7&gt;=$R42,AG$7&lt;=$R42+$S42-1),1,""))</f>
        <v/>
      </c>
      <c r="AH42" s="23" t="str">
        <f ca="1">IF(AND($O42="Objectif",AH$7&gt;=$R42,AH$7&lt;=$R42+$S42-1),2,IF(AND($O42="Jalon",AH$7&gt;=$R42,AH$7&lt;=$R42+$S42-1),1,""))</f>
        <v/>
      </c>
      <c r="AI42" s="23" t="str">
        <f ca="1">IF(AND($O42="Objectif",AI$7&gt;=$R42,AI$7&lt;=$R42+$S42-1),2,IF(AND($O42="Jalon",AI$7&gt;=$R42,AI$7&lt;=$R42+$S42-1),1,""))</f>
        <v/>
      </c>
      <c r="AJ42" s="23" t="str">
        <f ca="1">IF(AND($O42="Objectif",AJ$7&gt;=$R42,AJ$7&lt;=$R42+$S42-1),2,IF(AND($O42="Jalon",AJ$7&gt;=$R42,AJ$7&lt;=$R42+$S42-1),1,""))</f>
        <v/>
      </c>
      <c r="AK42" s="23" t="str">
        <f ca="1">IF(AND($O42="Objectif",AK$7&gt;=$R42,AK$7&lt;=$R42+$S42-1),2,IF(AND($O42="Jalon",AK$7&gt;=$R42,AK$7&lt;=$R42+$S42-1),1,""))</f>
        <v/>
      </c>
      <c r="AL42" s="23" t="str">
        <f ca="1">IF(AND($O42="Objectif",AL$7&gt;=$R42,AL$7&lt;=$R42+$S42-1),2,IF(AND($O42="Jalon",AL$7&gt;=$R42,AL$7&lt;=$R42+$S42-1),1,""))</f>
        <v/>
      </c>
      <c r="AM42" s="23" t="str">
        <f ca="1">IF(AND($O42="Objectif",AM$7&gt;=$R42,AM$7&lt;=$R42+$S42-1),2,IF(AND($O42="Jalon",AM$7&gt;=$R42,AM$7&lt;=$R42+$S42-1),1,""))</f>
        <v/>
      </c>
      <c r="AN42" s="23" t="str">
        <f ca="1">IF(AND($O42="Objectif",AN$7&gt;=$R42,AN$7&lt;=$R42+$S42-1),2,IF(AND($O42="Jalon",AN$7&gt;=$R42,AN$7&lt;=$R42+$S42-1),1,""))</f>
        <v/>
      </c>
      <c r="AO42" s="23" t="str">
        <f ca="1">IF(AND($O42="Objectif",AO$7&gt;=$R42,AO$7&lt;=$R42+$S42-1),2,IF(AND($O42="Jalon",AO$7&gt;=$R42,AO$7&lt;=$R42+$S42-1),1,""))</f>
        <v/>
      </c>
      <c r="AP42" s="23" t="str">
        <f ca="1">IF(AND($O42="Objectif",AP$7&gt;=$R42,AP$7&lt;=$R42+$S42-1),2,IF(AND($O42="Jalon",AP$7&gt;=$R42,AP$7&lt;=$R42+$S42-1),1,""))</f>
        <v/>
      </c>
      <c r="AQ42" s="23" t="str">
        <f ca="1">IF(AND($O42="Objectif",AQ$7&gt;=$R42,AQ$7&lt;=$R42+$S42-1),2,IF(AND($O42="Jalon",AQ$7&gt;=$R42,AQ$7&lt;=$R42+$S42-1),1,""))</f>
        <v/>
      </c>
      <c r="AR42" s="23" t="str">
        <f ca="1">IF(AND($O42="Objectif",AR$7&gt;=$R42,AR$7&lt;=$R42+$S42-1),2,IF(AND($O42="Jalon",AR$7&gt;=$R42,AR$7&lt;=$R42+$S42-1),1,""))</f>
        <v/>
      </c>
      <c r="AS42" s="23" t="str">
        <f ca="1">IF(AND($O42="Objectif",AS$7&gt;=$R42,AS$7&lt;=$R42+$S42-1),2,IF(AND($O42="Jalon",AS$7&gt;=$R42,AS$7&lt;=$R42+$S42-1),1,""))</f>
        <v/>
      </c>
      <c r="AT42" s="23" t="str">
        <f ca="1">IF(AND($O42="Objectif",AT$7&gt;=$R42,AT$7&lt;=$R42+$S42-1),2,IF(AND($O42="Jalon",AT$7&gt;=$R42,AT$7&lt;=$R42+$S42-1),1,""))</f>
        <v/>
      </c>
      <c r="AU42" s="23" t="str">
        <f ca="1">IF(AND($O42="Objectif",AU$7&gt;=$R42,AU$7&lt;=$R42+$S42-1),2,IF(AND($O42="Jalon",AU$7&gt;=$R42,AU$7&lt;=$R42+$S42-1),1,""))</f>
        <v/>
      </c>
      <c r="AV42" s="23" t="str">
        <f ca="1">IF(AND($O42="Objectif",AV$7&gt;=$R42,AV$7&lt;=$R42+$S42-1),2,IF(AND($O42="Jalon",AV$7&gt;=$R42,AV$7&lt;=$R42+$S42-1),1,""))</f>
        <v/>
      </c>
      <c r="AW42" s="23" t="str">
        <f ca="1">IF(AND($O42="Objectif",AW$7&gt;=$R42,AW$7&lt;=$R42+$S42-1),2,IF(AND($O42="Jalon",AW$7&gt;=$R42,AW$7&lt;=$R42+$S42-1),1,""))</f>
        <v/>
      </c>
      <c r="AX42" s="23" t="str">
        <f ca="1">IF(AND($O42="Objectif",AX$7&gt;=$R42,AX$7&lt;=$R42+$S42-1),2,IF(AND($O42="Jalon",AX$7&gt;=$R42,AX$7&lt;=$R42+$S42-1),1,""))</f>
        <v/>
      </c>
      <c r="AY42" s="23" t="str">
        <f ca="1">IF(AND($O42="Objectif",AY$7&gt;=$R42,AY$7&lt;=$R42+$S42-1),2,IF(AND($O42="Jalon",AY$7&gt;=$R42,AY$7&lt;=$R42+$S42-1),1,""))</f>
        <v/>
      </c>
      <c r="AZ42" s="23" t="str">
        <f ca="1">IF(AND($O42="Objectif",AZ$7&gt;=$R42,AZ$7&lt;=$R42+$S42-1),2,IF(AND($O42="Jalon",AZ$7&gt;=$R42,AZ$7&lt;=$R42+$S42-1),1,""))</f>
        <v/>
      </c>
      <c r="BA42" s="23" t="str">
        <f ca="1">IF(AND($O42="Objectif",BA$7&gt;=$R42,BA$7&lt;=$R42+$S42-1),2,IF(AND($O42="Jalon",BA$7&gt;=$R42,BA$7&lt;=$R42+$S42-1),1,""))</f>
        <v/>
      </c>
      <c r="BB42" s="23" t="str">
        <f ca="1">IF(AND($O42="Objectif",BB$7&gt;=$R42,BB$7&lt;=$R42+$S42-1),2,IF(AND($O42="Jalon",BB$7&gt;=$R42,BB$7&lt;=$R42+$S42-1),1,""))</f>
        <v/>
      </c>
      <c r="BC42" s="23" t="str">
        <f ca="1">IF(AND($O42="Objectif",BC$7&gt;=$R42,BC$7&lt;=$R42+$S42-1),2,IF(AND($O42="Jalon",BC$7&gt;=$R42,BC$7&lt;=$R42+$S42-1),1,""))</f>
        <v/>
      </c>
      <c r="BD42" s="23" t="str">
        <f ca="1">IF(AND($O42="Objectif",BD$7&gt;=$R42,BD$7&lt;=$R42+$S42-1),2,IF(AND($O42="Jalon",BD$7&gt;=$R42,BD$7&lt;=$R42+$S42-1),1,""))</f>
        <v/>
      </c>
      <c r="BE42" s="23" t="str">
        <f ca="1">IF(AND($O42="Objectif",BE$7&gt;=$R42,BE$7&lt;=$R42+$S42-1),2,IF(AND($O42="Jalon",BE$7&gt;=$R42,BE$7&lt;=$R42+$S42-1),1,""))</f>
        <v/>
      </c>
      <c r="BF42" s="23" t="str">
        <f ca="1">IF(AND($O42="Objectif",BF$7&gt;=$R42,BF$7&lt;=$R42+$S42-1),2,IF(AND($O42="Jalon",BF$7&gt;=$R42,BF$7&lt;=$R42+$S42-1),1,""))</f>
        <v/>
      </c>
      <c r="BG42" s="23" t="str">
        <f ca="1">IF(AND($O42="Objectif",BG$7&gt;=$R42,BG$7&lt;=$R42+$S42-1),2,IF(AND($O42="Jalon",BG$7&gt;=$R42,BG$7&lt;=$R42+$S42-1),1,""))</f>
        <v/>
      </c>
      <c r="BH42" s="23" t="str">
        <f ca="1">IF(AND($O42="Objectif",BH$7&gt;=$R42,BH$7&lt;=$R42+$S42-1),2,IF(AND($O42="Jalon",BH$7&gt;=$R42,BH$7&lt;=$R42+$S42-1),1,""))</f>
        <v/>
      </c>
      <c r="BI42" s="23" t="str">
        <f ca="1">IF(AND($O42="Objectif",BI$7&gt;=$R42,BI$7&lt;=$R42+$S42-1),2,IF(AND($O42="Jalon",BI$7&gt;=$R42,BI$7&lt;=$R42+$S42-1),1,""))</f>
        <v/>
      </c>
      <c r="BJ42" s="23" t="str">
        <f ca="1">IF(AND($O42="Objectif",BJ$7&gt;=$R42,BJ$7&lt;=$R42+$S42-1),2,IF(AND($O42="Jalon",BJ$7&gt;=$R42,BJ$7&lt;=$R42+$S42-1),1,""))</f>
        <v/>
      </c>
      <c r="BK42" s="23" t="str">
        <f ca="1">IF(AND($O42="Objectif",BK$7&gt;=$R42,BK$7&lt;=$R42+$S42-1),2,IF(AND($O42="Jalon",BK$7&gt;=$R42,BK$7&lt;=$R42+$S42-1),1,""))</f>
        <v/>
      </c>
      <c r="BL42" s="23" t="str">
        <f ca="1">IF(AND($O42="Objectif",BL$7&gt;=$R42,BL$7&lt;=$R42+$S42-1),2,IF(AND($O42="Jalon",BL$7&gt;=$R42,BL$7&lt;=$R42+$S42-1),1,""))</f>
        <v/>
      </c>
      <c r="BM42" s="23" t="str">
        <f ca="1">IF(AND($O42="Objectif",BM$7&gt;=$R42,BM$7&lt;=$R42+$S42-1),2,IF(AND($O42="Jalon",BM$7&gt;=$R42,BM$7&lt;=$R42+$S42-1),1,""))</f>
        <v/>
      </c>
      <c r="BN42" s="23" t="str">
        <f ca="1">IF(AND($O42="Objectif",BN$7&gt;=$R42,BN$7&lt;=$R42+$S42-1),2,IF(AND($O42="Jalon",BN$7&gt;=$R42,BN$7&lt;=$R42+$S42-1),1,""))</f>
        <v/>
      </c>
      <c r="BO42" s="23" t="str">
        <f ca="1">IF(AND($O42="Objectif",BO$7&gt;=$R42,BO$7&lt;=$R42+$S42-1),2,IF(AND($O42="Jalon",BO$7&gt;=$R42,BO$7&lt;=$R42+$S42-1),1,""))</f>
        <v/>
      </c>
      <c r="BP42" s="23" t="str">
        <f ca="1">IF(AND($O42="Objectif",BP$7&gt;=$R42,BP$7&lt;=$R42+$S42-1),2,IF(AND($O42="Jalon",BP$7&gt;=$R42,BP$7&lt;=$R42+$S42-1),1,""))</f>
        <v/>
      </c>
      <c r="BQ42" s="23" t="str">
        <f ca="1">IF(AND($O42="Objectif",BQ$7&gt;=$R42,BQ$7&lt;=$R42+$S42-1),2,IF(AND($O42="Jalon",BQ$7&gt;=$R42,BQ$7&lt;=$R42+$S42-1),1,""))</f>
        <v/>
      </c>
      <c r="BR42" s="23" t="str">
        <f ca="1">IF(AND($O42="Objectif",BR$7&gt;=$R42,BR$7&lt;=$R42+$S42-1),2,IF(AND($O42="Jalon",BR$7&gt;=$R42,BR$7&lt;=$R42+$S42-1),1,""))</f>
        <v/>
      </c>
      <c r="BS42" s="23" t="str">
        <f ca="1">IF(AND($O42="Objectif",BS$7&gt;=$R42,BS$7&lt;=$R42+$S42-1),2,IF(AND($O42="Jalon",BS$7&gt;=$R42,BS$7&lt;=$R42+$S42-1),1,""))</f>
        <v/>
      </c>
      <c r="BT42" s="23" t="str">
        <f ca="1">IF(AND($O42="Objectif",BT$7&gt;=$R42,BT$7&lt;=$R42+$S42-1),2,IF(AND($O42="Jalon",BT$7&gt;=$R42,BT$7&lt;=$R42+$S42-1),1,""))</f>
        <v/>
      </c>
      <c r="BU42" s="23" t="str">
        <f ca="1">IF(AND($O42="Objectif",BU$7&gt;=$R42,BU$7&lt;=$R42+$S42-1),2,IF(AND($O42="Jalon",BU$7&gt;=$R42,BU$7&lt;=$R42+$S42-1),1,""))</f>
        <v/>
      </c>
      <c r="BV42" s="23" t="str">
        <f ca="1">IF(AND($O42="Objectif",BV$7&gt;=$R42,BV$7&lt;=$R42+$S42-1),2,IF(AND($O42="Jalon",BV$7&gt;=$R42,BV$7&lt;=$R42+$S42-1),1,""))</f>
        <v/>
      </c>
      <c r="BW42" s="23" t="str">
        <f ca="1">IF(AND($O42="Objectif",BW$7&gt;=$R42,BW$7&lt;=$R42+$S42-1),2,IF(AND($O42="Jalon",BW$7&gt;=$R42,BW$7&lt;=$R42+$S42-1),1,""))</f>
        <v/>
      </c>
      <c r="BX42" s="23" t="str">
        <f ca="1">IF(AND($O42="Objectif",BX$7&gt;=$R42,BX$7&lt;=$R42+$S42-1),2,IF(AND($O42="Jalon",BX$7&gt;=$R42,BX$7&lt;=$R42+$S42-1),1,""))</f>
        <v/>
      </c>
      <c r="BY42" s="23" t="str">
        <f ca="1">IF(AND($O42="Objectif",BY$7&gt;=$R42,BY$7&lt;=$R42+$S42-1),2,IF(AND($O42="Jalon",BY$7&gt;=$R42,BY$7&lt;=$R42+$S42-1),1,""))</f>
        <v/>
      </c>
      <c r="BZ42" s="23" t="str">
        <f ca="1">IF(AND($O42="Objectif",BZ$7&gt;=$R42,BZ$7&lt;=$R42+$S42-1),2,IF(AND($O42="Jalon",BZ$7&gt;=$R42,BZ$7&lt;=$R42+$S42-1),1,""))</f>
        <v/>
      </c>
      <c r="CA42" s="23" t="str">
        <f ca="1">IF(AND($O42="Objectif",CA$7&gt;=$R42,CA$7&lt;=$R42+$S42-1),2,IF(AND($O42="Jalon",CA$7&gt;=$R42,CA$7&lt;=$R42+$S42-1),1,""))</f>
        <v/>
      </c>
      <c r="CB42" s="23" t="str">
        <f ca="1">IF(AND($O42="Objectif",CB$7&gt;=$R42,CB$7&lt;=$R42+$S42-1),2,IF(AND($O42="Jalon",CB$7&gt;=$R42,CB$7&lt;=$R42+$S42-1),1,""))</f>
        <v/>
      </c>
    </row>
    <row r="43" spans="1:80" s="2" customFormat="1" ht="30" customHeight="1" x14ac:dyDescent="0.25">
      <c r="A43" s="36">
        <v>32</v>
      </c>
      <c r="B43" s="33" t="s">
        <v>48</v>
      </c>
      <c r="C43" s="88" t="str">
        <f ca="1">VLOOKUP(((Jalons[[#This Row],[perturbation ]]+Jalons[[#This Row],[perturbation 9]])/150),$D$3:$E$6,2,1)</f>
        <v>En bonne voie</v>
      </c>
      <c r="D43" s="88" t="str">
        <f ca="1">VLOOKUP((Jalons[[#This Row],[temps consommés ]]-Jalons[[#This Row],[Nombre de jours]])/Jalons[[#This Row],[Nombre de jours]],$V$3:$W$6,2,1)</f>
        <v>En bonne voie</v>
      </c>
      <c r="E43" s="22" t="s">
        <v>9</v>
      </c>
      <c r="F43" s="65">
        <f>IF(AND(Jalons[[#This Row],[début réel ]]="",Jalons[[#This Row],[fin réelle ]]),0,IF(AND(Jalons[[#This Row],[début réel ]]&lt;&gt;"",Jalons[[#This Row],[fin réelle ]]=""),0.5,1))</f>
        <v>0</v>
      </c>
      <c r="G43" s="56">
        <f t="shared" si="2"/>
        <v>44963</v>
      </c>
      <c r="H43" s="21">
        <v>1</v>
      </c>
      <c r="I43" s="45">
        <f>+Jalons[[#This Row],[Début prévisionnel ]]+Jalons[[#This Row],[Nombre de jours]]-1</f>
        <v>44963</v>
      </c>
      <c r="J43" s="45"/>
      <c r="K43" s="87">
        <f ca="1">IF(Jalons[[#This Row],[temps consommés ]]-Jalons[[#This Row],[Nombre de jours]]&lt;0,0,Jalons[[#This Row],[temps consommés ]]-Jalons[[#This Row],[Nombre de jours]])</f>
        <v>0</v>
      </c>
      <c r="L4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3" s="45"/>
      <c r="N43" s="66"/>
      <c r="O43" s="88" t="str">
        <f ca="1">VLOOKUP((Jalons[[#This Row],[temps consommés ]]-Jalons[[#This Row],[Nombre de jours]])/Jalons[[#This Row],[Nombre de jours]],$V$3:$W$6,2,1)</f>
        <v>En bonne voie</v>
      </c>
      <c r="P43" s="22" t="s">
        <v>9</v>
      </c>
      <c r="Q43" s="65">
        <f>IF(AND(Jalons[[#This Row],[début réel 8]]="",Jalons[[#This Row],[fin réelle 11]]),0,IF(AND(Jalons[[#This Row],[début réel 8]]&lt;&gt;"",Jalons[[#This Row],[fin réelle 11]]=""),0.5,1))</f>
        <v>0</v>
      </c>
      <c r="R43" s="56">
        <f>Jalons[[#This Row],[Fin ]]+1</f>
        <v>44964</v>
      </c>
      <c r="S43" s="21">
        <v>27</v>
      </c>
      <c r="T43" s="45">
        <f>Jalons[[#This Row],[Début prévisionnel 5]]+Jalons[[#This Row],[Nombre de jours6]]-1</f>
        <v>44990</v>
      </c>
      <c r="U43" s="45"/>
      <c r="V43" s="87">
        <f ca="1">IF(Jalons[[#This Row],[temps consommés 10]]-Jalons[[#This Row],[Nombre de jours6]]&lt;0,0,Jalons[[#This Row],[temps consommés 10]]-Jalons[[#This Row],[Nombre de jours6]])</f>
        <v>0</v>
      </c>
      <c r="W4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3" s="45"/>
      <c r="Y43" s="23" t="str">
        <f ca="1">IF(AND($O43="Objectif",Y$7&gt;=$R43,Y$7&lt;=$R43+$S43-1),2,IF(AND($O43="Jalon",Y$7&gt;=$R43,Y$7&lt;=$R43+$S43-1),1,""))</f>
        <v/>
      </c>
      <c r="Z43" s="23" t="str">
        <f ca="1">IF(AND($O43="Objectif",Z$7&gt;=$R43,Z$7&lt;=$R43+$S43-1),2,IF(AND($O43="Jalon",Z$7&gt;=$R43,Z$7&lt;=$R43+$S43-1),1,""))</f>
        <v/>
      </c>
      <c r="AA43" s="23" t="str">
        <f ca="1">IF(AND($O43="Objectif",AA$7&gt;=$R43,AA$7&lt;=$R43+$S43-1),2,IF(AND($O43="Jalon",AA$7&gt;=$R43,AA$7&lt;=$R43+$S43-1),1,""))</f>
        <v/>
      </c>
      <c r="AB43" s="23" t="str">
        <f ca="1">IF(AND($O43="Objectif",AB$7&gt;=$R43,AB$7&lt;=$R43+$S43-1),2,IF(AND($O43="Jalon",AB$7&gt;=$R43,AB$7&lt;=$R43+$S43-1),1,""))</f>
        <v/>
      </c>
      <c r="AC43" s="23" t="str">
        <f ca="1">IF(AND($O43="Objectif",AC$7&gt;=$R43,AC$7&lt;=$R43+$S43-1),2,IF(AND($O43="Jalon",AC$7&gt;=$R43,AC$7&lt;=$R43+$S43-1),1,""))</f>
        <v/>
      </c>
      <c r="AD43" s="23" t="str">
        <f ca="1">IF(AND($O43="Objectif",AD$7&gt;=$R43,AD$7&lt;=$R43+$S43-1),2,IF(AND($O43="Jalon",AD$7&gt;=$R43,AD$7&lt;=$R43+$S43-1),1,""))</f>
        <v/>
      </c>
      <c r="AE43" s="23" t="str">
        <f ca="1">IF(AND($O43="Objectif",AE$7&gt;=$R43,AE$7&lt;=$R43+$S43-1),2,IF(AND($O43="Jalon",AE$7&gt;=$R43,AE$7&lt;=$R43+$S43-1),1,""))</f>
        <v/>
      </c>
      <c r="AF43" s="23" t="str">
        <f ca="1">IF(AND($O43="Objectif",AF$7&gt;=$R43,AF$7&lt;=$R43+$S43-1),2,IF(AND($O43="Jalon",AF$7&gt;=$R43,AF$7&lt;=$R43+$S43-1),1,""))</f>
        <v/>
      </c>
      <c r="AG43" s="23" t="str">
        <f ca="1">IF(AND($O43="Objectif",AG$7&gt;=$R43,AG$7&lt;=$R43+$S43-1),2,IF(AND($O43="Jalon",AG$7&gt;=$R43,AG$7&lt;=$R43+$S43-1),1,""))</f>
        <v/>
      </c>
      <c r="AH43" s="23" t="str">
        <f ca="1">IF(AND($O43="Objectif",AH$7&gt;=$R43,AH$7&lt;=$R43+$S43-1),2,IF(AND($O43="Jalon",AH$7&gt;=$R43,AH$7&lt;=$R43+$S43-1),1,""))</f>
        <v/>
      </c>
      <c r="AI43" s="23" t="str">
        <f ca="1">IF(AND($O43="Objectif",AI$7&gt;=$R43,AI$7&lt;=$R43+$S43-1),2,IF(AND($O43="Jalon",AI$7&gt;=$R43,AI$7&lt;=$R43+$S43-1),1,""))</f>
        <v/>
      </c>
      <c r="AJ43" s="23" t="str">
        <f ca="1">IF(AND($O43="Objectif",AJ$7&gt;=$R43,AJ$7&lt;=$R43+$S43-1),2,IF(AND($O43="Jalon",AJ$7&gt;=$R43,AJ$7&lt;=$R43+$S43-1),1,""))</f>
        <v/>
      </c>
      <c r="AK43" s="23" t="str">
        <f ca="1">IF(AND($O43="Objectif",AK$7&gt;=$R43,AK$7&lt;=$R43+$S43-1),2,IF(AND($O43="Jalon",AK$7&gt;=$R43,AK$7&lt;=$R43+$S43-1),1,""))</f>
        <v/>
      </c>
      <c r="AL43" s="23" t="str">
        <f ca="1">IF(AND($O43="Objectif",AL$7&gt;=$R43,AL$7&lt;=$R43+$S43-1),2,IF(AND($O43="Jalon",AL$7&gt;=$R43,AL$7&lt;=$R43+$S43-1),1,""))</f>
        <v/>
      </c>
      <c r="AM43" s="23" t="str">
        <f ca="1">IF(AND($O43="Objectif",AM$7&gt;=$R43,AM$7&lt;=$R43+$S43-1),2,IF(AND($O43="Jalon",AM$7&gt;=$R43,AM$7&lt;=$R43+$S43-1),1,""))</f>
        <v/>
      </c>
      <c r="AN43" s="23" t="str">
        <f ca="1">IF(AND($O43="Objectif",AN$7&gt;=$R43,AN$7&lt;=$R43+$S43-1),2,IF(AND($O43="Jalon",AN$7&gt;=$R43,AN$7&lt;=$R43+$S43-1),1,""))</f>
        <v/>
      </c>
      <c r="AO43" s="23" t="str">
        <f ca="1">IF(AND($O43="Objectif",AO$7&gt;=$R43,AO$7&lt;=$R43+$S43-1),2,IF(AND($O43="Jalon",AO$7&gt;=$R43,AO$7&lt;=$R43+$S43-1),1,""))</f>
        <v/>
      </c>
      <c r="AP43" s="23" t="str">
        <f ca="1">IF(AND($O43="Objectif",AP$7&gt;=$R43,AP$7&lt;=$R43+$S43-1),2,IF(AND($O43="Jalon",AP$7&gt;=$R43,AP$7&lt;=$R43+$S43-1),1,""))</f>
        <v/>
      </c>
      <c r="AQ43" s="23" t="str">
        <f ca="1">IF(AND($O43="Objectif",AQ$7&gt;=$R43,AQ$7&lt;=$R43+$S43-1),2,IF(AND($O43="Jalon",AQ$7&gt;=$R43,AQ$7&lt;=$R43+$S43-1),1,""))</f>
        <v/>
      </c>
      <c r="AR43" s="23" t="str">
        <f ca="1">IF(AND($O43="Objectif",AR$7&gt;=$R43,AR$7&lt;=$R43+$S43-1),2,IF(AND($O43="Jalon",AR$7&gt;=$R43,AR$7&lt;=$R43+$S43-1),1,""))</f>
        <v/>
      </c>
      <c r="AS43" s="23" t="str">
        <f ca="1">IF(AND($O43="Objectif",AS$7&gt;=$R43,AS$7&lt;=$R43+$S43-1),2,IF(AND($O43="Jalon",AS$7&gt;=$R43,AS$7&lt;=$R43+$S43-1),1,""))</f>
        <v/>
      </c>
      <c r="AT43" s="23" t="str">
        <f ca="1">IF(AND($O43="Objectif",AT$7&gt;=$R43,AT$7&lt;=$R43+$S43-1),2,IF(AND($O43="Jalon",AT$7&gt;=$R43,AT$7&lt;=$R43+$S43-1),1,""))</f>
        <v/>
      </c>
      <c r="AU43" s="23" t="str">
        <f ca="1">IF(AND($O43="Objectif",AU$7&gt;=$R43,AU$7&lt;=$R43+$S43-1),2,IF(AND($O43="Jalon",AU$7&gt;=$R43,AU$7&lt;=$R43+$S43-1),1,""))</f>
        <v/>
      </c>
      <c r="AV43" s="23" t="str">
        <f ca="1">IF(AND($O43="Objectif",AV$7&gt;=$R43,AV$7&lt;=$R43+$S43-1),2,IF(AND($O43="Jalon",AV$7&gt;=$R43,AV$7&lt;=$R43+$S43-1),1,""))</f>
        <v/>
      </c>
      <c r="AW43" s="23" t="str">
        <f ca="1">IF(AND($O43="Objectif",AW$7&gt;=$R43,AW$7&lt;=$R43+$S43-1),2,IF(AND($O43="Jalon",AW$7&gt;=$R43,AW$7&lt;=$R43+$S43-1),1,""))</f>
        <v/>
      </c>
      <c r="AX43" s="23" t="str">
        <f ca="1">IF(AND($O43="Objectif",AX$7&gt;=$R43,AX$7&lt;=$R43+$S43-1),2,IF(AND($O43="Jalon",AX$7&gt;=$R43,AX$7&lt;=$R43+$S43-1),1,""))</f>
        <v/>
      </c>
      <c r="AY43" s="23" t="str">
        <f ca="1">IF(AND($O43="Objectif",AY$7&gt;=$R43,AY$7&lt;=$R43+$S43-1),2,IF(AND($O43="Jalon",AY$7&gt;=$R43,AY$7&lt;=$R43+$S43-1),1,""))</f>
        <v/>
      </c>
      <c r="AZ43" s="23" t="str">
        <f ca="1">IF(AND($O43="Objectif",AZ$7&gt;=$R43,AZ$7&lt;=$R43+$S43-1),2,IF(AND($O43="Jalon",AZ$7&gt;=$R43,AZ$7&lt;=$R43+$S43-1),1,""))</f>
        <v/>
      </c>
      <c r="BA43" s="23" t="str">
        <f ca="1">IF(AND($O43="Objectif",BA$7&gt;=$R43,BA$7&lt;=$R43+$S43-1),2,IF(AND($O43="Jalon",BA$7&gt;=$R43,BA$7&lt;=$R43+$S43-1),1,""))</f>
        <v/>
      </c>
      <c r="BB43" s="23" t="str">
        <f ca="1">IF(AND($O43="Objectif",BB$7&gt;=$R43,BB$7&lt;=$R43+$S43-1),2,IF(AND($O43="Jalon",BB$7&gt;=$R43,BB$7&lt;=$R43+$S43-1),1,""))</f>
        <v/>
      </c>
      <c r="BC43" s="23" t="str">
        <f ca="1">IF(AND($O43="Objectif",BC$7&gt;=$R43,BC$7&lt;=$R43+$S43-1),2,IF(AND($O43="Jalon",BC$7&gt;=$R43,BC$7&lt;=$R43+$S43-1),1,""))</f>
        <v/>
      </c>
      <c r="BD43" s="23" t="str">
        <f ca="1">IF(AND($O43="Objectif",BD$7&gt;=$R43,BD$7&lt;=$R43+$S43-1),2,IF(AND($O43="Jalon",BD$7&gt;=$R43,BD$7&lt;=$R43+$S43-1),1,""))</f>
        <v/>
      </c>
      <c r="BE43" s="23" t="str">
        <f ca="1">IF(AND($O43="Objectif",BE$7&gt;=$R43,BE$7&lt;=$R43+$S43-1),2,IF(AND($O43="Jalon",BE$7&gt;=$R43,BE$7&lt;=$R43+$S43-1),1,""))</f>
        <v/>
      </c>
      <c r="BF43" s="23" t="str">
        <f ca="1">IF(AND($O43="Objectif",BF$7&gt;=$R43,BF$7&lt;=$R43+$S43-1),2,IF(AND($O43="Jalon",BF$7&gt;=$R43,BF$7&lt;=$R43+$S43-1),1,""))</f>
        <v/>
      </c>
      <c r="BG43" s="23" t="str">
        <f ca="1">IF(AND($O43="Objectif",BG$7&gt;=$R43,BG$7&lt;=$R43+$S43-1),2,IF(AND($O43="Jalon",BG$7&gt;=$R43,BG$7&lt;=$R43+$S43-1),1,""))</f>
        <v/>
      </c>
      <c r="BH43" s="23" t="str">
        <f ca="1">IF(AND($O43="Objectif",BH$7&gt;=$R43,BH$7&lt;=$R43+$S43-1),2,IF(AND($O43="Jalon",BH$7&gt;=$R43,BH$7&lt;=$R43+$S43-1),1,""))</f>
        <v/>
      </c>
      <c r="BI43" s="23" t="str">
        <f ca="1">IF(AND($O43="Objectif",BI$7&gt;=$R43,BI$7&lt;=$R43+$S43-1),2,IF(AND($O43="Jalon",BI$7&gt;=$R43,BI$7&lt;=$R43+$S43-1),1,""))</f>
        <v/>
      </c>
      <c r="BJ43" s="23" t="str">
        <f ca="1">IF(AND($O43="Objectif",BJ$7&gt;=$R43,BJ$7&lt;=$R43+$S43-1),2,IF(AND($O43="Jalon",BJ$7&gt;=$R43,BJ$7&lt;=$R43+$S43-1),1,""))</f>
        <v/>
      </c>
      <c r="BK43" s="23" t="str">
        <f ca="1">IF(AND($O43="Objectif",BK$7&gt;=$R43,BK$7&lt;=$R43+$S43-1),2,IF(AND($O43="Jalon",BK$7&gt;=$R43,BK$7&lt;=$R43+$S43-1),1,""))</f>
        <v/>
      </c>
      <c r="BL43" s="23" t="str">
        <f ca="1">IF(AND($O43="Objectif",BL$7&gt;=$R43,BL$7&lt;=$R43+$S43-1),2,IF(AND($O43="Jalon",BL$7&gt;=$R43,BL$7&lt;=$R43+$S43-1),1,""))</f>
        <v/>
      </c>
      <c r="BM43" s="23" t="str">
        <f ca="1">IF(AND($O43="Objectif",BM$7&gt;=$R43,BM$7&lt;=$R43+$S43-1),2,IF(AND($O43="Jalon",BM$7&gt;=$R43,BM$7&lt;=$R43+$S43-1),1,""))</f>
        <v/>
      </c>
      <c r="BN43" s="23" t="str">
        <f ca="1">IF(AND($O43="Objectif",BN$7&gt;=$R43,BN$7&lt;=$R43+$S43-1),2,IF(AND($O43="Jalon",BN$7&gt;=$R43,BN$7&lt;=$R43+$S43-1),1,""))</f>
        <v/>
      </c>
      <c r="BO43" s="23" t="str">
        <f ca="1">IF(AND($O43="Objectif",BO$7&gt;=$R43,BO$7&lt;=$R43+$S43-1),2,IF(AND($O43="Jalon",BO$7&gt;=$R43,BO$7&lt;=$R43+$S43-1),1,""))</f>
        <v/>
      </c>
      <c r="BP43" s="23" t="str">
        <f ca="1">IF(AND($O43="Objectif",BP$7&gt;=$R43,BP$7&lt;=$R43+$S43-1),2,IF(AND($O43="Jalon",BP$7&gt;=$R43,BP$7&lt;=$R43+$S43-1),1,""))</f>
        <v/>
      </c>
      <c r="BQ43" s="23" t="str">
        <f ca="1">IF(AND($O43="Objectif",BQ$7&gt;=$R43,BQ$7&lt;=$R43+$S43-1),2,IF(AND($O43="Jalon",BQ$7&gt;=$R43,BQ$7&lt;=$R43+$S43-1),1,""))</f>
        <v/>
      </c>
      <c r="BR43" s="23" t="str">
        <f ca="1">IF(AND($O43="Objectif",BR$7&gt;=$R43,BR$7&lt;=$R43+$S43-1),2,IF(AND($O43="Jalon",BR$7&gt;=$R43,BR$7&lt;=$R43+$S43-1),1,""))</f>
        <v/>
      </c>
      <c r="BS43" s="23" t="str">
        <f ca="1">IF(AND($O43="Objectif",BS$7&gt;=$R43,BS$7&lt;=$R43+$S43-1),2,IF(AND($O43="Jalon",BS$7&gt;=$R43,BS$7&lt;=$R43+$S43-1),1,""))</f>
        <v/>
      </c>
      <c r="BT43" s="23" t="str">
        <f ca="1">IF(AND($O43="Objectif",BT$7&gt;=$R43,BT$7&lt;=$R43+$S43-1),2,IF(AND($O43="Jalon",BT$7&gt;=$R43,BT$7&lt;=$R43+$S43-1),1,""))</f>
        <v/>
      </c>
      <c r="BU43" s="23" t="str">
        <f ca="1">IF(AND($O43="Objectif",BU$7&gt;=$R43,BU$7&lt;=$R43+$S43-1),2,IF(AND($O43="Jalon",BU$7&gt;=$R43,BU$7&lt;=$R43+$S43-1),1,""))</f>
        <v/>
      </c>
      <c r="BV43" s="23" t="str">
        <f ca="1">IF(AND($O43="Objectif",BV$7&gt;=$R43,BV$7&lt;=$R43+$S43-1),2,IF(AND($O43="Jalon",BV$7&gt;=$R43,BV$7&lt;=$R43+$S43-1),1,""))</f>
        <v/>
      </c>
      <c r="BW43" s="23" t="str">
        <f ca="1">IF(AND($O43="Objectif",BW$7&gt;=$R43,BW$7&lt;=$R43+$S43-1),2,IF(AND($O43="Jalon",BW$7&gt;=$R43,BW$7&lt;=$R43+$S43-1),1,""))</f>
        <v/>
      </c>
      <c r="BX43" s="23" t="str">
        <f ca="1">IF(AND($O43="Objectif",BX$7&gt;=$R43,BX$7&lt;=$R43+$S43-1),2,IF(AND($O43="Jalon",BX$7&gt;=$R43,BX$7&lt;=$R43+$S43-1),1,""))</f>
        <v/>
      </c>
      <c r="BY43" s="23" t="str">
        <f ca="1">IF(AND($O43="Objectif",BY$7&gt;=$R43,BY$7&lt;=$R43+$S43-1),2,IF(AND($O43="Jalon",BY$7&gt;=$R43,BY$7&lt;=$R43+$S43-1),1,""))</f>
        <v/>
      </c>
      <c r="BZ43" s="23" t="str">
        <f ca="1">IF(AND($O43="Objectif",BZ$7&gt;=$R43,BZ$7&lt;=$R43+$S43-1),2,IF(AND($O43="Jalon",BZ$7&gt;=$R43,BZ$7&lt;=$R43+$S43-1),1,""))</f>
        <v/>
      </c>
      <c r="CA43" s="23" t="str">
        <f ca="1">IF(AND($O43="Objectif",CA$7&gt;=$R43,CA$7&lt;=$R43+$S43-1),2,IF(AND($O43="Jalon",CA$7&gt;=$R43,CA$7&lt;=$R43+$S43-1),1,""))</f>
        <v/>
      </c>
      <c r="CB43" s="23" t="str">
        <f ca="1">IF(AND($O43="Objectif",CB$7&gt;=$R43,CB$7&lt;=$R43+$S43-1),2,IF(AND($O43="Jalon",CB$7&gt;=$R43,CB$7&lt;=$R43+$S43-1),1,""))</f>
        <v/>
      </c>
    </row>
    <row r="44" spans="1:80" s="2" customFormat="1" ht="30" customHeight="1" x14ac:dyDescent="0.25">
      <c r="A44" s="36">
        <v>33</v>
      </c>
      <c r="B44" s="33" t="s">
        <v>49</v>
      </c>
      <c r="C44" s="88" t="str">
        <f ca="1">VLOOKUP(((Jalons[[#This Row],[perturbation ]]+Jalons[[#This Row],[perturbation 9]])/150),$D$3:$E$6,2,1)</f>
        <v>En bonne voie</v>
      </c>
      <c r="D44" s="88" t="str">
        <f ca="1">VLOOKUP((Jalons[[#This Row],[temps consommés ]]-Jalons[[#This Row],[Nombre de jours]])/Jalons[[#This Row],[Nombre de jours]],$V$3:$W$6,2,1)</f>
        <v>En bonne voie</v>
      </c>
      <c r="E44" s="22" t="s">
        <v>9</v>
      </c>
      <c r="F44" s="65">
        <f>IF(AND(Jalons[[#This Row],[début réel ]]="",Jalons[[#This Row],[fin réelle ]]),0,IF(AND(Jalons[[#This Row],[début réel ]]&lt;&gt;"",Jalons[[#This Row],[fin réelle ]]=""),0.5,1))</f>
        <v>0</v>
      </c>
      <c r="G44" s="56">
        <f t="shared" si="2"/>
        <v>44963</v>
      </c>
      <c r="H44" s="21">
        <v>1</v>
      </c>
      <c r="I44" s="45">
        <f>+Jalons[[#This Row],[Début prévisionnel ]]+Jalons[[#This Row],[Nombre de jours]]-1</f>
        <v>44963</v>
      </c>
      <c r="J44" s="45"/>
      <c r="K44" s="87">
        <f ca="1">IF(Jalons[[#This Row],[temps consommés ]]-Jalons[[#This Row],[Nombre de jours]]&lt;0,0,Jalons[[#This Row],[temps consommés ]]-Jalons[[#This Row],[Nombre de jours]])</f>
        <v>0</v>
      </c>
      <c r="L4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4" s="45"/>
      <c r="N44" s="66"/>
      <c r="O44" s="88" t="str">
        <f ca="1">VLOOKUP((Jalons[[#This Row],[temps consommés ]]-Jalons[[#This Row],[Nombre de jours]])/Jalons[[#This Row],[Nombre de jours]],$V$3:$W$6,2,1)</f>
        <v>En bonne voie</v>
      </c>
      <c r="P44" s="22" t="s">
        <v>9</v>
      </c>
      <c r="Q44" s="65">
        <f>IF(AND(Jalons[[#This Row],[début réel 8]]="",Jalons[[#This Row],[fin réelle 11]]),0,IF(AND(Jalons[[#This Row],[début réel 8]]&lt;&gt;"",Jalons[[#This Row],[fin réelle 11]]=""),0.5,1))</f>
        <v>0</v>
      </c>
      <c r="R44" s="56">
        <f>Jalons[[#This Row],[Fin ]]+1</f>
        <v>44964</v>
      </c>
      <c r="S44" s="21">
        <v>27</v>
      </c>
      <c r="T44" s="45">
        <f>Jalons[[#This Row],[Début prévisionnel 5]]+Jalons[[#This Row],[Nombre de jours6]]-1</f>
        <v>44990</v>
      </c>
      <c r="U44" s="45"/>
      <c r="V44" s="87">
        <f ca="1">IF(Jalons[[#This Row],[temps consommés 10]]-Jalons[[#This Row],[Nombre de jours6]]&lt;0,0,Jalons[[#This Row],[temps consommés 10]]-Jalons[[#This Row],[Nombre de jours6]])</f>
        <v>0</v>
      </c>
      <c r="W4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4" s="45"/>
      <c r="Y44" s="23" t="str">
        <f ca="1">IF(AND($O44="Objectif",Y$7&gt;=$R44,Y$7&lt;=$R44+$S44-1),2,IF(AND($O44="Jalon",Y$7&gt;=$R44,Y$7&lt;=$R44+$S44-1),1,""))</f>
        <v/>
      </c>
      <c r="Z44" s="23" t="str">
        <f ca="1">IF(AND($O44="Objectif",Z$7&gt;=$R44,Z$7&lt;=$R44+$S44-1),2,IF(AND($O44="Jalon",Z$7&gt;=$R44,Z$7&lt;=$R44+$S44-1),1,""))</f>
        <v/>
      </c>
      <c r="AA44" s="23" t="str">
        <f ca="1">IF(AND($O44="Objectif",AA$7&gt;=$R44,AA$7&lt;=$R44+$S44-1),2,IF(AND($O44="Jalon",AA$7&gt;=$R44,AA$7&lt;=$R44+$S44-1),1,""))</f>
        <v/>
      </c>
      <c r="AB44" s="23" t="str">
        <f ca="1">IF(AND($O44="Objectif",AB$7&gt;=$R44,AB$7&lt;=$R44+$S44-1),2,IF(AND($O44="Jalon",AB$7&gt;=$R44,AB$7&lt;=$R44+$S44-1),1,""))</f>
        <v/>
      </c>
      <c r="AC44" s="23" t="str">
        <f ca="1">IF(AND($O44="Objectif",AC$7&gt;=$R44,AC$7&lt;=$R44+$S44-1),2,IF(AND($O44="Jalon",AC$7&gt;=$R44,AC$7&lt;=$R44+$S44-1),1,""))</f>
        <v/>
      </c>
      <c r="AD44" s="23" t="str">
        <f ca="1">IF(AND($O44="Objectif",AD$7&gt;=$R44,AD$7&lt;=$R44+$S44-1),2,IF(AND($O44="Jalon",AD$7&gt;=$R44,AD$7&lt;=$R44+$S44-1),1,""))</f>
        <v/>
      </c>
      <c r="AE44" s="23" t="str">
        <f ca="1">IF(AND($O44="Objectif",AE$7&gt;=$R44,AE$7&lt;=$R44+$S44-1),2,IF(AND($O44="Jalon",AE$7&gt;=$R44,AE$7&lt;=$R44+$S44-1),1,""))</f>
        <v/>
      </c>
      <c r="AF44" s="23" t="str">
        <f ca="1">IF(AND($O44="Objectif",AF$7&gt;=$R44,AF$7&lt;=$R44+$S44-1),2,IF(AND($O44="Jalon",AF$7&gt;=$R44,AF$7&lt;=$R44+$S44-1),1,""))</f>
        <v/>
      </c>
      <c r="AG44" s="23" t="str">
        <f ca="1">IF(AND($O44="Objectif",AG$7&gt;=$R44,AG$7&lt;=$R44+$S44-1),2,IF(AND($O44="Jalon",AG$7&gt;=$R44,AG$7&lt;=$R44+$S44-1),1,""))</f>
        <v/>
      </c>
      <c r="AH44" s="23" t="str">
        <f ca="1">IF(AND($O44="Objectif",AH$7&gt;=$R44,AH$7&lt;=$R44+$S44-1),2,IF(AND($O44="Jalon",AH$7&gt;=$R44,AH$7&lt;=$R44+$S44-1),1,""))</f>
        <v/>
      </c>
      <c r="AI44" s="23" t="str">
        <f ca="1">IF(AND($O44="Objectif",AI$7&gt;=$R44,AI$7&lt;=$R44+$S44-1),2,IF(AND($O44="Jalon",AI$7&gt;=$R44,AI$7&lt;=$R44+$S44-1),1,""))</f>
        <v/>
      </c>
      <c r="AJ44" s="23" t="str">
        <f ca="1">IF(AND($O44="Objectif",AJ$7&gt;=$R44,AJ$7&lt;=$R44+$S44-1),2,IF(AND($O44="Jalon",AJ$7&gt;=$R44,AJ$7&lt;=$R44+$S44-1),1,""))</f>
        <v/>
      </c>
      <c r="AK44" s="23" t="str">
        <f ca="1">IF(AND($O44="Objectif",AK$7&gt;=$R44,AK$7&lt;=$R44+$S44-1),2,IF(AND($O44="Jalon",AK$7&gt;=$R44,AK$7&lt;=$R44+$S44-1),1,""))</f>
        <v/>
      </c>
      <c r="AL44" s="23" t="str">
        <f ca="1">IF(AND($O44="Objectif",AL$7&gt;=$R44,AL$7&lt;=$R44+$S44-1),2,IF(AND($O44="Jalon",AL$7&gt;=$R44,AL$7&lt;=$R44+$S44-1),1,""))</f>
        <v/>
      </c>
      <c r="AM44" s="23" t="str">
        <f ca="1">IF(AND($O44="Objectif",AM$7&gt;=$R44,AM$7&lt;=$R44+$S44-1),2,IF(AND($O44="Jalon",AM$7&gt;=$R44,AM$7&lt;=$R44+$S44-1),1,""))</f>
        <v/>
      </c>
      <c r="AN44" s="23" t="str">
        <f ca="1">IF(AND($O44="Objectif",AN$7&gt;=$R44,AN$7&lt;=$R44+$S44-1),2,IF(AND($O44="Jalon",AN$7&gt;=$R44,AN$7&lt;=$R44+$S44-1),1,""))</f>
        <v/>
      </c>
      <c r="AO44" s="23" t="str">
        <f ca="1">IF(AND($O44="Objectif",AO$7&gt;=$R44,AO$7&lt;=$R44+$S44-1),2,IF(AND($O44="Jalon",AO$7&gt;=$R44,AO$7&lt;=$R44+$S44-1),1,""))</f>
        <v/>
      </c>
      <c r="AP44" s="23" t="str">
        <f ca="1">IF(AND($O44="Objectif",AP$7&gt;=$R44,AP$7&lt;=$R44+$S44-1),2,IF(AND($O44="Jalon",AP$7&gt;=$R44,AP$7&lt;=$R44+$S44-1),1,""))</f>
        <v/>
      </c>
      <c r="AQ44" s="23" t="str">
        <f ca="1">IF(AND($O44="Objectif",AQ$7&gt;=$R44,AQ$7&lt;=$R44+$S44-1),2,IF(AND($O44="Jalon",AQ$7&gt;=$R44,AQ$7&lt;=$R44+$S44-1),1,""))</f>
        <v/>
      </c>
      <c r="AR44" s="23" t="str">
        <f ca="1">IF(AND($O44="Objectif",AR$7&gt;=$R44,AR$7&lt;=$R44+$S44-1),2,IF(AND($O44="Jalon",AR$7&gt;=$R44,AR$7&lt;=$R44+$S44-1),1,""))</f>
        <v/>
      </c>
      <c r="AS44" s="23" t="str">
        <f ca="1">IF(AND($O44="Objectif",AS$7&gt;=$R44,AS$7&lt;=$R44+$S44-1),2,IF(AND($O44="Jalon",AS$7&gt;=$R44,AS$7&lt;=$R44+$S44-1),1,""))</f>
        <v/>
      </c>
      <c r="AT44" s="23" t="str">
        <f ca="1">IF(AND($O44="Objectif",AT$7&gt;=$R44,AT$7&lt;=$R44+$S44-1),2,IF(AND($O44="Jalon",AT$7&gt;=$R44,AT$7&lt;=$R44+$S44-1),1,""))</f>
        <v/>
      </c>
      <c r="AU44" s="23" t="str">
        <f ca="1">IF(AND($O44="Objectif",AU$7&gt;=$R44,AU$7&lt;=$R44+$S44-1),2,IF(AND($O44="Jalon",AU$7&gt;=$R44,AU$7&lt;=$R44+$S44-1),1,""))</f>
        <v/>
      </c>
      <c r="AV44" s="23" t="str">
        <f ca="1">IF(AND($O44="Objectif",AV$7&gt;=$R44,AV$7&lt;=$R44+$S44-1),2,IF(AND($O44="Jalon",AV$7&gt;=$R44,AV$7&lt;=$R44+$S44-1),1,""))</f>
        <v/>
      </c>
      <c r="AW44" s="23" t="str">
        <f ca="1">IF(AND($O44="Objectif",AW$7&gt;=$R44,AW$7&lt;=$R44+$S44-1),2,IF(AND($O44="Jalon",AW$7&gt;=$R44,AW$7&lt;=$R44+$S44-1),1,""))</f>
        <v/>
      </c>
      <c r="AX44" s="23" t="str">
        <f ca="1">IF(AND($O44="Objectif",AX$7&gt;=$R44,AX$7&lt;=$R44+$S44-1),2,IF(AND($O44="Jalon",AX$7&gt;=$R44,AX$7&lt;=$R44+$S44-1),1,""))</f>
        <v/>
      </c>
      <c r="AY44" s="23" t="str">
        <f ca="1">IF(AND($O44="Objectif",AY$7&gt;=$R44,AY$7&lt;=$R44+$S44-1),2,IF(AND($O44="Jalon",AY$7&gt;=$R44,AY$7&lt;=$R44+$S44-1),1,""))</f>
        <v/>
      </c>
      <c r="AZ44" s="23" t="str">
        <f ca="1">IF(AND($O44="Objectif",AZ$7&gt;=$R44,AZ$7&lt;=$R44+$S44-1),2,IF(AND($O44="Jalon",AZ$7&gt;=$R44,AZ$7&lt;=$R44+$S44-1),1,""))</f>
        <v/>
      </c>
      <c r="BA44" s="23" t="str">
        <f ca="1">IF(AND($O44="Objectif",BA$7&gt;=$R44,BA$7&lt;=$R44+$S44-1),2,IF(AND($O44="Jalon",BA$7&gt;=$R44,BA$7&lt;=$R44+$S44-1),1,""))</f>
        <v/>
      </c>
      <c r="BB44" s="23" t="str">
        <f ca="1">IF(AND($O44="Objectif",BB$7&gt;=$R44,BB$7&lt;=$R44+$S44-1),2,IF(AND($O44="Jalon",BB$7&gt;=$R44,BB$7&lt;=$R44+$S44-1),1,""))</f>
        <v/>
      </c>
      <c r="BC44" s="23" t="str">
        <f ca="1">IF(AND($O44="Objectif",BC$7&gt;=$R44,BC$7&lt;=$R44+$S44-1),2,IF(AND($O44="Jalon",BC$7&gt;=$R44,BC$7&lt;=$R44+$S44-1),1,""))</f>
        <v/>
      </c>
      <c r="BD44" s="23" t="str">
        <f ca="1">IF(AND($O44="Objectif",BD$7&gt;=$R44,BD$7&lt;=$R44+$S44-1),2,IF(AND($O44="Jalon",BD$7&gt;=$R44,BD$7&lt;=$R44+$S44-1),1,""))</f>
        <v/>
      </c>
      <c r="BE44" s="23" t="str">
        <f ca="1">IF(AND($O44="Objectif",BE$7&gt;=$R44,BE$7&lt;=$R44+$S44-1),2,IF(AND($O44="Jalon",BE$7&gt;=$R44,BE$7&lt;=$R44+$S44-1),1,""))</f>
        <v/>
      </c>
      <c r="BF44" s="23" t="str">
        <f ca="1">IF(AND($O44="Objectif",BF$7&gt;=$R44,BF$7&lt;=$R44+$S44-1),2,IF(AND($O44="Jalon",BF$7&gt;=$R44,BF$7&lt;=$R44+$S44-1),1,""))</f>
        <v/>
      </c>
      <c r="BG44" s="23" t="str">
        <f ca="1">IF(AND($O44="Objectif",BG$7&gt;=$R44,BG$7&lt;=$R44+$S44-1),2,IF(AND($O44="Jalon",BG$7&gt;=$R44,BG$7&lt;=$R44+$S44-1),1,""))</f>
        <v/>
      </c>
      <c r="BH44" s="23" t="str">
        <f ca="1">IF(AND($O44="Objectif",BH$7&gt;=$R44,BH$7&lt;=$R44+$S44-1),2,IF(AND($O44="Jalon",BH$7&gt;=$R44,BH$7&lt;=$R44+$S44-1),1,""))</f>
        <v/>
      </c>
      <c r="BI44" s="23" t="str">
        <f ca="1">IF(AND($O44="Objectif",BI$7&gt;=$R44,BI$7&lt;=$R44+$S44-1),2,IF(AND($O44="Jalon",BI$7&gt;=$R44,BI$7&lt;=$R44+$S44-1),1,""))</f>
        <v/>
      </c>
      <c r="BJ44" s="23" t="str">
        <f ca="1">IF(AND($O44="Objectif",BJ$7&gt;=$R44,BJ$7&lt;=$R44+$S44-1),2,IF(AND($O44="Jalon",BJ$7&gt;=$R44,BJ$7&lt;=$R44+$S44-1),1,""))</f>
        <v/>
      </c>
      <c r="BK44" s="23" t="str">
        <f ca="1">IF(AND($O44="Objectif",BK$7&gt;=$R44,BK$7&lt;=$R44+$S44-1),2,IF(AND($O44="Jalon",BK$7&gt;=$R44,BK$7&lt;=$R44+$S44-1),1,""))</f>
        <v/>
      </c>
      <c r="BL44" s="23" t="str">
        <f ca="1">IF(AND($O44="Objectif",BL$7&gt;=$R44,BL$7&lt;=$R44+$S44-1),2,IF(AND($O44="Jalon",BL$7&gt;=$R44,BL$7&lt;=$R44+$S44-1),1,""))</f>
        <v/>
      </c>
      <c r="BM44" s="23" t="str">
        <f ca="1">IF(AND($O44="Objectif",BM$7&gt;=$R44,BM$7&lt;=$R44+$S44-1),2,IF(AND($O44="Jalon",BM$7&gt;=$R44,BM$7&lt;=$R44+$S44-1),1,""))</f>
        <v/>
      </c>
      <c r="BN44" s="23" t="str">
        <f ca="1">IF(AND($O44="Objectif",BN$7&gt;=$R44,BN$7&lt;=$R44+$S44-1),2,IF(AND($O44="Jalon",BN$7&gt;=$R44,BN$7&lt;=$R44+$S44-1),1,""))</f>
        <v/>
      </c>
      <c r="BO44" s="23" t="str">
        <f ca="1">IF(AND($O44="Objectif",BO$7&gt;=$R44,BO$7&lt;=$R44+$S44-1),2,IF(AND($O44="Jalon",BO$7&gt;=$R44,BO$7&lt;=$R44+$S44-1),1,""))</f>
        <v/>
      </c>
      <c r="BP44" s="23" t="str">
        <f ca="1">IF(AND($O44="Objectif",BP$7&gt;=$R44,BP$7&lt;=$R44+$S44-1),2,IF(AND($O44="Jalon",BP$7&gt;=$R44,BP$7&lt;=$R44+$S44-1),1,""))</f>
        <v/>
      </c>
      <c r="BQ44" s="23" t="str">
        <f ca="1">IF(AND($O44="Objectif",BQ$7&gt;=$R44,BQ$7&lt;=$R44+$S44-1),2,IF(AND($O44="Jalon",BQ$7&gt;=$R44,BQ$7&lt;=$R44+$S44-1),1,""))</f>
        <v/>
      </c>
      <c r="BR44" s="23" t="str">
        <f ca="1">IF(AND($O44="Objectif",BR$7&gt;=$R44,BR$7&lt;=$R44+$S44-1),2,IF(AND($O44="Jalon",BR$7&gt;=$R44,BR$7&lt;=$R44+$S44-1),1,""))</f>
        <v/>
      </c>
      <c r="BS44" s="23" t="str">
        <f ca="1">IF(AND($O44="Objectif",BS$7&gt;=$R44,BS$7&lt;=$R44+$S44-1),2,IF(AND($O44="Jalon",BS$7&gt;=$R44,BS$7&lt;=$R44+$S44-1),1,""))</f>
        <v/>
      </c>
      <c r="BT44" s="23" t="str">
        <f ca="1">IF(AND($O44="Objectif",BT$7&gt;=$R44,BT$7&lt;=$R44+$S44-1),2,IF(AND($O44="Jalon",BT$7&gt;=$R44,BT$7&lt;=$R44+$S44-1),1,""))</f>
        <v/>
      </c>
      <c r="BU44" s="23" t="str">
        <f ca="1">IF(AND($O44="Objectif",BU$7&gt;=$R44,BU$7&lt;=$R44+$S44-1),2,IF(AND($O44="Jalon",BU$7&gt;=$R44,BU$7&lt;=$R44+$S44-1),1,""))</f>
        <v/>
      </c>
      <c r="BV44" s="23" t="str">
        <f ca="1">IF(AND($O44="Objectif",BV$7&gt;=$R44,BV$7&lt;=$R44+$S44-1),2,IF(AND($O44="Jalon",BV$7&gt;=$R44,BV$7&lt;=$R44+$S44-1),1,""))</f>
        <v/>
      </c>
      <c r="BW44" s="23" t="str">
        <f ca="1">IF(AND($O44="Objectif",BW$7&gt;=$R44,BW$7&lt;=$R44+$S44-1),2,IF(AND($O44="Jalon",BW$7&gt;=$R44,BW$7&lt;=$R44+$S44-1),1,""))</f>
        <v/>
      </c>
      <c r="BX44" s="23" t="str">
        <f ca="1">IF(AND($O44="Objectif",BX$7&gt;=$R44,BX$7&lt;=$R44+$S44-1),2,IF(AND($O44="Jalon",BX$7&gt;=$R44,BX$7&lt;=$R44+$S44-1),1,""))</f>
        <v/>
      </c>
      <c r="BY44" s="23" t="str">
        <f ca="1">IF(AND($O44="Objectif",BY$7&gt;=$R44,BY$7&lt;=$R44+$S44-1),2,IF(AND($O44="Jalon",BY$7&gt;=$R44,BY$7&lt;=$R44+$S44-1),1,""))</f>
        <v/>
      </c>
      <c r="BZ44" s="23" t="str">
        <f ca="1">IF(AND($O44="Objectif",BZ$7&gt;=$R44,BZ$7&lt;=$R44+$S44-1),2,IF(AND($O44="Jalon",BZ$7&gt;=$R44,BZ$7&lt;=$R44+$S44-1),1,""))</f>
        <v/>
      </c>
      <c r="CA44" s="23" t="str">
        <f ca="1">IF(AND($O44="Objectif",CA$7&gt;=$R44,CA$7&lt;=$R44+$S44-1),2,IF(AND($O44="Jalon",CA$7&gt;=$R44,CA$7&lt;=$R44+$S44-1),1,""))</f>
        <v/>
      </c>
      <c r="CB44" s="23" t="str">
        <f ca="1">IF(AND($O44="Objectif",CB$7&gt;=$R44,CB$7&lt;=$R44+$S44-1),2,IF(AND($O44="Jalon",CB$7&gt;=$R44,CB$7&lt;=$R44+$S44-1),1,""))</f>
        <v/>
      </c>
    </row>
    <row r="45" spans="1:80" s="2" customFormat="1" ht="30" customHeight="1" x14ac:dyDescent="0.25">
      <c r="A45" s="36">
        <v>34</v>
      </c>
      <c r="B45" s="33" t="s">
        <v>50</v>
      </c>
      <c r="C45" s="88" t="str">
        <f ca="1">VLOOKUP(((Jalons[[#This Row],[perturbation ]]+Jalons[[#This Row],[perturbation 9]])/150),$D$3:$E$6,2,1)</f>
        <v>En bonne voie</v>
      </c>
      <c r="D45" s="88" t="str">
        <f ca="1">VLOOKUP((Jalons[[#This Row],[temps consommés ]]-Jalons[[#This Row],[Nombre de jours]])/Jalons[[#This Row],[Nombre de jours]],$V$3:$W$6,2,1)</f>
        <v>En bonne voie</v>
      </c>
      <c r="E45" s="22" t="s">
        <v>9</v>
      </c>
      <c r="F45" s="65">
        <f>IF(AND(Jalons[[#This Row],[début réel ]]="",Jalons[[#This Row],[fin réelle ]]),0,IF(AND(Jalons[[#This Row],[début réel ]]&lt;&gt;"",Jalons[[#This Row],[fin réelle ]]=""),0.5,1))</f>
        <v>0</v>
      </c>
      <c r="G45" s="56">
        <f t="shared" si="2"/>
        <v>44963</v>
      </c>
      <c r="H45" s="21">
        <v>1</v>
      </c>
      <c r="I45" s="45">
        <f>+Jalons[[#This Row],[Début prévisionnel ]]+Jalons[[#This Row],[Nombre de jours]]-1</f>
        <v>44963</v>
      </c>
      <c r="J45" s="45"/>
      <c r="K45" s="87">
        <f ca="1">IF(Jalons[[#This Row],[temps consommés ]]-Jalons[[#This Row],[Nombre de jours]]&lt;0,0,Jalons[[#This Row],[temps consommés ]]-Jalons[[#This Row],[Nombre de jours]])</f>
        <v>0</v>
      </c>
      <c r="L4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5" s="45"/>
      <c r="N45" s="66"/>
      <c r="O45" s="88" t="str">
        <f ca="1">VLOOKUP((Jalons[[#This Row],[temps consommés ]]-Jalons[[#This Row],[Nombre de jours]])/Jalons[[#This Row],[Nombre de jours]],$V$3:$W$6,2,1)</f>
        <v>En bonne voie</v>
      </c>
      <c r="P45" s="22" t="s">
        <v>9</v>
      </c>
      <c r="Q45" s="65">
        <f>IF(AND(Jalons[[#This Row],[début réel 8]]="",Jalons[[#This Row],[fin réelle 11]]),0,IF(AND(Jalons[[#This Row],[début réel 8]]&lt;&gt;"",Jalons[[#This Row],[fin réelle 11]]=""),0.5,1))</f>
        <v>0</v>
      </c>
      <c r="R45" s="56">
        <f>Jalons[[#This Row],[Fin ]]+1</f>
        <v>44964</v>
      </c>
      <c r="S45" s="21">
        <v>27</v>
      </c>
      <c r="T45" s="45">
        <f>Jalons[[#This Row],[Début prévisionnel 5]]+Jalons[[#This Row],[Nombre de jours6]]-1</f>
        <v>44990</v>
      </c>
      <c r="U45" s="45"/>
      <c r="V45" s="87">
        <f ca="1">IF(Jalons[[#This Row],[temps consommés 10]]-Jalons[[#This Row],[Nombre de jours6]]&lt;0,0,Jalons[[#This Row],[temps consommés 10]]-Jalons[[#This Row],[Nombre de jours6]])</f>
        <v>0</v>
      </c>
      <c r="W4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5" s="45"/>
      <c r="Y45" s="23" t="str">
        <f ca="1">IF(AND($O45="Objectif",Y$7&gt;=$R45,Y$7&lt;=$R45+$S45-1),2,IF(AND($O45="Jalon",Y$7&gt;=$R45,Y$7&lt;=$R45+$S45-1),1,""))</f>
        <v/>
      </c>
      <c r="Z45" s="23" t="str">
        <f ca="1">IF(AND($O45="Objectif",Z$7&gt;=$R45,Z$7&lt;=$R45+$S45-1),2,IF(AND($O45="Jalon",Z$7&gt;=$R45,Z$7&lt;=$R45+$S45-1),1,""))</f>
        <v/>
      </c>
      <c r="AA45" s="23" t="str">
        <f ca="1">IF(AND($O45="Objectif",AA$7&gt;=$R45,AA$7&lt;=$R45+$S45-1),2,IF(AND($O45="Jalon",AA$7&gt;=$R45,AA$7&lt;=$R45+$S45-1),1,""))</f>
        <v/>
      </c>
      <c r="AB45" s="23" t="str">
        <f ca="1">IF(AND($O45="Objectif",AB$7&gt;=$R45,AB$7&lt;=$R45+$S45-1),2,IF(AND($O45="Jalon",AB$7&gt;=$R45,AB$7&lt;=$R45+$S45-1),1,""))</f>
        <v/>
      </c>
      <c r="AC45" s="23" t="str">
        <f ca="1">IF(AND($O45="Objectif",AC$7&gt;=$R45,AC$7&lt;=$R45+$S45-1),2,IF(AND($O45="Jalon",AC$7&gt;=$R45,AC$7&lt;=$R45+$S45-1),1,""))</f>
        <v/>
      </c>
      <c r="AD45" s="23" t="str">
        <f ca="1">IF(AND($O45="Objectif",AD$7&gt;=$R45,AD$7&lt;=$R45+$S45-1),2,IF(AND($O45="Jalon",AD$7&gt;=$R45,AD$7&lt;=$R45+$S45-1),1,""))</f>
        <v/>
      </c>
      <c r="AE45" s="23" t="str">
        <f ca="1">IF(AND($O45="Objectif",AE$7&gt;=$R45,AE$7&lt;=$R45+$S45-1),2,IF(AND($O45="Jalon",AE$7&gt;=$R45,AE$7&lt;=$R45+$S45-1),1,""))</f>
        <v/>
      </c>
      <c r="AF45" s="23" t="str">
        <f ca="1">IF(AND($O45="Objectif",AF$7&gt;=$R45,AF$7&lt;=$R45+$S45-1),2,IF(AND($O45="Jalon",AF$7&gt;=$R45,AF$7&lt;=$R45+$S45-1),1,""))</f>
        <v/>
      </c>
      <c r="AG45" s="23" t="str">
        <f ca="1">IF(AND($O45="Objectif",AG$7&gt;=$R45,AG$7&lt;=$R45+$S45-1),2,IF(AND($O45="Jalon",AG$7&gt;=$R45,AG$7&lt;=$R45+$S45-1),1,""))</f>
        <v/>
      </c>
      <c r="AH45" s="23" t="str">
        <f ca="1">IF(AND($O45="Objectif",AH$7&gt;=$R45,AH$7&lt;=$R45+$S45-1),2,IF(AND($O45="Jalon",AH$7&gt;=$R45,AH$7&lt;=$R45+$S45-1),1,""))</f>
        <v/>
      </c>
      <c r="AI45" s="23" t="str">
        <f ca="1">IF(AND($O45="Objectif",AI$7&gt;=$R45,AI$7&lt;=$R45+$S45-1),2,IF(AND($O45="Jalon",AI$7&gt;=$R45,AI$7&lt;=$R45+$S45-1),1,""))</f>
        <v/>
      </c>
      <c r="AJ45" s="23" t="str">
        <f ca="1">IF(AND($O45="Objectif",AJ$7&gt;=$R45,AJ$7&lt;=$R45+$S45-1),2,IF(AND($O45="Jalon",AJ$7&gt;=$R45,AJ$7&lt;=$R45+$S45-1),1,""))</f>
        <v/>
      </c>
      <c r="AK45" s="23" t="str">
        <f ca="1">IF(AND($O45="Objectif",AK$7&gt;=$R45,AK$7&lt;=$R45+$S45-1),2,IF(AND($O45="Jalon",AK$7&gt;=$R45,AK$7&lt;=$R45+$S45-1),1,""))</f>
        <v/>
      </c>
      <c r="AL45" s="23" t="str">
        <f ca="1">IF(AND($O45="Objectif",AL$7&gt;=$R45,AL$7&lt;=$R45+$S45-1),2,IF(AND($O45="Jalon",AL$7&gt;=$R45,AL$7&lt;=$R45+$S45-1),1,""))</f>
        <v/>
      </c>
      <c r="AM45" s="23" t="str">
        <f ca="1">IF(AND($O45="Objectif",AM$7&gt;=$R45,AM$7&lt;=$R45+$S45-1),2,IF(AND($O45="Jalon",AM$7&gt;=$R45,AM$7&lt;=$R45+$S45-1),1,""))</f>
        <v/>
      </c>
      <c r="AN45" s="23" t="str">
        <f ca="1">IF(AND($O45="Objectif",AN$7&gt;=$R45,AN$7&lt;=$R45+$S45-1),2,IF(AND($O45="Jalon",AN$7&gt;=$R45,AN$7&lt;=$R45+$S45-1),1,""))</f>
        <v/>
      </c>
      <c r="AO45" s="23" t="str">
        <f ca="1">IF(AND($O45="Objectif",AO$7&gt;=$R45,AO$7&lt;=$R45+$S45-1),2,IF(AND($O45="Jalon",AO$7&gt;=$R45,AO$7&lt;=$R45+$S45-1),1,""))</f>
        <v/>
      </c>
      <c r="AP45" s="23" t="str">
        <f ca="1">IF(AND($O45="Objectif",AP$7&gt;=$R45,AP$7&lt;=$R45+$S45-1),2,IF(AND($O45="Jalon",AP$7&gt;=$R45,AP$7&lt;=$R45+$S45-1),1,""))</f>
        <v/>
      </c>
      <c r="AQ45" s="23" t="str">
        <f ca="1">IF(AND($O45="Objectif",AQ$7&gt;=$R45,AQ$7&lt;=$R45+$S45-1),2,IF(AND($O45="Jalon",AQ$7&gt;=$R45,AQ$7&lt;=$R45+$S45-1),1,""))</f>
        <v/>
      </c>
      <c r="AR45" s="23" t="str">
        <f ca="1">IF(AND($O45="Objectif",AR$7&gt;=$R45,AR$7&lt;=$R45+$S45-1),2,IF(AND($O45="Jalon",AR$7&gt;=$R45,AR$7&lt;=$R45+$S45-1),1,""))</f>
        <v/>
      </c>
      <c r="AS45" s="23" t="str">
        <f ca="1">IF(AND($O45="Objectif",AS$7&gt;=$R45,AS$7&lt;=$R45+$S45-1),2,IF(AND($O45="Jalon",AS$7&gt;=$R45,AS$7&lt;=$R45+$S45-1),1,""))</f>
        <v/>
      </c>
      <c r="AT45" s="23" t="str">
        <f ca="1">IF(AND($O45="Objectif",AT$7&gt;=$R45,AT$7&lt;=$R45+$S45-1),2,IF(AND($O45="Jalon",AT$7&gt;=$R45,AT$7&lt;=$R45+$S45-1),1,""))</f>
        <v/>
      </c>
      <c r="AU45" s="23" t="str">
        <f ca="1">IF(AND($O45="Objectif",AU$7&gt;=$R45,AU$7&lt;=$R45+$S45-1),2,IF(AND($O45="Jalon",AU$7&gt;=$R45,AU$7&lt;=$R45+$S45-1),1,""))</f>
        <v/>
      </c>
      <c r="AV45" s="23" t="str">
        <f ca="1">IF(AND($O45="Objectif",AV$7&gt;=$R45,AV$7&lt;=$R45+$S45-1),2,IF(AND($O45="Jalon",AV$7&gt;=$R45,AV$7&lt;=$R45+$S45-1),1,""))</f>
        <v/>
      </c>
      <c r="AW45" s="23" t="str">
        <f ca="1">IF(AND($O45="Objectif",AW$7&gt;=$R45,AW$7&lt;=$R45+$S45-1),2,IF(AND($O45="Jalon",AW$7&gt;=$R45,AW$7&lt;=$R45+$S45-1),1,""))</f>
        <v/>
      </c>
      <c r="AX45" s="23" t="str">
        <f ca="1">IF(AND($O45="Objectif",AX$7&gt;=$R45,AX$7&lt;=$R45+$S45-1),2,IF(AND($O45="Jalon",AX$7&gt;=$R45,AX$7&lt;=$R45+$S45-1),1,""))</f>
        <v/>
      </c>
      <c r="AY45" s="23" t="str">
        <f ca="1">IF(AND($O45="Objectif",AY$7&gt;=$R45,AY$7&lt;=$R45+$S45-1),2,IF(AND($O45="Jalon",AY$7&gt;=$R45,AY$7&lt;=$R45+$S45-1),1,""))</f>
        <v/>
      </c>
      <c r="AZ45" s="23" t="str">
        <f ca="1">IF(AND($O45="Objectif",AZ$7&gt;=$R45,AZ$7&lt;=$R45+$S45-1),2,IF(AND($O45="Jalon",AZ$7&gt;=$R45,AZ$7&lt;=$R45+$S45-1),1,""))</f>
        <v/>
      </c>
      <c r="BA45" s="23" t="str">
        <f ca="1">IF(AND($O45="Objectif",BA$7&gt;=$R45,BA$7&lt;=$R45+$S45-1),2,IF(AND($O45="Jalon",BA$7&gt;=$R45,BA$7&lt;=$R45+$S45-1),1,""))</f>
        <v/>
      </c>
      <c r="BB45" s="23" t="str">
        <f ca="1">IF(AND($O45="Objectif",BB$7&gt;=$R45,BB$7&lt;=$R45+$S45-1),2,IF(AND($O45="Jalon",BB$7&gt;=$R45,BB$7&lt;=$R45+$S45-1),1,""))</f>
        <v/>
      </c>
      <c r="BC45" s="23" t="str">
        <f ca="1">IF(AND($O45="Objectif",BC$7&gt;=$R45,BC$7&lt;=$R45+$S45-1),2,IF(AND($O45="Jalon",BC$7&gt;=$R45,BC$7&lt;=$R45+$S45-1),1,""))</f>
        <v/>
      </c>
      <c r="BD45" s="23" t="str">
        <f ca="1">IF(AND($O45="Objectif",BD$7&gt;=$R45,BD$7&lt;=$R45+$S45-1),2,IF(AND($O45="Jalon",BD$7&gt;=$R45,BD$7&lt;=$R45+$S45-1),1,""))</f>
        <v/>
      </c>
      <c r="BE45" s="23" t="str">
        <f ca="1">IF(AND($O45="Objectif",BE$7&gt;=$R45,BE$7&lt;=$R45+$S45-1),2,IF(AND($O45="Jalon",BE$7&gt;=$R45,BE$7&lt;=$R45+$S45-1),1,""))</f>
        <v/>
      </c>
      <c r="BF45" s="23" t="str">
        <f ca="1">IF(AND($O45="Objectif",BF$7&gt;=$R45,BF$7&lt;=$R45+$S45-1),2,IF(AND($O45="Jalon",BF$7&gt;=$R45,BF$7&lt;=$R45+$S45-1),1,""))</f>
        <v/>
      </c>
      <c r="BG45" s="23" t="str">
        <f ca="1">IF(AND($O45="Objectif",BG$7&gt;=$R45,BG$7&lt;=$R45+$S45-1),2,IF(AND($O45="Jalon",BG$7&gt;=$R45,BG$7&lt;=$R45+$S45-1),1,""))</f>
        <v/>
      </c>
      <c r="BH45" s="23" t="str">
        <f ca="1">IF(AND($O45="Objectif",BH$7&gt;=$R45,BH$7&lt;=$R45+$S45-1),2,IF(AND($O45="Jalon",BH$7&gt;=$R45,BH$7&lt;=$R45+$S45-1),1,""))</f>
        <v/>
      </c>
      <c r="BI45" s="23" t="str">
        <f ca="1">IF(AND($O45="Objectif",BI$7&gt;=$R45,BI$7&lt;=$R45+$S45-1),2,IF(AND($O45="Jalon",BI$7&gt;=$R45,BI$7&lt;=$R45+$S45-1),1,""))</f>
        <v/>
      </c>
      <c r="BJ45" s="23" t="str">
        <f ca="1">IF(AND($O45="Objectif",BJ$7&gt;=$R45,BJ$7&lt;=$R45+$S45-1),2,IF(AND($O45="Jalon",BJ$7&gt;=$R45,BJ$7&lt;=$R45+$S45-1),1,""))</f>
        <v/>
      </c>
      <c r="BK45" s="23" t="str">
        <f ca="1">IF(AND($O45="Objectif",BK$7&gt;=$R45,BK$7&lt;=$R45+$S45-1),2,IF(AND($O45="Jalon",BK$7&gt;=$R45,BK$7&lt;=$R45+$S45-1),1,""))</f>
        <v/>
      </c>
      <c r="BL45" s="23" t="str">
        <f ca="1">IF(AND($O45="Objectif",BL$7&gt;=$R45,BL$7&lt;=$R45+$S45-1),2,IF(AND($O45="Jalon",BL$7&gt;=$R45,BL$7&lt;=$R45+$S45-1),1,""))</f>
        <v/>
      </c>
      <c r="BM45" s="23" t="str">
        <f ca="1">IF(AND($O45="Objectif",BM$7&gt;=$R45,BM$7&lt;=$R45+$S45-1),2,IF(AND($O45="Jalon",BM$7&gt;=$R45,BM$7&lt;=$R45+$S45-1),1,""))</f>
        <v/>
      </c>
      <c r="BN45" s="23" t="str">
        <f ca="1">IF(AND($O45="Objectif",BN$7&gt;=$R45,BN$7&lt;=$R45+$S45-1),2,IF(AND($O45="Jalon",BN$7&gt;=$R45,BN$7&lt;=$R45+$S45-1),1,""))</f>
        <v/>
      </c>
      <c r="BO45" s="23" t="str">
        <f ca="1">IF(AND($O45="Objectif",BO$7&gt;=$R45,BO$7&lt;=$R45+$S45-1),2,IF(AND($O45="Jalon",BO$7&gt;=$R45,BO$7&lt;=$R45+$S45-1),1,""))</f>
        <v/>
      </c>
      <c r="BP45" s="23" t="str">
        <f ca="1">IF(AND($O45="Objectif",BP$7&gt;=$R45,BP$7&lt;=$R45+$S45-1),2,IF(AND($O45="Jalon",BP$7&gt;=$R45,BP$7&lt;=$R45+$S45-1),1,""))</f>
        <v/>
      </c>
      <c r="BQ45" s="23" t="str">
        <f ca="1">IF(AND($O45="Objectif",BQ$7&gt;=$R45,BQ$7&lt;=$R45+$S45-1),2,IF(AND($O45="Jalon",BQ$7&gt;=$R45,BQ$7&lt;=$R45+$S45-1),1,""))</f>
        <v/>
      </c>
      <c r="BR45" s="23" t="str">
        <f ca="1">IF(AND($O45="Objectif",BR$7&gt;=$R45,BR$7&lt;=$R45+$S45-1),2,IF(AND($O45="Jalon",BR$7&gt;=$R45,BR$7&lt;=$R45+$S45-1),1,""))</f>
        <v/>
      </c>
      <c r="BS45" s="23" t="str">
        <f ca="1">IF(AND($O45="Objectif",BS$7&gt;=$R45,BS$7&lt;=$R45+$S45-1),2,IF(AND($O45="Jalon",BS$7&gt;=$R45,BS$7&lt;=$R45+$S45-1),1,""))</f>
        <v/>
      </c>
      <c r="BT45" s="23" t="str">
        <f ca="1">IF(AND($O45="Objectif",BT$7&gt;=$R45,BT$7&lt;=$R45+$S45-1),2,IF(AND($O45="Jalon",BT$7&gt;=$R45,BT$7&lt;=$R45+$S45-1),1,""))</f>
        <v/>
      </c>
      <c r="BU45" s="23" t="str">
        <f ca="1">IF(AND($O45="Objectif",BU$7&gt;=$R45,BU$7&lt;=$R45+$S45-1),2,IF(AND($O45="Jalon",BU$7&gt;=$R45,BU$7&lt;=$R45+$S45-1),1,""))</f>
        <v/>
      </c>
      <c r="BV45" s="23" t="str">
        <f ca="1">IF(AND($O45="Objectif",BV$7&gt;=$R45,BV$7&lt;=$R45+$S45-1),2,IF(AND($O45="Jalon",BV$7&gt;=$R45,BV$7&lt;=$R45+$S45-1),1,""))</f>
        <v/>
      </c>
      <c r="BW45" s="23" t="str">
        <f ca="1">IF(AND($O45="Objectif",BW$7&gt;=$R45,BW$7&lt;=$R45+$S45-1),2,IF(AND($O45="Jalon",BW$7&gt;=$R45,BW$7&lt;=$R45+$S45-1),1,""))</f>
        <v/>
      </c>
      <c r="BX45" s="23" t="str">
        <f ca="1">IF(AND($O45="Objectif",BX$7&gt;=$R45,BX$7&lt;=$R45+$S45-1),2,IF(AND($O45="Jalon",BX$7&gt;=$R45,BX$7&lt;=$R45+$S45-1),1,""))</f>
        <v/>
      </c>
      <c r="BY45" s="23" t="str">
        <f ca="1">IF(AND($O45="Objectif",BY$7&gt;=$R45,BY$7&lt;=$R45+$S45-1),2,IF(AND($O45="Jalon",BY$7&gt;=$R45,BY$7&lt;=$R45+$S45-1),1,""))</f>
        <v/>
      </c>
      <c r="BZ45" s="23" t="str">
        <f ca="1">IF(AND($O45="Objectif",BZ$7&gt;=$R45,BZ$7&lt;=$R45+$S45-1),2,IF(AND($O45="Jalon",BZ$7&gt;=$R45,BZ$7&lt;=$R45+$S45-1),1,""))</f>
        <v/>
      </c>
      <c r="CA45" s="23" t="str">
        <f ca="1">IF(AND($O45="Objectif",CA$7&gt;=$R45,CA$7&lt;=$R45+$S45-1),2,IF(AND($O45="Jalon",CA$7&gt;=$R45,CA$7&lt;=$R45+$S45-1),1,""))</f>
        <v/>
      </c>
      <c r="CB45" s="23" t="str">
        <f ca="1">IF(AND($O45="Objectif",CB$7&gt;=$R45,CB$7&lt;=$R45+$S45-1),2,IF(AND($O45="Jalon",CB$7&gt;=$R45,CB$7&lt;=$R45+$S45-1),1,""))</f>
        <v/>
      </c>
    </row>
    <row r="46" spans="1:80" s="2" customFormat="1" ht="30" customHeight="1" x14ac:dyDescent="0.25">
      <c r="A46" s="36">
        <v>35</v>
      </c>
      <c r="B46" s="33" t="s">
        <v>51</v>
      </c>
      <c r="C46" s="88" t="str">
        <f ca="1">VLOOKUP(((Jalons[[#This Row],[perturbation ]]+Jalons[[#This Row],[perturbation 9]])/150),$D$3:$E$6,2,1)</f>
        <v>En bonne voie</v>
      </c>
      <c r="D46" s="88" t="str">
        <f ca="1">VLOOKUP((Jalons[[#This Row],[temps consommés ]]-Jalons[[#This Row],[Nombre de jours]])/Jalons[[#This Row],[Nombre de jours]],$V$3:$W$6,2,1)</f>
        <v>En bonne voie</v>
      </c>
      <c r="E46" s="22" t="s">
        <v>9</v>
      </c>
      <c r="F46" s="65">
        <f>IF(AND(Jalons[[#This Row],[début réel ]]="",Jalons[[#This Row],[fin réelle ]]),0,IF(AND(Jalons[[#This Row],[début réel ]]&lt;&gt;"",Jalons[[#This Row],[fin réelle ]]=""),0.5,1))</f>
        <v>0</v>
      </c>
      <c r="G46" s="56">
        <f t="shared" si="2"/>
        <v>44963</v>
      </c>
      <c r="H46" s="21">
        <v>1</v>
      </c>
      <c r="I46" s="45">
        <f>+Jalons[[#This Row],[Début prévisionnel ]]+Jalons[[#This Row],[Nombre de jours]]-1</f>
        <v>44963</v>
      </c>
      <c r="J46" s="45"/>
      <c r="K46" s="87">
        <f ca="1">IF(Jalons[[#This Row],[temps consommés ]]-Jalons[[#This Row],[Nombre de jours]]&lt;0,0,Jalons[[#This Row],[temps consommés ]]-Jalons[[#This Row],[Nombre de jours]])</f>
        <v>0</v>
      </c>
      <c r="L4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6" s="45"/>
      <c r="N46" s="66"/>
      <c r="O46" s="88" t="str">
        <f ca="1">VLOOKUP((Jalons[[#This Row],[temps consommés ]]-Jalons[[#This Row],[Nombre de jours]])/Jalons[[#This Row],[Nombre de jours]],$V$3:$W$6,2,1)</f>
        <v>En bonne voie</v>
      </c>
      <c r="P46" s="22" t="s">
        <v>9</v>
      </c>
      <c r="Q46" s="65">
        <f>IF(AND(Jalons[[#This Row],[début réel 8]]="",Jalons[[#This Row],[fin réelle 11]]),0,IF(AND(Jalons[[#This Row],[début réel 8]]&lt;&gt;"",Jalons[[#This Row],[fin réelle 11]]=""),0.5,1))</f>
        <v>0</v>
      </c>
      <c r="R46" s="56">
        <f>Jalons[[#This Row],[Fin ]]+1</f>
        <v>44964</v>
      </c>
      <c r="S46" s="21">
        <v>27</v>
      </c>
      <c r="T46" s="45">
        <f>Jalons[[#This Row],[Début prévisionnel 5]]+Jalons[[#This Row],[Nombre de jours6]]-1</f>
        <v>44990</v>
      </c>
      <c r="U46" s="45"/>
      <c r="V46" s="87">
        <f ca="1">IF(Jalons[[#This Row],[temps consommés 10]]-Jalons[[#This Row],[Nombre de jours6]]&lt;0,0,Jalons[[#This Row],[temps consommés 10]]-Jalons[[#This Row],[Nombre de jours6]])</f>
        <v>0</v>
      </c>
      <c r="W4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6" s="45"/>
      <c r="Y46" s="23" t="str">
        <f ca="1">IF(AND($O46="Objectif",Y$7&gt;=$R46,Y$7&lt;=$R46+$S46-1),2,IF(AND($O46="Jalon",Y$7&gt;=$R46,Y$7&lt;=$R46+$S46-1),1,""))</f>
        <v/>
      </c>
      <c r="Z46" s="23" t="str">
        <f ca="1">IF(AND($O46="Objectif",Z$7&gt;=$R46,Z$7&lt;=$R46+$S46-1),2,IF(AND($O46="Jalon",Z$7&gt;=$R46,Z$7&lt;=$R46+$S46-1),1,""))</f>
        <v/>
      </c>
      <c r="AA46" s="23" t="str">
        <f ca="1">IF(AND($O46="Objectif",AA$7&gt;=$R46,AA$7&lt;=$R46+$S46-1),2,IF(AND($O46="Jalon",AA$7&gt;=$R46,AA$7&lt;=$R46+$S46-1),1,""))</f>
        <v/>
      </c>
      <c r="AB46" s="23" t="str">
        <f ca="1">IF(AND($O46="Objectif",AB$7&gt;=$R46,AB$7&lt;=$R46+$S46-1),2,IF(AND($O46="Jalon",AB$7&gt;=$R46,AB$7&lt;=$R46+$S46-1),1,""))</f>
        <v/>
      </c>
      <c r="AC46" s="23" t="str">
        <f ca="1">IF(AND($O46="Objectif",AC$7&gt;=$R46,AC$7&lt;=$R46+$S46-1),2,IF(AND($O46="Jalon",AC$7&gt;=$R46,AC$7&lt;=$R46+$S46-1),1,""))</f>
        <v/>
      </c>
      <c r="AD46" s="23" t="str">
        <f ca="1">IF(AND($O46="Objectif",AD$7&gt;=$R46,AD$7&lt;=$R46+$S46-1),2,IF(AND($O46="Jalon",AD$7&gt;=$R46,AD$7&lt;=$R46+$S46-1),1,""))</f>
        <v/>
      </c>
      <c r="AE46" s="23" t="str">
        <f ca="1">IF(AND($O46="Objectif",AE$7&gt;=$R46,AE$7&lt;=$R46+$S46-1),2,IF(AND($O46="Jalon",AE$7&gt;=$R46,AE$7&lt;=$R46+$S46-1),1,""))</f>
        <v/>
      </c>
      <c r="AF46" s="23" t="str">
        <f ca="1">IF(AND($O46="Objectif",AF$7&gt;=$R46,AF$7&lt;=$R46+$S46-1),2,IF(AND($O46="Jalon",AF$7&gt;=$R46,AF$7&lt;=$R46+$S46-1),1,""))</f>
        <v/>
      </c>
      <c r="AG46" s="23" t="str">
        <f ca="1">IF(AND($O46="Objectif",AG$7&gt;=$R46,AG$7&lt;=$R46+$S46-1),2,IF(AND($O46="Jalon",AG$7&gt;=$R46,AG$7&lt;=$R46+$S46-1),1,""))</f>
        <v/>
      </c>
      <c r="AH46" s="23" t="str">
        <f ca="1">IF(AND($O46="Objectif",AH$7&gt;=$R46,AH$7&lt;=$R46+$S46-1),2,IF(AND($O46="Jalon",AH$7&gt;=$R46,AH$7&lt;=$R46+$S46-1),1,""))</f>
        <v/>
      </c>
      <c r="AI46" s="23" t="str">
        <f ca="1">IF(AND($O46="Objectif",AI$7&gt;=$R46,AI$7&lt;=$R46+$S46-1),2,IF(AND($O46="Jalon",AI$7&gt;=$R46,AI$7&lt;=$R46+$S46-1),1,""))</f>
        <v/>
      </c>
      <c r="AJ46" s="23" t="str">
        <f ca="1">IF(AND($O46="Objectif",AJ$7&gt;=$R46,AJ$7&lt;=$R46+$S46-1),2,IF(AND($O46="Jalon",AJ$7&gt;=$R46,AJ$7&lt;=$R46+$S46-1),1,""))</f>
        <v/>
      </c>
      <c r="AK46" s="23" t="str">
        <f ca="1">IF(AND($O46="Objectif",AK$7&gt;=$R46,AK$7&lt;=$R46+$S46-1),2,IF(AND($O46="Jalon",AK$7&gt;=$R46,AK$7&lt;=$R46+$S46-1),1,""))</f>
        <v/>
      </c>
      <c r="AL46" s="23" t="str">
        <f ca="1">IF(AND($O46="Objectif",AL$7&gt;=$R46,AL$7&lt;=$R46+$S46-1),2,IF(AND($O46="Jalon",AL$7&gt;=$R46,AL$7&lt;=$R46+$S46-1),1,""))</f>
        <v/>
      </c>
      <c r="AM46" s="23" t="str">
        <f ca="1">IF(AND($O46="Objectif",AM$7&gt;=$R46,AM$7&lt;=$R46+$S46-1),2,IF(AND($O46="Jalon",AM$7&gt;=$R46,AM$7&lt;=$R46+$S46-1),1,""))</f>
        <v/>
      </c>
      <c r="AN46" s="23" t="str">
        <f ca="1">IF(AND($O46="Objectif",AN$7&gt;=$R46,AN$7&lt;=$R46+$S46-1),2,IF(AND($O46="Jalon",AN$7&gt;=$R46,AN$7&lt;=$R46+$S46-1),1,""))</f>
        <v/>
      </c>
      <c r="AO46" s="23" t="str">
        <f ca="1">IF(AND($O46="Objectif",AO$7&gt;=$R46,AO$7&lt;=$R46+$S46-1),2,IF(AND($O46="Jalon",AO$7&gt;=$R46,AO$7&lt;=$R46+$S46-1),1,""))</f>
        <v/>
      </c>
      <c r="AP46" s="23" t="str">
        <f ca="1">IF(AND($O46="Objectif",AP$7&gt;=$R46,AP$7&lt;=$R46+$S46-1),2,IF(AND($O46="Jalon",AP$7&gt;=$R46,AP$7&lt;=$R46+$S46-1),1,""))</f>
        <v/>
      </c>
      <c r="AQ46" s="23" t="str">
        <f ca="1">IF(AND($O46="Objectif",AQ$7&gt;=$R46,AQ$7&lt;=$R46+$S46-1),2,IF(AND($O46="Jalon",AQ$7&gt;=$R46,AQ$7&lt;=$R46+$S46-1),1,""))</f>
        <v/>
      </c>
      <c r="AR46" s="23" t="str">
        <f ca="1">IF(AND($O46="Objectif",AR$7&gt;=$R46,AR$7&lt;=$R46+$S46-1),2,IF(AND($O46="Jalon",AR$7&gt;=$R46,AR$7&lt;=$R46+$S46-1),1,""))</f>
        <v/>
      </c>
      <c r="AS46" s="23" t="str">
        <f ca="1">IF(AND($O46="Objectif",AS$7&gt;=$R46,AS$7&lt;=$R46+$S46-1),2,IF(AND($O46="Jalon",AS$7&gt;=$R46,AS$7&lt;=$R46+$S46-1),1,""))</f>
        <v/>
      </c>
      <c r="AT46" s="23" t="str">
        <f ca="1">IF(AND($O46="Objectif",AT$7&gt;=$R46,AT$7&lt;=$R46+$S46-1),2,IF(AND($O46="Jalon",AT$7&gt;=$R46,AT$7&lt;=$R46+$S46-1),1,""))</f>
        <v/>
      </c>
      <c r="AU46" s="23" t="str">
        <f ca="1">IF(AND($O46="Objectif",AU$7&gt;=$R46,AU$7&lt;=$R46+$S46-1),2,IF(AND($O46="Jalon",AU$7&gt;=$R46,AU$7&lt;=$R46+$S46-1),1,""))</f>
        <v/>
      </c>
      <c r="AV46" s="23" t="str">
        <f ca="1">IF(AND($O46="Objectif",AV$7&gt;=$R46,AV$7&lt;=$R46+$S46-1),2,IF(AND($O46="Jalon",AV$7&gt;=$R46,AV$7&lt;=$R46+$S46-1),1,""))</f>
        <v/>
      </c>
      <c r="AW46" s="23" t="str">
        <f ca="1">IF(AND($O46="Objectif",AW$7&gt;=$R46,AW$7&lt;=$R46+$S46-1),2,IF(AND($O46="Jalon",AW$7&gt;=$R46,AW$7&lt;=$R46+$S46-1),1,""))</f>
        <v/>
      </c>
      <c r="AX46" s="23" t="str">
        <f ca="1">IF(AND($O46="Objectif",AX$7&gt;=$R46,AX$7&lt;=$R46+$S46-1),2,IF(AND($O46="Jalon",AX$7&gt;=$R46,AX$7&lt;=$R46+$S46-1),1,""))</f>
        <v/>
      </c>
      <c r="AY46" s="23" t="str">
        <f ca="1">IF(AND($O46="Objectif",AY$7&gt;=$R46,AY$7&lt;=$R46+$S46-1),2,IF(AND($O46="Jalon",AY$7&gt;=$R46,AY$7&lt;=$R46+$S46-1),1,""))</f>
        <v/>
      </c>
      <c r="AZ46" s="23" t="str">
        <f ca="1">IF(AND($O46="Objectif",AZ$7&gt;=$R46,AZ$7&lt;=$R46+$S46-1),2,IF(AND($O46="Jalon",AZ$7&gt;=$R46,AZ$7&lt;=$R46+$S46-1),1,""))</f>
        <v/>
      </c>
      <c r="BA46" s="23" t="str">
        <f ca="1">IF(AND($O46="Objectif",BA$7&gt;=$R46,BA$7&lt;=$R46+$S46-1),2,IF(AND($O46="Jalon",BA$7&gt;=$R46,BA$7&lt;=$R46+$S46-1),1,""))</f>
        <v/>
      </c>
      <c r="BB46" s="23" t="str">
        <f ca="1">IF(AND($O46="Objectif",BB$7&gt;=$R46,BB$7&lt;=$R46+$S46-1),2,IF(AND($O46="Jalon",BB$7&gt;=$R46,BB$7&lt;=$R46+$S46-1),1,""))</f>
        <v/>
      </c>
      <c r="BC46" s="23" t="str">
        <f ca="1">IF(AND($O46="Objectif",BC$7&gt;=$R46,BC$7&lt;=$R46+$S46-1),2,IF(AND($O46="Jalon",BC$7&gt;=$R46,BC$7&lt;=$R46+$S46-1),1,""))</f>
        <v/>
      </c>
      <c r="BD46" s="23" t="str">
        <f ca="1">IF(AND($O46="Objectif",BD$7&gt;=$R46,BD$7&lt;=$R46+$S46-1),2,IF(AND($O46="Jalon",BD$7&gt;=$R46,BD$7&lt;=$R46+$S46-1),1,""))</f>
        <v/>
      </c>
      <c r="BE46" s="23" t="str">
        <f ca="1">IF(AND($O46="Objectif",BE$7&gt;=$R46,BE$7&lt;=$R46+$S46-1),2,IF(AND($O46="Jalon",BE$7&gt;=$R46,BE$7&lt;=$R46+$S46-1),1,""))</f>
        <v/>
      </c>
      <c r="BF46" s="23" t="str">
        <f ca="1">IF(AND($O46="Objectif",BF$7&gt;=$R46,BF$7&lt;=$R46+$S46-1),2,IF(AND($O46="Jalon",BF$7&gt;=$R46,BF$7&lt;=$R46+$S46-1),1,""))</f>
        <v/>
      </c>
      <c r="BG46" s="23" t="str">
        <f ca="1">IF(AND($O46="Objectif",BG$7&gt;=$R46,BG$7&lt;=$R46+$S46-1),2,IF(AND($O46="Jalon",BG$7&gt;=$R46,BG$7&lt;=$R46+$S46-1),1,""))</f>
        <v/>
      </c>
      <c r="BH46" s="23" t="str">
        <f ca="1">IF(AND($O46="Objectif",BH$7&gt;=$R46,BH$7&lt;=$R46+$S46-1),2,IF(AND($O46="Jalon",BH$7&gt;=$R46,BH$7&lt;=$R46+$S46-1),1,""))</f>
        <v/>
      </c>
      <c r="BI46" s="23" t="str">
        <f ca="1">IF(AND($O46="Objectif",BI$7&gt;=$R46,BI$7&lt;=$R46+$S46-1),2,IF(AND($O46="Jalon",BI$7&gt;=$R46,BI$7&lt;=$R46+$S46-1),1,""))</f>
        <v/>
      </c>
      <c r="BJ46" s="23" t="str">
        <f ca="1">IF(AND($O46="Objectif",BJ$7&gt;=$R46,BJ$7&lt;=$R46+$S46-1),2,IF(AND($O46="Jalon",BJ$7&gt;=$R46,BJ$7&lt;=$R46+$S46-1),1,""))</f>
        <v/>
      </c>
      <c r="BK46" s="23" t="str">
        <f ca="1">IF(AND($O46="Objectif",BK$7&gt;=$R46,BK$7&lt;=$R46+$S46-1),2,IF(AND($O46="Jalon",BK$7&gt;=$R46,BK$7&lt;=$R46+$S46-1),1,""))</f>
        <v/>
      </c>
      <c r="BL46" s="23" t="str">
        <f ca="1">IF(AND($O46="Objectif",BL$7&gt;=$R46,BL$7&lt;=$R46+$S46-1),2,IF(AND($O46="Jalon",BL$7&gt;=$R46,BL$7&lt;=$R46+$S46-1),1,""))</f>
        <v/>
      </c>
      <c r="BM46" s="23" t="str">
        <f ca="1">IF(AND($O46="Objectif",BM$7&gt;=$R46,BM$7&lt;=$R46+$S46-1),2,IF(AND($O46="Jalon",BM$7&gt;=$R46,BM$7&lt;=$R46+$S46-1),1,""))</f>
        <v/>
      </c>
      <c r="BN46" s="23" t="str">
        <f ca="1">IF(AND($O46="Objectif",BN$7&gt;=$R46,BN$7&lt;=$R46+$S46-1),2,IF(AND($O46="Jalon",BN$7&gt;=$R46,BN$7&lt;=$R46+$S46-1),1,""))</f>
        <v/>
      </c>
      <c r="BO46" s="23" t="str">
        <f ca="1">IF(AND($O46="Objectif",BO$7&gt;=$R46,BO$7&lt;=$R46+$S46-1),2,IF(AND($O46="Jalon",BO$7&gt;=$R46,BO$7&lt;=$R46+$S46-1),1,""))</f>
        <v/>
      </c>
      <c r="BP46" s="23" t="str">
        <f ca="1">IF(AND($O46="Objectif",BP$7&gt;=$R46,BP$7&lt;=$R46+$S46-1),2,IF(AND($O46="Jalon",BP$7&gt;=$R46,BP$7&lt;=$R46+$S46-1),1,""))</f>
        <v/>
      </c>
      <c r="BQ46" s="23" t="str">
        <f ca="1">IF(AND($O46="Objectif",BQ$7&gt;=$R46,BQ$7&lt;=$R46+$S46-1),2,IF(AND($O46="Jalon",BQ$7&gt;=$R46,BQ$7&lt;=$R46+$S46-1),1,""))</f>
        <v/>
      </c>
      <c r="BR46" s="23" t="str">
        <f ca="1">IF(AND($O46="Objectif",BR$7&gt;=$R46,BR$7&lt;=$R46+$S46-1),2,IF(AND($O46="Jalon",BR$7&gt;=$R46,BR$7&lt;=$R46+$S46-1),1,""))</f>
        <v/>
      </c>
      <c r="BS46" s="23" t="str">
        <f ca="1">IF(AND($O46="Objectif",BS$7&gt;=$R46,BS$7&lt;=$R46+$S46-1),2,IF(AND($O46="Jalon",BS$7&gt;=$R46,BS$7&lt;=$R46+$S46-1),1,""))</f>
        <v/>
      </c>
      <c r="BT46" s="23" t="str">
        <f ca="1">IF(AND($O46="Objectif",BT$7&gt;=$R46,BT$7&lt;=$R46+$S46-1),2,IF(AND($O46="Jalon",BT$7&gt;=$R46,BT$7&lt;=$R46+$S46-1),1,""))</f>
        <v/>
      </c>
      <c r="BU46" s="23" t="str">
        <f ca="1">IF(AND($O46="Objectif",BU$7&gt;=$R46,BU$7&lt;=$R46+$S46-1),2,IF(AND($O46="Jalon",BU$7&gt;=$R46,BU$7&lt;=$R46+$S46-1),1,""))</f>
        <v/>
      </c>
      <c r="BV46" s="23" t="str">
        <f ca="1">IF(AND($O46="Objectif",BV$7&gt;=$R46,BV$7&lt;=$R46+$S46-1),2,IF(AND($O46="Jalon",BV$7&gt;=$R46,BV$7&lt;=$R46+$S46-1),1,""))</f>
        <v/>
      </c>
      <c r="BW46" s="23" t="str">
        <f ca="1">IF(AND($O46="Objectif",BW$7&gt;=$R46,BW$7&lt;=$R46+$S46-1),2,IF(AND($O46="Jalon",BW$7&gt;=$R46,BW$7&lt;=$R46+$S46-1),1,""))</f>
        <v/>
      </c>
      <c r="BX46" s="23" t="str">
        <f ca="1">IF(AND($O46="Objectif",BX$7&gt;=$R46,BX$7&lt;=$R46+$S46-1),2,IF(AND($O46="Jalon",BX$7&gt;=$R46,BX$7&lt;=$R46+$S46-1),1,""))</f>
        <v/>
      </c>
      <c r="BY46" s="23" t="str">
        <f ca="1">IF(AND($O46="Objectif",BY$7&gt;=$R46,BY$7&lt;=$R46+$S46-1),2,IF(AND($O46="Jalon",BY$7&gt;=$R46,BY$7&lt;=$R46+$S46-1),1,""))</f>
        <v/>
      </c>
      <c r="BZ46" s="23" t="str">
        <f ca="1">IF(AND($O46="Objectif",BZ$7&gt;=$R46,BZ$7&lt;=$R46+$S46-1),2,IF(AND($O46="Jalon",BZ$7&gt;=$R46,BZ$7&lt;=$R46+$S46-1),1,""))</f>
        <v/>
      </c>
      <c r="CA46" s="23" t="str">
        <f ca="1">IF(AND($O46="Objectif",CA$7&gt;=$R46,CA$7&lt;=$R46+$S46-1),2,IF(AND($O46="Jalon",CA$7&gt;=$R46,CA$7&lt;=$R46+$S46-1),1,""))</f>
        <v/>
      </c>
      <c r="CB46" s="23" t="str">
        <f ca="1">IF(AND($O46="Objectif",CB$7&gt;=$R46,CB$7&lt;=$R46+$S46-1),2,IF(AND($O46="Jalon",CB$7&gt;=$R46,CB$7&lt;=$R46+$S46-1),1,""))</f>
        <v/>
      </c>
    </row>
    <row r="47" spans="1:80" s="2" customFormat="1" ht="30" customHeight="1" x14ac:dyDescent="0.25">
      <c r="A47" s="36">
        <v>36</v>
      </c>
      <c r="B47" s="35" t="s">
        <v>52</v>
      </c>
      <c r="C47" s="88" t="str">
        <f ca="1">VLOOKUP(((Jalons[[#This Row],[perturbation ]]+Jalons[[#This Row],[perturbation 9]])/150),$D$3:$E$6,2,1)</f>
        <v>En bonne voie</v>
      </c>
      <c r="D47" s="88" t="str">
        <f ca="1">VLOOKUP((Jalons[[#This Row],[temps consommés ]]-Jalons[[#This Row],[Nombre de jours]])/Jalons[[#This Row],[Nombre de jours]],$V$3:$W$6,2,1)</f>
        <v>En bonne voie</v>
      </c>
      <c r="E47" s="22" t="s">
        <v>9</v>
      </c>
      <c r="F47" s="65">
        <f>IF(AND(Jalons[[#This Row],[début réel ]]="",Jalons[[#This Row],[fin réelle ]]),0,IF(AND(Jalons[[#This Row],[début réel ]]&lt;&gt;"",Jalons[[#This Row],[fin réelle ]]=""),0.5,1))</f>
        <v>0</v>
      </c>
      <c r="G47" s="56">
        <f t="shared" si="2"/>
        <v>44963</v>
      </c>
      <c r="H47" s="21">
        <v>1</v>
      </c>
      <c r="I47" s="45">
        <f>+Jalons[[#This Row],[Début prévisionnel ]]+Jalons[[#This Row],[Nombre de jours]]-1</f>
        <v>44963</v>
      </c>
      <c r="J47" s="45"/>
      <c r="K47" s="87">
        <f ca="1">IF(Jalons[[#This Row],[temps consommés ]]-Jalons[[#This Row],[Nombre de jours]]&lt;0,0,Jalons[[#This Row],[temps consommés ]]-Jalons[[#This Row],[Nombre de jours]])</f>
        <v>0</v>
      </c>
      <c r="L4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7" s="45"/>
      <c r="N47" s="66"/>
      <c r="O47" s="88" t="str">
        <f ca="1">VLOOKUP((Jalons[[#This Row],[temps consommés ]]-Jalons[[#This Row],[Nombre de jours]])/Jalons[[#This Row],[Nombre de jours]],$V$3:$W$6,2,1)</f>
        <v>En bonne voie</v>
      </c>
      <c r="P47" s="22" t="s">
        <v>9</v>
      </c>
      <c r="Q47" s="65">
        <f>IF(AND(Jalons[[#This Row],[début réel 8]]="",Jalons[[#This Row],[fin réelle 11]]),0,IF(AND(Jalons[[#This Row],[début réel 8]]&lt;&gt;"",Jalons[[#This Row],[fin réelle 11]]=""),0.5,1))</f>
        <v>0</v>
      </c>
      <c r="R47" s="56">
        <f>Jalons[[#This Row],[Fin ]]+1</f>
        <v>44964</v>
      </c>
      <c r="S47" s="21">
        <v>27</v>
      </c>
      <c r="T47" s="45">
        <f>Jalons[[#This Row],[Début prévisionnel 5]]+Jalons[[#This Row],[Nombre de jours6]]-1</f>
        <v>44990</v>
      </c>
      <c r="U47" s="45"/>
      <c r="V47" s="87">
        <f ca="1">IF(Jalons[[#This Row],[temps consommés 10]]-Jalons[[#This Row],[Nombre de jours6]]&lt;0,0,Jalons[[#This Row],[temps consommés 10]]-Jalons[[#This Row],[Nombre de jours6]])</f>
        <v>0</v>
      </c>
      <c r="W4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7" s="45"/>
      <c r="Y47" s="23" t="str">
        <f ca="1">IF(AND($O47="Objectif",Y$7&gt;=$R47,Y$7&lt;=$R47+$S47-1),2,IF(AND($O47="Jalon",Y$7&gt;=$R47,Y$7&lt;=$R47+$S47-1),1,""))</f>
        <v/>
      </c>
      <c r="Z47" s="23" t="str">
        <f ca="1">IF(AND($O47="Objectif",Z$7&gt;=$R47,Z$7&lt;=$R47+$S47-1),2,IF(AND($O47="Jalon",Z$7&gt;=$R47,Z$7&lt;=$R47+$S47-1),1,""))</f>
        <v/>
      </c>
      <c r="AA47" s="23" t="str">
        <f ca="1">IF(AND($O47="Objectif",AA$7&gt;=$R47,AA$7&lt;=$R47+$S47-1),2,IF(AND($O47="Jalon",AA$7&gt;=$R47,AA$7&lt;=$R47+$S47-1),1,""))</f>
        <v/>
      </c>
      <c r="AB47" s="23" t="str">
        <f ca="1">IF(AND($O47="Objectif",AB$7&gt;=$R47,AB$7&lt;=$R47+$S47-1),2,IF(AND($O47="Jalon",AB$7&gt;=$R47,AB$7&lt;=$R47+$S47-1),1,""))</f>
        <v/>
      </c>
      <c r="AC47" s="23" t="str">
        <f ca="1">IF(AND($O47="Objectif",AC$7&gt;=$R47,AC$7&lt;=$R47+$S47-1),2,IF(AND($O47="Jalon",AC$7&gt;=$R47,AC$7&lt;=$R47+$S47-1),1,""))</f>
        <v/>
      </c>
      <c r="AD47" s="23" t="str">
        <f ca="1">IF(AND($O47="Objectif",AD$7&gt;=$R47,AD$7&lt;=$R47+$S47-1),2,IF(AND($O47="Jalon",AD$7&gt;=$R47,AD$7&lt;=$R47+$S47-1),1,""))</f>
        <v/>
      </c>
      <c r="AE47" s="23" t="str">
        <f ca="1">IF(AND($O47="Objectif",AE$7&gt;=$R47,AE$7&lt;=$R47+$S47-1),2,IF(AND($O47="Jalon",AE$7&gt;=$R47,AE$7&lt;=$R47+$S47-1),1,""))</f>
        <v/>
      </c>
      <c r="AF47" s="23" t="str">
        <f ca="1">IF(AND($O47="Objectif",AF$7&gt;=$R47,AF$7&lt;=$R47+$S47-1),2,IF(AND($O47="Jalon",AF$7&gt;=$R47,AF$7&lt;=$R47+$S47-1),1,""))</f>
        <v/>
      </c>
      <c r="AG47" s="23" t="str">
        <f ca="1">IF(AND($O47="Objectif",AG$7&gt;=$R47,AG$7&lt;=$R47+$S47-1),2,IF(AND($O47="Jalon",AG$7&gt;=$R47,AG$7&lt;=$R47+$S47-1),1,""))</f>
        <v/>
      </c>
      <c r="AH47" s="23" t="str">
        <f ca="1">IF(AND($O47="Objectif",AH$7&gt;=$R47,AH$7&lt;=$R47+$S47-1),2,IF(AND($O47="Jalon",AH$7&gt;=$R47,AH$7&lt;=$R47+$S47-1),1,""))</f>
        <v/>
      </c>
      <c r="AI47" s="23" t="str">
        <f ca="1">IF(AND($O47="Objectif",AI$7&gt;=$R47,AI$7&lt;=$R47+$S47-1),2,IF(AND($O47="Jalon",AI$7&gt;=$R47,AI$7&lt;=$R47+$S47-1),1,""))</f>
        <v/>
      </c>
      <c r="AJ47" s="23" t="str">
        <f ca="1">IF(AND($O47="Objectif",AJ$7&gt;=$R47,AJ$7&lt;=$R47+$S47-1),2,IF(AND($O47="Jalon",AJ$7&gt;=$R47,AJ$7&lt;=$R47+$S47-1),1,""))</f>
        <v/>
      </c>
      <c r="AK47" s="23" t="str">
        <f ca="1">IF(AND($O47="Objectif",AK$7&gt;=$R47,AK$7&lt;=$R47+$S47-1),2,IF(AND($O47="Jalon",AK$7&gt;=$R47,AK$7&lt;=$R47+$S47-1),1,""))</f>
        <v/>
      </c>
      <c r="AL47" s="23" t="str">
        <f ca="1">IF(AND($O47="Objectif",AL$7&gt;=$R47,AL$7&lt;=$R47+$S47-1),2,IF(AND($O47="Jalon",AL$7&gt;=$R47,AL$7&lt;=$R47+$S47-1),1,""))</f>
        <v/>
      </c>
      <c r="AM47" s="23" t="str">
        <f ca="1">IF(AND($O47="Objectif",AM$7&gt;=$R47,AM$7&lt;=$R47+$S47-1),2,IF(AND($O47="Jalon",AM$7&gt;=$R47,AM$7&lt;=$R47+$S47-1),1,""))</f>
        <v/>
      </c>
      <c r="AN47" s="23" t="str">
        <f ca="1">IF(AND($O47="Objectif",AN$7&gt;=$R47,AN$7&lt;=$R47+$S47-1),2,IF(AND($O47="Jalon",AN$7&gt;=$R47,AN$7&lt;=$R47+$S47-1),1,""))</f>
        <v/>
      </c>
      <c r="AO47" s="23" t="str">
        <f ca="1">IF(AND($O47="Objectif",AO$7&gt;=$R47,AO$7&lt;=$R47+$S47-1),2,IF(AND($O47="Jalon",AO$7&gt;=$R47,AO$7&lt;=$R47+$S47-1),1,""))</f>
        <v/>
      </c>
      <c r="AP47" s="23" t="str">
        <f ca="1">IF(AND($O47="Objectif",AP$7&gt;=$R47,AP$7&lt;=$R47+$S47-1),2,IF(AND($O47="Jalon",AP$7&gt;=$R47,AP$7&lt;=$R47+$S47-1),1,""))</f>
        <v/>
      </c>
      <c r="AQ47" s="23" t="str">
        <f ca="1">IF(AND($O47="Objectif",AQ$7&gt;=$R47,AQ$7&lt;=$R47+$S47-1),2,IF(AND($O47="Jalon",AQ$7&gt;=$R47,AQ$7&lt;=$R47+$S47-1),1,""))</f>
        <v/>
      </c>
      <c r="AR47" s="23" t="str">
        <f ca="1">IF(AND($O47="Objectif",AR$7&gt;=$R47,AR$7&lt;=$R47+$S47-1),2,IF(AND($O47="Jalon",AR$7&gt;=$R47,AR$7&lt;=$R47+$S47-1),1,""))</f>
        <v/>
      </c>
      <c r="AS47" s="23" t="str">
        <f ca="1">IF(AND($O47="Objectif",AS$7&gt;=$R47,AS$7&lt;=$R47+$S47-1),2,IF(AND($O47="Jalon",AS$7&gt;=$R47,AS$7&lt;=$R47+$S47-1),1,""))</f>
        <v/>
      </c>
      <c r="AT47" s="23" t="str">
        <f ca="1">IF(AND($O47="Objectif",AT$7&gt;=$R47,AT$7&lt;=$R47+$S47-1),2,IF(AND($O47="Jalon",AT$7&gt;=$R47,AT$7&lt;=$R47+$S47-1),1,""))</f>
        <v/>
      </c>
      <c r="AU47" s="23" t="str">
        <f ca="1">IF(AND($O47="Objectif",AU$7&gt;=$R47,AU$7&lt;=$R47+$S47-1),2,IF(AND($O47="Jalon",AU$7&gt;=$R47,AU$7&lt;=$R47+$S47-1),1,""))</f>
        <v/>
      </c>
      <c r="AV47" s="23" t="str">
        <f ca="1">IF(AND($O47="Objectif",AV$7&gt;=$R47,AV$7&lt;=$R47+$S47-1),2,IF(AND($O47="Jalon",AV$7&gt;=$R47,AV$7&lt;=$R47+$S47-1),1,""))</f>
        <v/>
      </c>
      <c r="AW47" s="23" t="str">
        <f ca="1">IF(AND($O47="Objectif",AW$7&gt;=$R47,AW$7&lt;=$R47+$S47-1),2,IF(AND($O47="Jalon",AW$7&gt;=$R47,AW$7&lt;=$R47+$S47-1),1,""))</f>
        <v/>
      </c>
      <c r="AX47" s="23" t="str">
        <f ca="1">IF(AND($O47="Objectif",AX$7&gt;=$R47,AX$7&lt;=$R47+$S47-1),2,IF(AND($O47="Jalon",AX$7&gt;=$R47,AX$7&lt;=$R47+$S47-1),1,""))</f>
        <v/>
      </c>
      <c r="AY47" s="23" t="str">
        <f ca="1">IF(AND($O47="Objectif",AY$7&gt;=$R47,AY$7&lt;=$R47+$S47-1),2,IF(AND($O47="Jalon",AY$7&gt;=$R47,AY$7&lt;=$R47+$S47-1),1,""))</f>
        <v/>
      </c>
      <c r="AZ47" s="23" t="str">
        <f ca="1">IF(AND($O47="Objectif",AZ$7&gt;=$R47,AZ$7&lt;=$R47+$S47-1),2,IF(AND($O47="Jalon",AZ$7&gt;=$R47,AZ$7&lt;=$R47+$S47-1),1,""))</f>
        <v/>
      </c>
      <c r="BA47" s="23" t="str">
        <f ca="1">IF(AND($O47="Objectif",BA$7&gt;=$R47,BA$7&lt;=$R47+$S47-1),2,IF(AND($O47="Jalon",BA$7&gt;=$R47,BA$7&lt;=$R47+$S47-1),1,""))</f>
        <v/>
      </c>
      <c r="BB47" s="23" t="str">
        <f ca="1">IF(AND($O47="Objectif",BB$7&gt;=$R47,BB$7&lt;=$R47+$S47-1),2,IF(AND($O47="Jalon",BB$7&gt;=$R47,BB$7&lt;=$R47+$S47-1),1,""))</f>
        <v/>
      </c>
      <c r="BC47" s="23" t="str">
        <f ca="1">IF(AND($O47="Objectif",BC$7&gt;=$R47,BC$7&lt;=$R47+$S47-1),2,IF(AND($O47="Jalon",BC$7&gt;=$R47,BC$7&lt;=$R47+$S47-1),1,""))</f>
        <v/>
      </c>
      <c r="BD47" s="23" t="str">
        <f ca="1">IF(AND($O47="Objectif",BD$7&gt;=$R47,BD$7&lt;=$R47+$S47-1),2,IF(AND($O47="Jalon",BD$7&gt;=$R47,BD$7&lt;=$R47+$S47-1),1,""))</f>
        <v/>
      </c>
      <c r="BE47" s="23" t="str">
        <f ca="1">IF(AND($O47="Objectif",BE$7&gt;=$R47,BE$7&lt;=$R47+$S47-1),2,IF(AND($O47="Jalon",BE$7&gt;=$R47,BE$7&lt;=$R47+$S47-1),1,""))</f>
        <v/>
      </c>
      <c r="BF47" s="23" t="str">
        <f ca="1">IF(AND($O47="Objectif",BF$7&gt;=$R47,BF$7&lt;=$R47+$S47-1),2,IF(AND($O47="Jalon",BF$7&gt;=$R47,BF$7&lt;=$R47+$S47-1),1,""))</f>
        <v/>
      </c>
      <c r="BG47" s="23" t="str">
        <f ca="1">IF(AND($O47="Objectif",BG$7&gt;=$R47,BG$7&lt;=$R47+$S47-1),2,IF(AND($O47="Jalon",BG$7&gt;=$R47,BG$7&lt;=$R47+$S47-1),1,""))</f>
        <v/>
      </c>
      <c r="BH47" s="23" t="str">
        <f ca="1">IF(AND($O47="Objectif",BH$7&gt;=$R47,BH$7&lt;=$R47+$S47-1),2,IF(AND($O47="Jalon",BH$7&gt;=$R47,BH$7&lt;=$R47+$S47-1),1,""))</f>
        <v/>
      </c>
      <c r="BI47" s="23" t="str">
        <f ca="1">IF(AND($O47="Objectif",BI$7&gt;=$R47,BI$7&lt;=$R47+$S47-1),2,IF(AND($O47="Jalon",BI$7&gt;=$R47,BI$7&lt;=$R47+$S47-1),1,""))</f>
        <v/>
      </c>
      <c r="BJ47" s="23" t="str">
        <f ca="1">IF(AND($O47="Objectif",BJ$7&gt;=$R47,BJ$7&lt;=$R47+$S47-1),2,IF(AND($O47="Jalon",BJ$7&gt;=$R47,BJ$7&lt;=$R47+$S47-1),1,""))</f>
        <v/>
      </c>
      <c r="BK47" s="23" t="str">
        <f ca="1">IF(AND($O47="Objectif",BK$7&gt;=$R47,BK$7&lt;=$R47+$S47-1),2,IF(AND($O47="Jalon",BK$7&gt;=$R47,BK$7&lt;=$R47+$S47-1),1,""))</f>
        <v/>
      </c>
      <c r="BL47" s="23" t="str">
        <f ca="1">IF(AND($O47="Objectif",BL$7&gt;=$R47,BL$7&lt;=$R47+$S47-1),2,IF(AND($O47="Jalon",BL$7&gt;=$R47,BL$7&lt;=$R47+$S47-1),1,""))</f>
        <v/>
      </c>
      <c r="BM47" s="23" t="str">
        <f ca="1">IF(AND($O47="Objectif",BM$7&gt;=$R47,BM$7&lt;=$R47+$S47-1),2,IF(AND($O47="Jalon",BM$7&gt;=$R47,BM$7&lt;=$R47+$S47-1),1,""))</f>
        <v/>
      </c>
      <c r="BN47" s="23" t="str">
        <f ca="1">IF(AND($O47="Objectif",BN$7&gt;=$R47,BN$7&lt;=$R47+$S47-1),2,IF(AND($O47="Jalon",BN$7&gt;=$R47,BN$7&lt;=$R47+$S47-1),1,""))</f>
        <v/>
      </c>
      <c r="BO47" s="23" t="str">
        <f ca="1">IF(AND($O47="Objectif",BO$7&gt;=$R47,BO$7&lt;=$R47+$S47-1),2,IF(AND($O47="Jalon",BO$7&gt;=$R47,BO$7&lt;=$R47+$S47-1),1,""))</f>
        <v/>
      </c>
      <c r="BP47" s="23" t="str">
        <f ca="1">IF(AND($O47="Objectif",BP$7&gt;=$R47,BP$7&lt;=$R47+$S47-1),2,IF(AND($O47="Jalon",BP$7&gt;=$R47,BP$7&lt;=$R47+$S47-1),1,""))</f>
        <v/>
      </c>
      <c r="BQ47" s="23" t="str">
        <f ca="1">IF(AND($O47="Objectif",BQ$7&gt;=$R47,BQ$7&lt;=$R47+$S47-1),2,IF(AND($O47="Jalon",BQ$7&gt;=$R47,BQ$7&lt;=$R47+$S47-1),1,""))</f>
        <v/>
      </c>
      <c r="BR47" s="23" t="str">
        <f ca="1">IF(AND($O47="Objectif",BR$7&gt;=$R47,BR$7&lt;=$R47+$S47-1),2,IF(AND($O47="Jalon",BR$7&gt;=$R47,BR$7&lt;=$R47+$S47-1),1,""))</f>
        <v/>
      </c>
      <c r="BS47" s="23" t="str">
        <f ca="1">IF(AND($O47="Objectif",BS$7&gt;=$R47,BS$7&lt;=$R47+$S47-1),2,IF(AND($O47="Jalon",BS$7&gt;=$R47,BS$7&lt;=$R47+$S47-1),1,""))</f>
        <v/>
      </c>
      <c r="BT47" s="23" t="str">
        <f ca="1">IF(AND($O47="Objectif",BT$7&gt;=$R47,BT$7&lt;=$R47+$S47-1),2,IF(AND($O47="Jalon",BT$7&gt;=$R47,BT$7&lt;=$R47+$S47-1),1,""))</f>
        <v/>
      </c>
      <c r="BU47" s="23" t="str">
        <f ca="1">IF(AND($O47="Objectif",BU$7&gt;=$R47,BU$7&lt;=$R47+$S47-1),2,IF(AND($O47="Jalon",BU$7&gt;=$R47,BU$7&lt;=$R47+$S47-1),1,""))</f>
        <v/>
      </c>
      <c r="BV47" s="23" t="str">
        <f ca="1">IF(AND($O47="Objectif",BV$7&gt;=$R47,BV$7&lt;=$R47+$S47-1),2,IF(AND($O47="Jalon",BV$7&gt;=$R47,BV$7&lt;=$R47+$S47-1),1,""))</f>
        <v/>
      </c>
      <c r="BW47" s="23" t="str">
        <f ca="1">IF(AND($O47="Objectif",BW$7&gt;=$R47,BW$7&lt;=$R47+$S47-1),2,IF(AND($O47="Jalon",BW$7&gt;=$R47,BW$7&lt;=$R47+$S47-1),1,""))</f>
        <v/>
      </c>
      <c r="BX47" s="23" t="str">
        <f ca="1">IF(AND($O47="Objectif",BX$7&gt;=$R47,BX$7&lt;=$R47+$S47-1),2,IF(AND($O47="Jalon",BX$7&gt;=$R47,BX$7&lt;=$R47+$S47-1),1,""))</f>
        <v/>
      </c>
      <c r="BY47" s="23" t="str">
        <f ca="1">IF(AND($O47="Objectif",BY$7&gt;=$R47,BY$7&lt;=$R47+$S47-1),2,IF(AND($O47="Jalon",BY$7&gt;=$R47,BY$7&lt;=$R47+$S47-1),1,""))</f>
        <v/>
      </c>
      <c r="BZ47" s="23" t="str">
        <f ca="1">IF(AND($O47="Objectif",BZ$7&gt;=$R47,BZ$7&lt;=$R47+$S47-1),2,IF(AND($O47="Jalon",BZ$7&gt;=$R47,BZ$7&lt;=$R47+$S47-1),1,""))</f>
        <v/>
      </c>
      <c r="CA47" s="23" t="str">
        <f ca="1">IF(AND($O47="Objectif",CA$7&gt;=$R47,CA$7&lt;=$R47+$S47-1),2,IF(AND($O47="Jalon",CA$7&gt;=$R47,CA$7&lt;=$R47+$S47-1),1,""))</f>
        <v/>
      </c>
      <c r="CB47" s="23" t="str">
        <f ca="1">IF(AND($O47="Objectif",CB$7&gt;=$R47,CB$7&lt;=$R47+$S47-1),2,IF(AND($O47="Jalon",CB$7&gt;=$R47,CB$7&lt;=$R47+$S47-1),1,""))</f>
        <v/>
      </c>
    </row>
    <row r="48" spans="1:80" s="2" customFormat="1" ht="30" customHeight="1" x14ac:dyDescent="0.25">
      <c r="A48" s="36">
        <v>37</v>
      </c>
      <c r="B48" s="33" t="s">
        <v>53</v>
      </c>
      <c r="C48" s="88" t="str">
        <f ca="1">VLOOKUP(((Jalons[[#This Row],[perturbation ]]+Jalons[[#This Row],[perturbation 9]])/150),$D$3:$E$6,2,1)</f>
        <v>En bonne voie</v>
      </c>
      <c r="D48" s="88" t="str">
        <f ca="1">VLOOKUP((Jalons[[#This Row],[temps consommés ]]-Jalons[[#This Row],[Nombre de jours]])/Jalons[[#This Row],[Nombre de jours]],$V$3:$W$6,2,1)</f>
        <v>En bonne voie</v>
      </c>
      <c r="E48" s="22" t="s">
        <v>9</v>
      </c>
      <c r="F48" s="65">
        <f>IF(AND(Jalons[[#This Row],[début réel ]]="",Jalons[[#This Row],[fin réelle ]]),0,IF(AND(Jalons[[#This Row],[début réel ]]&lt;&gt;"",Jalons[[#This Row],[fin réelle ]]=""),0.5,1))</f>
        <v>0</v>
      </c>
      <c r="G48" s="56">
        <f t="shared" si="2"/>
        <v>44963</v>
      </c>
      <c r="H48" s="21">
        <v>1</v>
      </c>
      <c r="I48" s="45">
        <f>+Jalons[[#This Row],[Début prévisionnel ]]+Jalons[[#This Row],[Nombre de jours]]-1</f>
        <v>44963</v>
      </c>
      <c r="J48" s="45"/>
      <c r="K48" s="87">
        <f ca="1">IF(Jalons[[#This Row],[temps consommés ]]-Jalons[[#This Row],[Nombre de jours]]&lt;0,0,Jalons[[#This Row],[temps consommés ]]-Jalons[[#This Row],[Nombre de jours]])</f>
        <v>0</v>
      </c>
      <c r="L4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8" s="45"/>
      <c r="N48" s="66"/>
      <c r="O48" s="88" t="str">
        <f ca="1">VLOOKUP((Jalons[[#This Row],[temps consommés ]]-Jalons[[#This Row],[Nombre de jours]])/Jalons[[#This Row],[Nombre de jours]],$V$3:$W$6,2,1)</f>
        <v>En bonne voie</v>
      </c>
      <c r="P48" s="22" t="s">
        <v>9</v>
      </c>
      <c r="Q48" s="65">
        <f>IF(AND(Jalons[[#This Row],[début réel 8]]="",Jalons[[#This Row],[fin réelle 11]]),0,IF(AND(Jalons[[#This Row],[début réel 8]]&lt;&gt;"",Jalons[[#This Row],[fin réelle 11]]=""),0.5,1))</f>
        <v>0</v>
      </c>
      <c r="R48" s="56">
        <f>Jalons[[#This Row],[Fin ]]+1</f>
        <v>44964</v>
      </c>
      <c r="S48" s="21">
        <v>27</v>
      </c>
      <c r="T48" s="45">
        <f>Jalons[[#This Row],[Début prévisionnel 5]]+Jalons[[#This Row],[Nombre de jours6]]-1</f>
        <v>44990</v>
      </c>
      <c r="U48" s="45"/>
      <c r="V48" s="87">
        <f ca="1">IF(Jalons[[#This Row],[temps consommés 10]]-Jalons[[#This Row],[Nombre de jours6]]&lt;0,0,Jalons[[#This Row],[temps consommés 10]]-Jalons[[#This Row],[Nombre de jours6]])</f>
        <v>0</v>
      </c>
      <c r="W4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8" s="45"/>
      <c r="Y48" s="23" t="str">
        <f ca="1">IF(AND($O48="Objectif",Y$7&gt;=$R48,Y$7&lt;=$R48+$S48-1),2,IF(AND($O48="Jalon",Y$7&gt;=$R48,Y$7&lt;=$R48+$S48-1),1,""))</f>
        <v/>
      </c>
      <c r="Z48" s="23" t="str">
        <f ca="1">IF(AND($O48="Objectif",Z$7&gt;=$R48,Z$7&lt;=$R48+$S48-1),2,IF(AND($O48="Jalon",Z$7&gt;=$R48,Z$7&lt;=$R48+$S48-1),1,""))</f>
        <v/>
      </c>
      <c r="AA48" s="23" t="str">
        <f ca="1">IF(AND($O48="Objectif",AA$7&gt;=$R48,AA$7&lt;=$R48+$S48-1),2,IF(AND($O48="Jalon",AA$7&gt;=$R48,AA$7&lt;=$R48+$S48-1),1,""))</f>
        <v/>
      </c>
      <c r="AB48" s="23" t="str">
        <f ca="1">IF(AND($O48="Objectif",AB$7&gt;=$R48,AB$7&lt;=$R48+$S48-1),2,IF(AND($O48="Jalon",AB$7&gt;=$R48,AB$7&lt;=$R48+$S48-1),1,""))</f>
        <v/>
      </c>
      <c r="AC48" s="23" t="str">
        <f ca="1">IF(AND($O48="Objectif",AC$7&gt;=$R48,AC$7&lt;=$R48+$S48-1),2,IF(AND($O48="Jalon",AC$7&gt;=$R48,AC$7&lt;=$R48+$S48-1),1,""))</f>
        <v/>
      </c>
      <c r="AD48" s="23" t="str">
        <f ca="1">IF(AND($O48="Objectif",AD$7&gt;=$R48,AD$7&lt;=$R48+$S48-1),2,IF(AND($O48="Jalon",AD$7&gt;=$R48,AD$7&lt;=$R48+$S48-1),1,""))</f>
        <v/>
      </c>
      <c r="AE48" s="23" t="str">
        <f ca="1">IF(AND($O48="Objectif",AE$7&gt;=$R48,AE$7&lt;=$R48+$S48-1),2,IF(AND($O48="Jalon",AE$7&gt;=$R48,AE$7&lt;=$R48+$S48-1),1,""))</f>
        <v/>
      </c>
      <c r="AF48" s="23" t="str">
        <f ca="1">IF(AND($O48="Objectif",AF$7&gt;=$R48,AF$7&lt;=$R48+$S48-1),2,IF(AND($O48="Jalon",AF$7&gt;=$R48,AF$7&lt;=$R48+$S48-1),1,""))</f>
        <v/>
      </c>
      <c r="AG48" s="23" t="str">
        <f ca="1">IF(AND($O48="Objectif",AG$7&gt;=$R48,AG$7&lt;=$R48+$S48-1),2,IF(AND($O48="Jalon",AG$7&gt;=$R48,AG$7&lt;=$R48+$S48-1),1,""))</f>
        <v/>
      </c>
      <c r="AH48" s="23" t="str">
        <f ca="1">IF(AND($O48="Objectif",AH$7&gt;=$R48,AH$7&lt;=$R48+$S48-1),2,IF(AND($O48="Jalon",AH$7&gt;=$R48,AH$7&lt;=$R48+$S48-1),1,""))</f>
        <v/>
      </c>
      <c r="AI48" s="23" t="str">
        <f ca="1">IF(AND($O48="Objectif",AI$7&gt;=$R48,AI$7&lt;=$R48+$S48-1),2,IF(AND($O48="Jalon",AI$7&gt;=$R48,AI$7&lt;=$R48+$S48-1),1,""))</f>
        <v/>
      </c>
      <c r="AJ48" s="23" t="str">
        <f ca="1">IF(AND($O48="Objectif",AJ$7&gt;=$R48,AJ$7&lt;=$R48+$S48-1),2,IF(AND($O48="Jalon",AJ$7&gt;=$R48,AJ$7&lt;=$R48+$S48-1),1,""))</f>
        <v/>
      </c>
      <c r="AK48" s="23" t="str">
        <f ca="1">IF(AND($O48="Objectif",AK$7&gt;=$R48,AK$7&lt;=$R48+$S48-1),2,IF(AND($O48="Jalon",AK$7&gt;=$R48,AK$7&lt;=$R48+$S48-1),1,""))</f>
        <v/>
      </c>
      <c r="AL48" s="23" t="str">
        <f ca="1">IF(AND($O48="Objectif",AL$7&gt;=$R48,AL$7&lt;=$R48+$S48-1),2,IF(AND($O48="Jalon",AL$7&gt;=$R48,AL$7&lt;=$R48+$S48-1),1,""))</f>
        <v/>
      </c>
      <c r="AM48" s="23" t="str">
        <f ca="1">IF(AND($O48="Objectif",AM$7&gt;=$R48,AM$7&lt;=$R48+$S48-1),2,IF(AND($O48="Jalon",AM$7&gt;=$R48,AM$7&lt;=$R48+$S48-1),1,""))</f>
        <v/>
      </c>
      <c r="AN48" s="23" t="str">
        <f ca="1">IF(AND($O48="Objectif",AN$7&gt;=$R48,AN$7&lt;=$R48+$S48-1),2,IF(AND($O48="Jalon",AN$7&gt;=$R48,AN$7&lt;=$R48+$S48-1),1,""))</f>
        <v/>
      </c>
      <c r="AO48" s="23" t="str">
        <f ca="1">IF(AND($O48="Objectif",AO$7&gt;=$R48,AO$7&lt;=$R48+$S48-1),2,IF(AND($O48="Jalon",AO$7&gt;=$R48,AO$7&lt;=$R48+$S48-1),1,""))</f>
        <v/>
      </c>
      <c r="AP48" s="23" t="str">
        <f ca="1">IF(AND($O48="Objectif",AP$7&gt;=$R48,AP$7&lt;=$R48+$S48-1),2,IF(AND($O48="Jalon",AP$7&gt;=$R48,AP$7&lt;=$R48+$S48-1),1,""))</f>
        <v/>
      </c>
      <c r="AQ48" s="23" t="str">
        <f ca="1">IF(AND($O48="Objectif",AQ$7&gt;=$R48,AQ$7&lt;=$R48+$S48-1),2,IF(AND($O48="Jalon",AQ$7&gt;=$R48,AQ$7&lt;=$R48+$S48-1),1,""))</f>
        <v/>
      </c>
      <c r="AR48" s="23" t="str">
        <f ca="1">IF(AND($O48="Objectif",AR$7&gt;=$R48,AR$7&lt;=$R48+$S48-1),2,IF(AND($O48="Jalon",AR$7&gt;=$R48,AR$7&lt;=$R48+$S48-1),1,""))</f>
        <v/>
      </c>
      <c r="AS48" s="23" t="str">
        <f ca="1">IF(AND($O48="Objectif",AS$7&gt;=$R48,AS$7&lt;=$R48+$S48-1),2,IF(AND($O48="Jalon",AS$7&gt;=$R48,AS$7&lt;=$R48+$S48-1),1,""))</f>
        <v/>
      </c>
      <c r="AT48" s="23" t="str">
        <f ca="1">IF(AND($O48="Objectif",AT$7&gt;=$R48,AT$7&lt;=$R48+$S48-1),2,IF(AND($O48="Jalon",AT$7&gt;=$R48,AT$7&lt;=$R48+$S48-1),1,""))</f>
        <v/>
      </c>
      <c r="AU48" s="23" t="str">
        <f ca="1">IF(AND($O48="Objectif",AU$7&gt;=$R48,AU$7&lt;=$R48+$S48-1),2,IF(AND($O48="Jalon",AU$7&gt;=$R48,AU$7&lt;=$R48+$S48-1),1,""))</f>
        <v/>
      </c>
      <c r="AV48" s="23" t="str">
        <f ca="1">IF(AND($O48="Objectif",AV$7&gt;=$R48,AV$7&lt;=$R48+$S48-1),2,IF(AND($O48="Jalon",AV$7&gt;=$R48,AV$7&lt;=$R48+$S48-1),1,""))</f>
        <v/>
      </c>
      <c r="AW48" s="23" t="str">
        <f ca="1">IF(AND($O48="Objectif",AW$7&gt;=$R48,AW$7&lt;=$R48+$S48-1),2,IF(AND($O48="Jalon",AW$7&gt;=$R48,AW$7&lt;=$R48+$S48-1),1,""))</f>
        <v/>
      </c>
      <c r="AX48" s="23" t="str">
        <f ca="1">IF(AND($O48="Objectif",AX$7&gt;=$R48,AX$7&lt;=$R48+$S48-1),2,IF(AND($O48="Jalon",AX$7&gt;=$R48,AX$7&lt;=$R48+$S48-1),1,""))</f>
        <v/>
      </c>
      <c r="AY48" s="23" t="str">
        <f ca="1">IF(AND($O48="Objectif",AY$7&gt;=$R48,AY$7&lt;=$R48+$S48-1),2,IF(AND($O48="Jalon",AY$7&gt;=$R48,AY$7&lt;=$R48+$S48-1),1,""))</f>
        <v/>
      </c>
      <c r="AZ48" s="23" t="str">
        <f ca="1">IF(AND($O48="Objectif",AZ$7&gt;=$R48,AZ$7&lt;=$R48+$S48-1),2,IF(AND($O48="Jalon",AZ$7&gt;=$R48,AZ$7&lt;=$R48+$S48-1),1,""))</f>
        <v/>
      </c>
      <c r="BA48" s="23" t="str">
        <f ca="1">IF(AND($O48="Objectif",BA$7&gt;=$R48,BA$7&lt;=$R48+$S48-1),2,IF(AND($O48="Jalon",BA$7&gt;=$R48,BA$7&lt;=$R48+$S48-1),1,""))</f>
        <v/>
      </c>
      <c r="BB48" s="23" t="str">
        <f ca="1">IF(AND($O48="Objectif",BB$7&gt;=$R48,BB$7&lt;=$R48+$S48-1),2,IF(AND($O48="Jalon",BB$7&gt;=$R48,BB$7&lt;=$R48+$S48-1),1,""))</f>
        <v/>
      </c>
      <c r="BC48" s="23" t="str">
        <f ca="1">IF(AND($O48="Objectif",BC$7&gt;=$R48,BC$7&lt;=$R48+$S48-1),2,IF(AND($O48="Jalon",BC$7&gt;=$R48,BC$7&lt;=$R48+$S48-1),1,""))</f>
        <v/>
      </c>
      <c r="BD48" s="23" t="str">
        <f ca="1">IF(AND($O48="Objectif",BD$7&gt;=$R48,BD$7&lt;=$R48+$S48-1),2,IF(AND($O48="Jalon",BD$7&gt;=$R48,BD$7&lt;=$R48+$S48-1),1,""))</f>
        <v/>
      </c>
      <c r="BE48" s="23" t="str">
        <f ca="1">IF(AND($O48="Objectif",BE$7&gt;=$R48,BE$7&lt;=$R48+$S48-1),2,IF(AND($O48="Jalon",BE$7&gt;=$R48,BE$7&lt;=$R48+$S48-1),1,""))</f>
        <v/>
      </c>
      <c r="BF48" s="23" t="str">
        <f ca="1">IF(AND($O48="Objectif",BF$7&gt;=$R48,BF$7&lt;=$R48+$S48-1),2,IF(AND($O48="Jalon",BF$7&gt;=$R48,BF$7&lt;=$R48+$S48-1),1,""))</f>
        <v/>
      </c>
      <c r="BG48" s="23" t="str">
        <f ca="1">IF(AND($O48="Objectif",BG$7&gt;=$R48,BG$7&lt;=$R48+$S48-1),2,IF(AND($O48="Jalon",BG$7&gt;=$R48,BG$7&lt;=$R48+$S48-1),1,""))</f>
        <v/>
      </c>
      <c r="BH48" s="23" t="str">
        <f ca="1">IF(AND($O48="Objectif",BH$7&gt;=$R48,BH$7&lt;=$R48+$S48-1),2,IF(AND($O48="Jalon",BH$7&gt;=$R48,BH$7&lt;=$R48+$S48-1),1,""))</f>
        <v/>
      </c>
      <c r="BI48" s="23" t="str">
        <f ca="1">IF(AND($O48="Objectif",BI$7&gt;=$R48,BI$7&lt;=$R48+$S48-1),2,IF(AND($O48="Jalon",BI$7&gt;=$R48,BI$7&lt;=$R48+$S48-1),1,""))</f>
        <v/>
      </c>
      <c r="BJ48" s="23" t="str">
        <f ca="1">IF(AND($O48="Objectif",BJ$7&gt;=$R48,BJ$7&lt;=$R48+$S48-1),2,IF(AND($O48="Jalon",BJ$7&gt;=$R48,BJ$7&lt;=$R48+$S48-1),1,""))</f>
        <v/>
      </c>
      <c r="BK48" s="23" t="str">
        <f ca="1">IF(AND($O48="Objectif",BK$7&gt;=$R48,BK$7&lt;=$R48+$S48-1),2,IF(AND($O48="Jalon",BK$7&gt;=$R48,BK$7&lt;=$R48+$S48-1),1,""))</f>
        <v/>
      </c>
      <c r="BL48" s="23" t="str">
        <f ca="1">IF(AND($O48="Objectif",BL$7&gt;=$R48,BL$7&lt;=$R48+$S48-1),2,IF(AND($O48="Jalon",BL$7&gt;=$R48,BL$7&lt;=$R48+$S48-1),1,""))</f>
        <v/>
      </c>
      <c r="BM48" s="23" t="str">
        <f ca="1">IF(AND($O48="Objectif",BM$7&gt;=$R48,BM$7&lt;=$R48+$S48-1),2,IF(AND($O48="Jalon",BM$7&gt;=$R48,BM$7&lt;=$R48+$S48-1),1,""))</f>
        <v/>
      </c>
      <c r="BN48" s="23" t="str">
        <f ca="1">IF(AND($O48="Objectif",BN$7&gt;=$R48,BN$7&lt;=$R48+$S48-1),2,IF(AND($O48="Jalon",BN$7&gt;=$R48,BN$7&lt;=$R48+$S48-1),1,""))</f>
        <v/>
      </c>
      <c r="BO48" s="23" t="str">
        <f ca="1">IF(AND($O48="Objectif",BO$7&gt;=$R48,BO$7&lt;=$R48+$S48-1),2,IF(AND($O48="Jalon",BO$7&gt;=$R48,BO$7&lt;=$R48+$S48-1),1,""))</f>
        <v/>
      </c>
      <c r="BP48" s="23" t="str">
        <f ca="1">IF(AND($O48="Objectif",BP$7&gt;=$R48,BP$7&lt;=$R48+$S48-1),2,IF(AND($O48="Jalon",BP$7&gt;=$R48,BP$7&lt;=$R48+$S48-1),1,""))</f>
        <v/>
      </c>
      <c r="BQ48" s="23" t="str">
        <f ca="1">IF(AND($O48="Objectif",BQ$7&gt;=$R48,BQ$7&lt;=$R48+$S48-1),2,IF(AND($O48="Jalon",BQ$7&gt;=$R48,BQ$7&lt;=$R48+$S48-1),1,""))</f>
        <v/>
      </c>
      <c r="BR48" s="23" t="str">
        <f ca="1">IF(AND($O48="Objectif",BR$7&gt;=$R48,BR$7&lt;=$R48+$S48-1),2,IF(AND($O48="Jalon",BR$7&gt;=$R48,BR$7&lt;=$R48+$S48-1),1,""))</f>
        <v/>
      </c>
      <c r="BS48" s="23" t="str">
        <f ca="1">IF(AND($O48="Objectif",BS$7&gt;=$R48,BS$7&lt;=$R48+$S48-1),2,IF(AND($O48="Jalon",BS$7&gt;=$R48,BS$7&lt;=$R48+$S48-1),1,""))</f>
        <v/>
      </c>
      <c r="BT48" s="23" t="str">
        <f ca="1">IF(AND($O48="Objectif",BT$7&gt;=$R48,BT$7&lt;=$R48+$S48-1),2,IF(AND($O48="Jalon",BT$7&gt;=$R48,BT$7&lt;=$R48+$S48-1),1,""))</f>
        <v/>
      </c>
      <c r="BU48" s="23" t="str">
        <f ca="1">IF(AND($O48="Objectif",BU$7&gt;=$R48,BU$7&lt;=$R48+$S48-1),2,IF(AND($O48="Jalon",BU$7&gt;=$R48,BU$7&lt;=$R48+$S48-1),1,""))</f>
        <v/>
      </c>
      <c r="BV48" s="23" t="str">
        <f ca="1">IF(AND($O48="Objectif",BV$7&gt;=$R48,BV$7&lt;=$R48+$S48-1),2,IF(AND($O48="Jalon",BV$7&gt;=$R48,BV$7&lt;=$R48+$S48-1),1,""))</f>
        <v/>
      </c>
      <c r="BW48" s="23" t="str">
        <f ca="1">IF(AND($O48="Objectif",BW$7&gt;=$R48,BW$7&lt;=$R48+$S48-1),2,IF(AND($O48="Jalon",BW$7&gt;=$R48,BW$7&lt;=$R48+$S48-1),1,""))</f>
        <v/>
      </c>
      <c r="BX48" s="23" t="str">
        <f ca="1">IF(AND($O48="Objectif",BX$7&gt;=$R48,BX$7&lt;=$R48+$S48-1),2,IF(AND($O48="Jalon",BX$7&gt;=$R48,BX$7&lt;=$R48+$S48-1),1,""))</f>
        <v/>
      </c>
      <c r="BY48" s="23" t="str">
        <f ca="1">IF(AND($O48="Objectif",BY$7&gt;=$R48,BY$7&lt;=$R48+$S48-1),2,IF(AND($O48="Jalon",BY$7&gt;=$R48,BY$7&lt;=$R48+$S48-1),1,""))</f>
        <v/>
      </c>
      <c r="BZ48" s="23" t="str">
        <f ca="1">IF(AND($O48="Objectif",BZ$7&gt;=$R48,BZ$7&lt;=$R48+$S48-1),2,IF(AND($O48="Jalon",BZ$7&gt;=$R48,BZ$7&lt;=$R48+$S48-1),1,""))</f>
        <v/>
      </c>
      <c r="CA48" s="23" t="str">
        <f ca="1">IF(AND($O48="Objectif",CA$7&gt;=$R48,CA$7&lt;=$R48+$S48-1),2,IF(AND($O48="Jalon",CA$7&gt;=$R48,CA$7&lt;=$R48+$S48-1),1,""))</f>
        <v/>
      </c>
      <c r="CB48" s="23" t="str">
        <f ca="1">IF(AND($O48="Objectif",CB$7&gt;=$R48,CB$7&lt;=$R48+$S48-1),2,IF(AND($O48="Jalon",CB$7&gt;=$R48,CB$7&lt;=$R48+$S48-1),1,""))</f>
        <v/>
      </c>
    </row>
    <row r="49" spans="1:80" s="2" customFormat="1" ht="30" customHeight="1" x14ac:dyDescent="0.25">
      <c r="A49" s="36">
        <v>38</v>
      </c>
      <c r="B49" s="33" t="s">
        <v>54</v>
      </c>
      <c r="C49" s="88" t="str">
        <f ca="1">VLOOKUP(((Jalons[[#This Row],[perturbation ]]+Jalons[[#This Row],[perturbation 9]])/150),$D$3:$E$6,2,1)</f>
        <v>En bonne voie</v>
      </c>
      <c r="D49" s="88" t="str">
        <f ca="1">VLOOKUP((Jalons[[#This Row],[temps consommés ]]-Jalons[[#This Row],[Nombre de jours]])/Jalons[[#This Row],[Nombre de jours]],$V$3:$W$6,2,1)</f>
        <v>En bonne voie</v>
      </c>
      <c r="E49" s="22" t="s">
        <v>9</v>
      </c>
      <c r="F49" s="65">
        <f>IF(AND(Jalons[[#This Row],[début réel ]]="",Jalons[[#This Row],[fin réelle ]]),0,IF(AND(Jalons[[#This Row],[début réel ]]&lt;&gt;"",Jalons[[#This Row],[fin réelle ]]=""),0.5,1))</f>
        <v>0</v>
      </c>
      <c r="G49" s="56">
        <f t="shared" si="2"/>
        <v>44963</v>
      </c>
      <c r="H49" s="21">
        <v>1</v>
      </c>
      <c r="I49" s="45">
        <f>+Jalons[[#This Row],[Début prévisionnel ]]+Jalons[[#This Row],[Nombre de jours]]-1</f>
        <v>44963</v>
      </c>
      <c r="J49" s="45"/>
      <c r="K49" s="87">
        <f ca="1">IF(Jalons[[#This Row],[temps consommés ]]-Jalons[[#This Row],[Nombre de jours]]&lt;0,0,Jalons[[#This Row],[temps consommés ]]-Jalons[[#This Row],[Nombre de jours]])</f>
        <v>0</v>
      </c>
      <c r="L4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49" s="45"/>
      <c r="N49" s="66"/>
      <c r="O49" s="88" t="str">
        <f ca="1">VLOOKUP((Jalons[[#This Row],[temps consommés ]]-Jalons[[#This Row],[Nombre de jours]])/Jalons[[#This Row],[Nombre de jours]],$V$3:$W$6,2,1)</f>
        <v>En bonne voie</v>
      </c>
      <c r="P49" s="22" t="s">
        <v>9</v>
      </c>
      <c r="Q49" s="65">
        <f>IF(AND(Jalons[[#This Row],[début réel 8]]="",Jalons[[#This Row],[fin réelle 11]]),0,IF(AND(Jalons[[#This Row],[début réel 8]]&lt;&gt;"",Jalons[[#This Row],[fin réelle 11]]=""),0.5,1))</f>
        <v>0</v>
      </c>
      <c r="R49" s="56">
        <f>Jalons[[#This Row],[Fin ]]+1</f>
        <v>44964</v>
      </c>
      <c r="S49" s="21">
        <v>27</v>
      </c>
      <c r="T49" s="45">
        <f>Jalons[[#This Row],[Début prévisionnel 5]]+Jalons[[#This Row],[Nombre de jours6]]-1</f>
        <v>44990</v>
      </c>
      <c r="U49" s="45"/>
      <c r="V49" s="87">
        <f ca="1">IF(Jalons[[#This Row],[temps consommés 10]]-Jalons[[#This Row],[Nombre de jours6]]&lt;0,0,Jalons[[#This Row],[temps consommés 10]]-Jalons[[#This Row],[Nombre de jours6]])</f>
        <v>0</v>
      </c>
      <c r="W4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49" s="45"/>
      <c r="Y49" s="23" t="str">
        <f ca="1">IF(AND($O49="Objectif",Y$7&gt;=$R49,Y$7&lt;=$R49+$S49-1),2,IF(AND($O49="Jalon",Y$7&gt;=$R49,Y$7&lt;=$R49+$S49-1),1,""))</f>
        <v/>
      </c>
      <c r="Z49" s="23" t="str">
        <f ca="1">IF(AND($O49="Objectif",Z$7&gt;=$R49,Z$7&lt;=$R49+$S49-1),2,IF(AND($O49="Jalon",Z$7&gt;=$R49,Z$7&lt;=$R49+$S49-1),1,""))</f>
        <v/>
      </c>
      <c r="AA49" s="23" t="str">
        <f ca="1">IF(AND($O49="Objectif",AA$7&gt;=$R49,AA$7&lt;=$R49+$S49-1),2,IF(AND($O49="Jalon",AA$7&gt;=$R49,AA$7&lt;=$R49+$S49-1),1,""))</f>
        <v/>
      </c>
      <c r="AB49" s="23" t="str">
        <f ca="1">IF(AND($O49="Objectif",AB$7&gt;=$R49,AB$7&lt;=$R49+$S49-1),2,IF(AND($O49="Jalon",AB$7&gt;=$R49,AB$7&lt;=$R49+$S49-1),1,""))</f>
        <v/>
      </c>
      <c r="AC49" s="23" t="str">
        <f ca="1">IF(AND($O49="Objectif",AC$7&gt;=$R49,AC$7&lt;=$R49+$S49-1),2,IF(AND($O49="Jalon",AC$7&gt;=$R49,AC$7&lt;=$R49+$S49-1),1,""))</f>
        <v/>
      </c>
      <c r="AD49" s="23" t="str">
        <f ca="1">IF(AND($O49="Objectif",AD$7&gt;=$R49,AD$7&lt;=$R49+$S49-1),2,IF(AND($O49="Jalon",AD$7&gt;=$R49,AD$7&lt;=$R49+$S49-1),1,""))</f>
        <v/>
      </c>
      <c r="AE49" s="23" t="str">
        <f ca="1">IF(AND($O49="Objectif",AE$7&gt;=$R49,AE$7&lt;=$R49+$S49-1),2,IF(AND($O49="Jalon",AE$7&gt;=$R49,AE$7&lt;=$R49+$S49-1),1,""))</f>
        <v/>
      </c>
      <c r="AF49" s="23" t="str">
        <f ca="1">IF(AND($O49="Objectif",AF$7&gt;=$R49,AF$7&lt;=$R49+$S49-1),2,IF(AND($O49="Jalon",AF$7&gt;=$R49,AF$7&lt;=$R49+$S49-1),1,""))</f>
        <v/>
      </c>
      <c r="AG49" s="23" t="str">
        <f ca="1">IF(AND($O49="Objectif",AG$7&gt;=$R49,AG$7&lt;=$R49+$S49-1),2,IF(AND($O49="Jalon",AG$7&gt;=$R49,AG$7&lt;=$R49+$S49-1),1,""))</f>
        <v/>
      </c>
      <c r="AH49" s="23" t="str">
        <f ca="1">IF(AND($O49="Objectif",AH$7&gt;=$R49,AH$7&lt;=$R49+$S49-1),2,IF(AND($O49="Jalon",AH$7&gt;=$R49,AH$7&lt;=$R49+$S49-1),1,""))</f>
        <v/>
      </c>
      <c r="AI49" s="23" t="str">
        <f ca="1">IF(AND($O49="Objectif",AI$7&gt;=$R49,AI$7&lt;=$R49+$S49-1),2,IF(AND($O49="Jalon",AI$7&gt;=$R49,AI$7&lt;=$R49+$S49-1),1,""))</f>
        <v/>
      </c>
      <c r="AJ49" s="23" t="str">
        <f ca="1">IF(AND($O49="Objectif",AJ$7&gt;=$R49,AJ$7&lt;=$R49+$S49-1),2,IF(AND($O49="Jalon",AJ$7&gt;=$R49,AJ$7&lt;=$R49+$S49-1),1,""))</f>
        <v/>
      </c>
      <c r="AK49" s="23" t="str">
        <f ca="1">IF(AND($O49="Objectif",AK$7&gt;=$R49,AK$7&lt;=$R49+$S49-1),2,IF(AND($O49="Jalon",AK$7&gt;=$R49,AK$7&lt;=$R49+$S49-1),1,""))</f>
        <v/>
      </c>
      <c r="AL49" s="23" t="str">
        <f ca="1">IF(AND($O49="Objectif",AL$7&gt;=$R49,AL$7&lt;=$R49+$S49-1),2,IF(AND($O49="Jalon",AL$7&gt;=$R49,AL$7&lt;=$R49+$S49-1),1,""))</f>
        <v/>
      </c>
      <c r="AM49" s="23" t="str">
        <f ca="1">IF(AND($O49="Objectif",AM$7&gt;=$R49,AM$7&lt;=$R49+$S49-1),2,IF(AND($O49="Jalon",AM$7&gt;=$R49,AM$7&lt;=$R49+$S49-1),1,""))</f>
        <v/>
      </c>
      <c r="AN49" s="23" t="str">
        <f ca="1">IF(AND($O49="Objectif",AN$7&gt;=$R49,AN$7&lt;=$R49+$S49-1),2,IF(AND($O49="Jalon",AN$7&gt;=$R49,AN$7&lt;=$R49+$S49-1),1,""))</f>
        <v/>
      </c>
      <c r="AO49" s="23" t="str">
        <f ca="1">IF(AND($O49="Objectif",AO$7&gt;=$R49,AO$7&lt;=$R49+$S49-1),2,IF(AND($O49="Jalon",AO$7&gt;=$R49,AO$7&lt;=$R49+$S49-1),1,""))</f>
        <v/>
      </c>
      <c r="AP49" s="23" t="str">
        <f ca="1">IF(AND($O49="Objectif",AP$7&gt;=$R49,AP$7&lt;=$R49+$S49-1),2,IF(AND($O49="Jalon",AP$7&gt;=$R49,AP$7&lt;=$R49+$S49-1),1,""))</f>
        <v/>
      </c>
      <c r="AQ49" s="23" t="str">
        <f ca="1">IF(AND($O49="Objectif",AQ$7&gt;=$R49,AQ$7&lt;=$R49+$S49-1),2,IF(AND($O49="Jalon",AQ$7&gt;=$R49,AQ$7&lt;=$R49+$S49-1),1,""))</f>
        <v/>
      </c>
      <c r="AR49" s="23" t="str">
        <f ca="1">IF(AND($O49="Objectif",AR$7&gt;=$R49,AR$7&lt;=$R49+$S49-1),2,IF(AND($O49="Jalon",AR$7&gt;=$R49,AR$7&lt;=$R49+$S49-1),1,""))</f>
        <v/>
      </c>
      <c r="AS49" s="23" t="str">
        <f ca="1">IF(AND($O49="Objectif",AS$7&gt;=$R49,AS$7&lt;=$R49+$S49-1),2,IF(AND($O49="Jalon",AS$7&gt;=$R49,AS$7&lt;=$R49+$S49-1),1,""))</f>
        <v/>
      </c>
      <c r="AT49" s="23" t="str">
        <f ca="1">IF(AND($O49="Objectif",AT$7&gt;=$R49,AT$7&lt;=$R49+$S49-1),2,IF(AND($O49="Jalon",AT$7&gt;=$R49,AT$7&lt;=$R49+$S49-1),1,""))</f>
        <v/>
      </c>
      <c r="AU49" s="23" t="str">
        <f ca="1">IF(AND($O49="Objectif",AU$7&gt;=$R49,AU$7&lt;=$R49+$S49-1),2,IF(AND($O49="Jalon",AU$7&gt;=$R49,AU$7&lt;=$R49+$S49-1),1,""))</f>
        <v/>
      </c>
      <c r="AV49" s="23" t="str">
        <f ca="1">IF(AND($O49="Objectif",AV$7&gt;=$R49,AV$7&lt;=$R49+$S49-1),2,IF(AND($O49="Jalon",AV$7&gt;=$R49,AV$7&lt;=$R49+$S49-1),1,""))</f>
        <v/>
      </c>
      <c r="AW49" s="23" t="str">
        <f ca="1">IF(AND($O49="Objectif",AW$7&gt;=$R49,AW$7&lt;=$R49+$S49-1),2,IF(AND($O49="Jalon",AW$7&gt;=$R49,AW$7&lt;=$R49+$S49-1),1,""))</f>
        <v/>
      </c>
      <c r="AX49" s="23" t="str">
        <f ca="1">IF(AND($O49="Objectif",AX$7&gt;=$R49,AX$7&lt;=$R49+$S49-1),2,IF(AND($O49="Jalon",AX$7&gt;=$R49,AX$7&lt;=$R49+$S49-1),1,""))</f>
        <v/>
      </c>
      <c r="AY49" s="23" t="str">
        <f ca="1">IF(AND($O49="Objectif",AY$7&gt;=$R49,AY$7&lt;=$R49+$S49-1),2,IF(AND($O49="Jalon",AY$7&gt;=$R49,AY$7&lt;=$R49+$S49-1),1,""))</f>
        <v/>
      </c>
      <c r="AZ49" s="23" t="str">
        <f ca="1">IF(AND($O49="Objectif",AZ$7&gt;=$R49,AZ$7&lt;=$R49+$S49-1),2,IF(AND($O49="Jalon",AZ$7&gt;=$R49,AZ$7&lt;=$R49+$S49-1),1,""))</f>
        <v/>
      </c>
      <c r="BA49" s="23" t="str">
        <f ca="1">IF(AND($O49="Objectif",BA$7&gt;=$R49,BA$7&lt;=$R49+$S49-1),2,IF(AND($O49="Jalon",BA$7&gt;=$R49,BA$7&lt;=$R49+$S49-1),1,""))</f>
        <v/>
      </c>
      <c r="BB49" s="23" t="str">
        <f ca="1">IF(AND($O49="Objectif",BB$7&gt;=$R49,BB$7&lt;=$R49+$S49-1),2,IF(AND($O49="Jalon",BB$7&gt;=$R49,BB$7&lt;=$R49+$S49-1),1,""))</f>
        <v/>
      </c>
      <c r="BC49" s="23" t="str">
        <f ca="1">IF(AND($O49="Objectif",BC$7&gt;=$R49,BC$7&lt;=$R49+$S49-1),2,IF(AND($O49="Jalon",BC$7&gt;=$R49,BC$7&lt;=$R49+$S49-1),1,""))</f>
        <v/>
      </c>
      <c r="BD49" s="23" t="str">
        <f ca="1">IF(AND($O49="Objectif",BD$7&gt;=$R49,BD$7&lt;=$R49+$S49-1),2,IF(AND($O49="Jalon",BD$7&gt;=$R49,BD$7&lt;=$R49+$S49-1),1,""))</f>
        <v/>
      </c>
      <c r="BE49" s="23" t="str">
        <f ca="1">IF(AND($O49="Objectif",BE$7&gt;=$R49,BE$7&lt;=$R49+$S49-1),2,IF(AND($O49="Jalon",BE$7&gt;=$R49,BE$7&lt;=$R49+$S49-1),1,""))</f>
        <v/>
      </c>
      <c r="BF49" s="23" t="str">
        <f ca="1">IF(AND($O49="Objectif",BF$7&gt;=$R49,BF$7&lt;=$R49+$S49-1),2,IF(AND($O49="Jalon",BF$7&gt;=$R49,BF$7&lt;=$R49+$S49-1),1,""))</f>
        <v/>
      </c>
      <c r="BG49" s="23" t="str">
        <f ca="1">IF(AND($O49="Objectif",BG$7&gt;=$R49,BG$7&lt;=$R49+$S49-1),2,IF(AND($O49="Jalon",BG$7&gt;=$R49,BG$7&lt;=$R49+$S49-1),1,""))</f>
        <v/>
      </c>
      <c r="BH49" s="23" t="str">
        <f ca="1">IF(AND($O49="Objectif",BH$7&gt;=$R49,BH$7&lt;=$R49+$S49-1),2,IF(AND($O49="Jalon",BH$7&gt;=$R49,BH$7&lt;=$R49+$S49-1),1,""))</f>
        <v/>
      </c>
      <c r="BI49" s="23" t="str">
        <f ca="1">IF(AND($O49="Objectif",BI$7&gt;=$R49,BI$7&lt;=$R49+$S49-1),2,IF(AND($O49="Jalon",BI$7&gt;=$R49,BI$7&lt;=$R49+$S49-1),1,""))</f>
        <v/>
      </c>
      <c r="BJ49" s="23" t="str">
        <f ca="1">IF(AND($O49="Objectif",BJ$7&gt;=$R49,BJ$7&lt;=$R49+$S49-1),2,IF(AND($O49="Jalon",BJ$7&gt;=$R49,BJ$7&lt;=$R49+$S49-1),1,""))</f>
        <v/>
      </c>
      <c r="BK49" s="23" t="str">
        <f ca="1">IF(AND($O49="Objectif",BK$7&gt;=$R49,BK$7&lt;=$R49+$S49-1),2,IF(AND($O49="Jalon",BK$7&gt;=$R49,BK$7&lt;=$R49+$S49-1),1,""))</f>
        <v/>
      </c>
      <c r="BL49" s="23" t="str">
        <f ca="1">IF(AND($O49="Objectif",BL$7&gt;=$R49,BL$7&lt;=$R49+$S49-1),2,IF(AND($O49="Jalon",BL$7&gt;=$R49,BL$7&lt;=$R49+$S49-1),1,""))</f>
        <v/>
      </c>
      <c r="BM49" s="23" t="str">
        <f ca="1">IF(AND($O49="Objectif",BM$7&gt;=$R49,BM$7&lt;=$R49+$S49-1),2,IF(AND($O49="Jalon",BM$7&gt;=$R49,BM$7&lt;=$R49+$S49-1),1,""))</f>
        <v/>
      </c>
      <c r="BN49" s="23" t="str">
        <f ca="1">IF(AND($O49="Objectif",BN$7&gt;=$R49,BN$7&lt;=$R49+$S49-1),2,IF(AND($O49="Jalon",BN$7&gt;=$R49,BN$7&lt;=$R49+$S49-1),1,""))</f>
        <v/>
      </c>
      <c r="BO49" s="23" t="str">
        <f ca="1">IF(AND($O49="Objectif",BO$7&gt;=$R49,BO$7&lt;=$R49+$S49-1),2,IF(AND($O49="Jalon",BO$7&gt;=$R49,BO$7&lt;=$R49+$S49-1),1,""))</f>
        <v/>
      </c>
      <c r="BP49" s="23" t="str">
        <f ca="1">IF(AND($O49="Objectif",BP$7&gt;=$R49,BP$7&lt;=$R49+$S49-1),2,IF(AND($O49="Jalon",BP$7&gt;=$R49,BP$7&lt;=$R49+$S49-1),1,""))</f>
        <v/>
      </c>
      <c r="BQ49" s="23" t="str">
        <f ca="1">IF(AND($O49="Objectif",BQ$7&gt;=$R49,BQ$7&lt;=$R49+$S49-1),2,IF(AND($O49="Jalon",BQ$7&gt;=$R49,BQ$7&lt;=$R49+$S49-1),1,""))</f>
        <v/>
      </c>
      <c r="BR49" s="23" t="str">
        <f ca="1">IF(AND($O49="Objectif",BR$7&gt;=$R49,BR$7&lt;=$R49+$S49-1),2,IF(AND($O49="Jalon",BR$7&gt;=$R49,BR$7&lt;=$R49+$S49-1),1,""))</f>
        <v/>
      </c>
      <c r="BS49" s="23" t="str">
        <f ca="1">IF(AND($O49="Objectif",BS$7&gt;=$R49,BS$7&lt;=$R49+$S49-1),2,IF(AND($O49="Jalon",BS$7&gt;=$R49,BS$7&lt;=$R49+$S49-1),1,""))</f>
        <v/>
      </c>
      <c r="BT49" s="23" t="str">
        <f ca="1">IF(AND($O49="Objectif",BT$7&gt;=$R49,BT$7&lt;=$R49+$S49-1),2,IF(AND($O49="Jalon",BT$7&gt;=$R49,BT$7&lt;=$R49+$S49-1),1,""))</f>
        <v/>
      </c>
      <c r="BU49" s="23" t="str">
        <f ca="1">IF(AND($O49="Objectif",BU$7&gt;=$R49,BU$7&lt;=$R49+$S49-1),2,IF(AND($O49="Jalon",BU$7&gt;=$R49,BU$7&lt;=$R49+$S49-1),1,""))</f>
        <v/>
      </c>
      <c r="BV49" s="23" t="str">
        <f ca="1">IF(AND($O49="Objectif",BV$7&gt;=$R49,BV$7&lt;=$R49+$S49-1),2,IF(AND($O49="Jalon",BV$7&gt;=$R49,BV$7&lt;=$R49+$S49-1),1,""))</f>
        <v/>
      </c>
      <c r="BW49" s="23" t="str">
        <f ca="1">IF(AND($O49="Objectif",BW$7&gt;=$R49,BW$7&lt;=$R49+$S49-1),2,IF(AND($O49="Jalon",BW$7&gt;=$R49,BW$7&lt;=$R49+$S49-1),1,""))</f>
        <v/>
      </c>
      <c r="BX49" s="23" t="str">
        <f ca="1">IF(AND($O49="Objectif",BX$7&gt;=$R49,BX$7&lt;=$R49+$S49-1),2,IF(AND($O49="Jalon",BX$7&gt;=$R49,BX$7&lt;=$R49+$S49-1),1,""))</f>
        <v/>
      </c>
      <c r="BY49" s="23" t="str">
        <f ca="1">IF(AND($O49="Objectif",BY$7&gt;=$R49,BY$7&lt;=$R49+$S49-1),2,IF(AND($O49="Jalon",BY$7&gt;=$R49,BY$7&lt;=$R49+$S49-1),1,""))</f>
        <v/>
      </c>
      <c r="BZ49" s="23" t="str">
        <f ca="1">IF(AND($O49="Objectif",BZ$7&gt;=$R49,BZ$7&lt;=$R49+$S49-1),2,IF(AND($O49="Jalon",BZ$7&gt;=$R49,BZ$7&lt;=$R49+$S49-1),1,""))</f>
        <v/>
      </c>
      <c r="CA49" s="23" t="str">
        <f ca="1">IF(AND($O49="Objectif",CA$7&gt;=$R49,CA$7&lt;=$R49+$S49-1),2,IF(AND($O49="Jalon",CA$7&gt;=$R49,CA$7&lt;=$R49+$S49-1),1,""))</f>
        <v/>
      </c>
      <c r="CB49" s="23" t="str">
        <f ca="1">IF(AND($O49="Objectif",CB$7&gt;=$R49,CB$7&lt;=$R49+$S49-1),2,IF(AND($O49="Jalon",CB$7&gt;=$R49,CB$7&lt;=$R49+$S49-1),1,""))</f>
        <v/>
      </c>
    </row>
    <row r="50" spans="1:80" s="2" customFormat="1" ht="30" customHeight="1" x14ac:dyDescent="0.25">
      <c r="A50" s="36">
        <v>39</v>
      </c>
      <c r="B50" s="33" t="s">
        <v>55</v>
      </c>
      <c r="C50" s="88" t="str">
        <f ca="1">VLOOKUP(((Jalons[[#This Row],[perturbation ]]+Jalons[[#This Row],[perturbation 9]])/150),$D$3:$E$6,2,1)</f>
        <v>En bonne voie</v>
      </c>
      <c r="D50" s="88" t="str">
        <f ca="1">VLOOKUP((Jalons[[#This Row],[temps consommés ]]-Jalons[[#This Row],[Nombre de jours]])/Jalons[[#This Row],[Nombre de jours]],$V$3:$W$6,2,1)</f>
        <v>En bonne voie</v>
      </c>
      <c r="E50" s="22" t="s">
        <v>9</v>
      </c>
      <c r="F50" s="65">
        <f>IF(AND(Jalons[[#This Row],[début réel ]]="",Jalons[[#This Row],[fin réelle ]]),0,IF(AND(Jalons[[#This Row],[début réel ]]&lt;&gt;"",Jalons[[#This Row],[fin réelle ]]=""),0.5,1))</f>
        <v>0</v>
      </c>
      <c r="G50" s="56">
        <f t="shared" si="2"/>
        <v>44963</v>
      </c>
      <c r="H50" s="21">
        <v>1</v>
      </c>
      <c r="I50" s="45">
        <f>+Jalons[[#This Row],[Début prévisionnel ]]+Jalons[[#This Row],[Nombre de jours]]-1</f>
        <v>44963</v>
      </c>
      <c r="J50" s="45"/>
      <c r="K50" s="87">
        <f ca="1">IF(Jalons[[#This Row],[temps consommés ]]-Jalons[[#This Row],[Nombre de jours]]&lt;0,0,Jalons[[#This Row],[temps consommés ]]-Jalons[[#This Row],[Nombre de jours]])</f>
        <v>0</v>
      </c>
      <c r="L5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0" s="45"/>
      <c r="N50" s="66"/>
      <c r="O50" s="88" t="str">
        <f ca="1">VLOOKUP((Jalons[[#This Row],[temps consommés ]]-Jalons[[#This Row],[Nombre de jours]])/Jalons[[#This Row],[Nombre de jours]],$V$3:$W$6,2,1)</f>
        <v>En bonne voie</v>
      </c>
      <c r="P50" s="22" t="s">
        <v>9</v>
      </c>
      <c r="Q50" s="65">
        <f>IF(AND(Jalons[[#This Row],[début réel 8]]="",Jalons[[#This Row],[fin réelle 11]]),0,IF(AND(Jalons[[#This Row],[début réel 8]]&lt;&gt;"",Jalons[[#This Row],[fin réelle 11]]=""),0.5,1))</f>
        <v>0</v>
      </c>
      <c r="R50" s="56">
        <f>Jalons[[#This Row],[Fin ]]+1</f>
        <v>44964</v>
      </c>
      <c r="S50" s="21">
        <v>27</v>
      </c>
      <c r="T50" s="45">
        <f>Jalons[[#This Row],[Début prévisionnel 5]]+Jalons[[#This Row],[Nombre de jours6]]-1</f>
        <v>44990</v>
      </c>
      <c r="U50" s="45"/>
      <c r="V50" s="87">
        <f ca="1">IF(Jalons[[#This Row],[temps consommés 10]]-Jalons[[#This Row],[Nombre de jours6]]&lt;0,0,Jalons[[#This Row],[temps consommés 10]]-Jalons[[#This Row],[Nombre de jours6]])</f>
        <v>0</v>
      </c>
      <c r="W5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0" s="45"/>
      <c r="Y50" s="23" t="str">
        <f ca="1">IF(AND($O50="Objectif",Y$7&gt;=$R50,Y$7&lt;=$R50+$S50-1),2,IF(AND($O50="Jalon",Y$7&gt;=$R50,Y$7&lt;=$R50+$S50-1),1,""))</f>
        <v/>
      </c>
      <c r="Z50" s="23" t="str">
        <f ca="1">IF(AND($O50="Objectif",Z$7&gt;=$R50,Z$7&lt;=$R50+$S50-1),2,IF(AND($O50="Jalon",Z$7&gt;=$R50,Z$7&lt;=$R50+$S50-1),1,""))</f>
        <v/>
      </c>
      <c r="AA50" s="23" t="str">
        <f ca="1">IF(AND($O50="Objectif",AA$7&gt;=$R50,AA$7&lt;=$R50+$S50-1),2,IF(AND($O50="Jalon",AA$7&gt;=$R50,AA$7&lt;=$R50+$S50-1),1,""))</f>
        <v/>
      </c>
      <c r="AB50" s="23" t="str">
        <f ca="1">IF(AND($O50="Objectif",AB$7&gt;=$R50,AB$7&lt;=$R50+$S50-1),2,IF(AND($O50="Jalon",AB$7&gt;=$R50,AB$7&lt;=$R50+$S50-1),1,""))</f>
        <v/>
      </c>
      <c r="AC50" s="23" t="str">
        <f ca="1">IF(AND($O50="Objectif",AC$7&gt;=$R50,AC$7&lt;=$R50+$S50-1),2,IF(AND($O50="Jalon",AC$7&gt;=$R50,AC$7&lt;=$R50+$S50-1),1,""))</f>
        <v/>
      </c>
      <c r="AD50" s="23" t="str">
        <f ca="1">IF(AND($O50="Objectif",AD$7&gt;=$R50,AD$7&lt;=$R50+$S50-1),2,IF(AND($O50="Jalon",AD$7&gt;=$R50,AD$7&lt;=$R50+$S50-1),1,""))</f>
        <v/>
      </c>
      <c r="AE50" s="23" t="str">
        <f ca="1">IF(AND($O50="Objectif",AE$7&gt;=$R50,AE$7&lt;=$R50+$S50-1),2,IF(AND($O50="Jalon",AE$7&gt;=$R50,AE$7&lt;=$R50+$S50-1),1,""))</f>
        <v/>
      </c>
      <c r="AF50" s="23" t="str">
        <f ca="1">IF(AND($O50="Objectif",AF$7&gt;=$R50,AF$7&lt;=$R50+$S50-1),2,IF(AND($O50="Jalon",AF$7&gt;=$R50,AF$7&lt;=$R50+$S50-1),1,""))</f>
        <v/>
      </c>
      <c r="AG50" s="23" t="str">
        <f ca="1">IF(AND($O50="Objectif",AG$7&gt;=$R50,AG$7&lt;=$R50+$S50-1),2,IF(AND($O50="Jalon",AG$7&gt;=$R50,AG$7&lt;=$R50+$S50-1),1,""))</f>
        <v/>
      </c>
      <c r="AH50" s="23" t="str">
        <f ca="1">IF(AND($O50="Objectif",AH$7&gt;=$R50,AH$7&lt;=$R50+$S50-1),2,IF(AND($O50="Jalon",AH$7&gt;=$R50,AH$7&lt;=$R50+$S50-1),1,""))</f>
        <v/>
      </c>
      <c r="AI50" s="23" t="str">
        <f ca="1">IF(AND($O50="Objectif",AI$7&gt;=$R50,AI$7&lt;=$R50+$S50-1),2,IF(AND($O50="Jalon",AI$7&gt;=$R50,AI$7&lt;=$R50+$S50-1),1,""))</f>
        <v/>
      </c>
      <c r="AJ50" s="23" t="str">
        <f ca="1">IF(AND($O50="Objectif",AJ$7&gt;=$R50,AJ$7&lt;=$R50+$S50-1),2,IF(AND($O50="Jalon",AJ$7&gt;=$R50,AJ$7&lt;=$R50+$S50-1),1,""))</f>
        <v/>
      </c>
      <c r="AK50" s="23" t="str">
        <f ca="1">IF(AND($O50="Objectif",AK$7&gt;=$R50,AK$7&lt;=$R50+$S50-1),2,IF(AND($O50="Jalon",AK$7&gt;=$R50,AK$7&lt;=$R50+$S50-1),1,""))</f>
        <v/>
      </c>
      <c r="AL50" s="23" t="str">
        <f ca="1">IF(AND($O50="Objectif",AL$7&gt;=$R50,AL$7&lt;=$R50+$S50-1),2,IF(AND($O50="Jalon",AL$7&gt;=$R50,AL$7&lt;=$R50+$S50-1),1,""))</f>
        <v/>
      </c>
      <c r="AM50" s="23" t="str">
        <f ca="1">IF(AND($O50="Objectif",AM$7&gt;=$R50,AM$7&lt;=$R50+$S50-1),2,IF(AND($O50="Jalon",AM$7&gt;=$R50,AM$7&lt;=$R50+$S50-1),1,""))</f>
        <v/>
      </c>
      <c r="AN50" s="23" t="str">
        <f ca="1">IF(AND($O50="Objectif",AN$7&gt;=$R50,AN$7&lt;=$R50+$S50-1),2,IF(AND($O50="Jalon",AN$7&gt;=$R50,AN$7&lt;=$R50+$S50-1),1,""))</f>
        <v/>
      </c>
      <c r="AO50" s="23" t="str">
        <f ca="1">IF(AND($O50="Objectif",AO$7&gt;=$R50,AO$7&lt;=$R50+$S50-1),2,IF(AND($O50="Jalon",AO$7&gt;=$R50,AO$7&lt;=$R50+$S50-1),1,""))</f>
        <v/>
      </c>
      <c r="AP50" s="23" t="str">
        <f ca="1">IF(AND($O50="Objectif",AP$7&gt;=$R50,AP$7&lt;=$R50+$S50-1),2,IF(AND($O50="Jalon",AP$7&gt;=$R50,AP$7&lt;=$R50+$S50-1),1,""))</f>
        <v/>
      </c>
      <c r="AQ50" s="23" t="str">
        <f ca="1">IF(AND($O50="Objectif",AQ$7&gt;=$R50,AQ$7&lt;=$R50+$S50-1),2,IF(AND($O50="Jalon",AQ$7&gt;=$R50,AQ$7&lt;=$R50+$S50-1),1,""))</f>
        <v/>
      </c>
      <c r="AR50" s="23" t="str">
        <f ca="1">IF(AND($O50="Objectif",AR$7&gt;=$R50,AR$7&lt;=$R50+$S50-1),2,IF(AND($O50="Jalon",AR$7&gt;=$R50,AR$7&lt;=$R50+$S50-1),1,""))</f>
        <v/>
      </c>
      <c r="AS50" s="23" t="str">
        <f ca="1">IF(AND($O50="Objectif",AS$7&gt;=$R50,AS$7&lt;=$R50+$S50-1),2,IF(AND($O50="Jalon",AS$7&gt;=$R50,AS$7&lt;=$R50+$S50-1),1,""))</f>
        <v/>
      </c>
      <c r="AT50" s="23" t="str">
        <f ca="1">IF(AND($O50="Objectif",AT$7&gt;=$R50,AT$7&lt;=$R50+$S50-1),2,IF(AND($O50="Jalon",AT$7&gt;=$R50,AT$7&lt;=$R50+$S50-1),1,""))</f>
        <v/>
      </c>
      <c r="AU50" s="23" t="str">
        <f ca="1">IF(AND($O50="Objectif",AU$7&gt;=$R50,AU$7&lt;=$R50+$S50-1),2,IF(AND($O50="Jalon",AU$7&gt;=$R50,AU$7&lt;=$R50+$S50-1),1,""))</f>
        <v/>
      </c>
      <c r="AV50" s="23" t="str">
        <f ca="1">IF(AND($O50="Objectif",AV$7&gt;=$R50,AV$7&lt;=$R50+$S50-1),2,IF(AND($O50="Jalon",AV$7&gt;=$R50,AV$7&lt;=$R50+$S50-1),1,""))</f>
        <v/>
      </c>
      <c r="AW50" s="23" t="str">
        <f ca="1">IF(AND($O50="Objectif",AW$7&gt;=$R50,AW$7&lt;=$R50+$S50-1),2,IF(AND($O50="Jalon",AW$7&gt;=$R50,AW$7&lt;=$R50+$S50-1),1,""))</f>
        <v/>
      </c>
      <c r="AX50" s="23" t="str">
        <f ca="1">IF(AND($O50="Objectif",AX$7&gt;=$R50,AX$7&lt;=$R50+$S50-1),2,IF(AND($O50="Jalon",AX$7&gt;=$R50,AX$7&lt;=$R50+$S50-1),1,""))</f>
        <v/>
      </c>
      <c r="AY50" s="23" t="str">
        <f ca="1">IF(AND($O50="Objectif",AY$7&gt;=$R50,AY$7&lt;=$R50+$S50-1),2,IF(AND($O50="Jalon",AY$7&gt;=$R50,AY$7&lt;=$R50+$S50-1),1,""))</f>
        <v/>
      </c>
      <c r="AZ50" s="23" t="str">
        <f ca="1">IF(AND($O50="Objectif",AZ$7&gt;=$R50,AZ$7&lt;=$R50+$S50-1),2,IF(AND($O50="Jalon",AZ$7&gt;=$R50,AZ$7&lt;=$R50+$S50-1),1,""))</f>
        <v/>
      </c>
      <c r="BA50" s="23" t="str">
        <f ca="1">IF(AND($O50="Objectif",BA$7&gt;=$R50,BA$7&lt;=$R50+$S50-1),2,IF(AND($O50="Jalon",BA$7&gt;=$R50,BA$7&lt;=$R50+$S50-1),1,""))</f>
        <v/>
      </c>
      <c r="BB50" s="23" t="str">
        <f ca="1">IF(AND($O50="Objectif",BB$7&gt;=$R50,BB$7&lt;=$R50+$S50-1),2,IF(AND($O50="Jalon",BB$7&gt;=$R50,BB$7&lt;=$R50+$S50-1),1,""))</f>
        <v/>
      </c>
      <c r="BC50" s="23" t="str">
        <f ca="1">IF(AND($O50="Objectif",BC$7&gt;=$R50,BC$7&lt;=$R50+$S50-1),2,IF(AND($O50="Jalon",BC$7&gt;=$R50,BC$7&lt;=$R50+$S50-1),1,""))</f>
        <v/>
      </c>
      <c r="BD50" s="23" t="str">
        <f ca="1">IF(AND($O50="Objectif",BD$7&gt;=$R50,BD$7&lt;=$R50+$S50-1),2,IF(AND($O50="Jalon",BD$7&gt;=$R50,BD$7&lt;=$R50+$S50-1),1,""))</f>
        <v/>
      </c>
      <c r="BE50" s="23" t="str">
        <f ca="1">IF(AND($O50="Objectif",BE$7&gt;=$R50,BE$7&lt;=$R50+$S50-1),2,IF(AND($O50="Jalon",BE$7&gt;=$R50,BE$7&lt;=$R50+$S50-1),1,""))</f>
        <v/>
      </c>
      <c r="BF50" s="23" t="str">
        <f ca="1">IF(AND($O50="Objectif",BF$7&gt;=$R50,BF$7&lt;=$R50+$S50-1),2,IF(AND($O50="Jalon",BF$7&gt;=$R50,BF$7&lt;=$R50+$S50-1),1,""))</f>
        <v/>
      </c>
      <c r="BG50" s="23" t="str">
        <f ca="1">IF(AND($O50="Objectif",BG$7&gt;=$R50,BG$7&lt;=$R50+$S50-1),2,IF(AND($O50="Jalon",BG$7&gt;=$R50,BG$7&lt;=$R50+$S50-1),1,""))</f>
        <v/>
      </c>
      <c r="BH50" s="23" t="str">
        <f ca="1">IF(AND($O50="Objectif",BH$7&gt;=$R50,BH$7&lt;=$R50+$S50-1),2,IF(AND($O50="Jalon",BH$7&gt;=$R50,BH$7&lt;=$R50+$S50-1),1,""))</f>
        <v/>
      </c>
      <c r="BI50" s="23" t="str">
        <f ca="1">IF(AND($O50="Objectif",BI$7&gt;=$R50,BI$7&lt;=$R50+$S50-1),2,IF(AND($O50="Jalon",BI$7&gt;=$R50,BI$7&lt;=$R50+$S50-1),1,""))</f>
        <v/>
      </c>
      <c r="BJ50" s="23" t="str">
        <f ca="1">IF(AND($O50="Objectif",BJ$7&gt;=$R50,BJ$7&lt;=$R50+$S50-1),2,IF(AND($O50="Jalon",BJ$7&gt;=$R50,BJ$7&lt;=$R50+$S50-1),1,""))</f>
        <v/>
      </c>
      <c r="BK50" s="23" t="str">
        <f ca="1">IF(AND($O50="Objectif",BK$7&gt;=$R50,BK$7&lt;=$R50+$S50-1),2,IF(AND($O50="Jalon",BK$7&gt;=$R50,BK$7&lt;=$R50+$S50-1),1,""))</f>
        <v/>
      </c>
      <c r="BL50" s="23" t="str">
        <f ca="1">IF(AND($O50="Objectif",BL$7&gt;=$R50,BL$7&lt;=$R50+$S50-1),2,IF(AND($O50="Jalon",BL$7&gt;=$R50,BL$7&lt;=$R50+$S50-1),1,""))</f>
        <v/>
      </c>
      <c r="BM50" s="23" t="str">
        <f ca="1">IF(AND($O50="Objectif",BM$7&gt;=$R50,BM$7&lt;=$R50+$S50-1),2,IF(AND($O50="Jalon",BM$7&gt;=$R50,BM$7&lt;=$R50+$S50-1),1,""))</f>
        <v/>
      </c>
      <c r="BN50" s="23" t="str">
        <f ca="1">IF(AND($O50="Objectif",BN$7&gt;=$R50,BN$7&lt;=$R50+$S50-1),2,IF(AND($O50="Jalon",BN$7&gt;=$R50,BN$7&lt;=$R50+$S50-1),1,""))</f>
        <v/>
      </c>
      <c r="BO50" s="23" t="str">
        <f ca="1">IF(AND($O50="Objectif",BO$7&gt;=$R50,BO$7&lt;=$R50+$S50-1),2,IF(AND($O50="Jalon",BO$7&gt;=$R50,BO$7&lt;=$R50+$S50-1),1,""))</f>
        <v/>
      </c>
      <c r="BP50" s="23" t="str">
        <f ca="1">IF(AND($O50="Objectif",BP$7&gt;=$R50,BP$7&lt;=$R50+$S50-1),2,IF(AND($O50="Jalon",BP$7&gt;=$R50,BP$7&lt;=$R50+$S50-1),1,""))</f>
        <v/>
      </c>
      <c r="BQ50" s="23" t="str">
        <f ca="1">IF(AND($O50="Objectif",BQ$7&gt;=$R50,BQ$7&lt;=$R50+$S50-1),2,IF(AND($O50="Jalon",BQ$7&gt;=$R50,BQ$7&lt;=$R50+$S50-1),1,""))</f>
        <v/>
      </c>
      <c r="BR50" s="23" t="str">
        <f ca="1">IF(AND($O50="Objectif",BR$7&gt;=$R50,BR$7&lt;=$R50+$S50-1),2,IF(AND($O50="Jalon",BR$7&gt;=$R50,BR$7&lt;=$R50+$S50-1),1,""))</f>
        <v/>
      </c>
      <c r="BS50" s="23" t="str">
        <f ca="1">IF(AND($O50="Objectif",BS$7&gt;=$R50,BS$7&lt;=$R50+$S50-1),2,IF(AND($O50="Jalon",BS$7&gt;=$R50,BS$7&lt;=$R50+$S50-1),1,""))</f>
        <v/>
      </c>
      <c r="BT50" s="23" t="str">
        <f ca="1">IF(AND($O50="Objectif",BT$7&gt;=$R50,BT$7&lt;=$R50+$S50-1),2,IF(AND($O50="Jalon",BT$7&gt;=$R50,BT$7&lt;=$R50+$S50-1),1,""))</f>
        <v/>
      </c>
      <c r="BU50" s="23" t="str">
        <f ca="1">IF(AND($O50="Objectif",BU$7&gt;=$R50,BU$7&lt;=$R50+$S50-1),2,IF(AND($O50="Jalon",BU$7&gt;=$R50,BU$7&lt;=$R50+$S50-1),1,""))</f>
        <v/>
      </c>
      <c r="BV50" s="23" t="str">
        <f ca="1">IF(AND($O50="Objectif",BV$7&gt;=$R50,BV$7&lt;=$R50+$S50-1),2,IF(AND($O50="Jalon",BV$7&gt;=$R50,BV$7&lt;=$R50+$S50-1),1,""))</f>
        <v/>
      </c>
      <c r="BW50" s="23" t="str">
        <f ca="1">IF(AND($O50="Objectif",BW$7&gt;=$R50,BW$7&lt;=$R50+$S50-1),2,IF(AND($O50="Jalon",BW$7&gt;=$R50,BW$7&lt;=$R50+$S50-1),1,""))</f>
        <v/>
      </c>
      <c r="BX50" s="23" t="str">
        <f ca="1">IF(AND($O50="Objectif",BX$7&gt;=$R50,BX$7&lt;=$R50+$S50-1),2,IF(AND($O50="Jalon",BX$7&gt;=$R50,BX$7&lt;=$R50+$S50-1),1,""))</f>
        <v/>
      </c>
      <c r="BY50" s="23" t="str">
        <f ca="1">IF(AND($O50="Objectif",BY$7&gt;=$R50,BY$7&lt;=$R50+$S50-1),2,IF(AND($O50="Jalon",BY$7&gt;=$R50,BY$7&lt;=$R50+$S50-1),1,""))</f>
        <v/>
      </c>
      <c r="BZ50" s="23" t="str">
        <f ca="1">IF(AND($O50="Objectif",BZ$7&gt;=$R50,BZ$7&lt;=$R50+$S50-1),2,IF(AND($O50="Jalon",BZ$7&gt;=$R50,BZ$7&lt;=$R50+$S50-1),1,""))</f>
        <v/>
      </c>
      <c r="CA50" s="23" t="str">
        <f ca="1">IF(AND($O50="Objectif",CA$7&gt;=$R50,CA$7&lt;=$R50+$S50-1),2,IF(AND($O50="Jalon",CA$7&gt;=$R50,CA$7&lt;=$R50+$S50-1),1,""))</f>
        <v/>
      </c>
      <c r="CB50" s="23" t="str">
        <f ca="1">IF(AND($O50="Objectif",CB$7&gt;=$R50,CB$7&lt;=$R50+$S50-1),2,IF(AND($O50="Jalon",CB$7&gt;=$R50,CB$7&lt;=$R50+$S50-1),1,""))</f>
        <v/>
      </c>
    </row>
    <row r="51" spans="1:80" s="2" customFormat="1" ht="30" customHeight="1" x14ac:dyDescent="0.25">
      <c r="A51" s="36">
        <v>40</v>
      </c>
      <c r="B51" s="33" t="s">
        <v>56</v>
      </c>
      <c r="C51" s="88" t="str">
        <f ca="1">VLOOKUP(((Jalons[[#This Row],[perturbation ]]+Jalons[[#This Row],[perturbation 9]])/150),$D$3:$E$6,2,1)</f>
        <v>En bonne voie</v>
      </c>
      <c r="D51" s="88" t="str">
        <f ca="1">VLOOKUP((Jalons[[#This Row],[temps consommés ]]-Jalons[[#This Row],[Nombre de jours]])/Jalons[[#This Row],[Nombre de jours]],$V$3:$W$6,2,1)</f>
        <v>En bonne voie</v>
      </c>
      <c r="E51" s="22" t="s">
        <v>9</v>
      </c>
      <c r="F51" s="65">
        <f>IF(AND(Jalons[[#This Row],[début réel ]]="",Jalons[[#This Row],[fin réelle ]]),0,IF(AND(Jalons[[#This Row],[début réel ]]&lt;&gt;"",Jalons[[#This Row],[fin réelle ]]=""),0.5,1))</f>
        <v>0</v>
      </c>
      <c r="G51" s="56">
        <f t="shared" si="2"/>
        <v>44963</v>
      </c>
      <c r="H51" s="21">
        <v>1</v>
      </c>
      <c r="I51" s="45">
        <f>+Jalons[[#This Row],[Début prévisionnel ]]+Jalons[[#This Row],[Nombre de jours]]-1</f>
        <v>44963</v>
      </c>
      <c r="J51" s="45"/>
      <c r="K51" s="87">
        <f ca="1">IF(Jalons[[#This Row],[temps consommés ]]-Jalons[[#This Row],[Nombre de jours]]&lt;0,0,Jalons[[#This Row],[temps consommés ]]-Jalons[[#This Row],[Nombre de jours]])</f>
        <v>0</v>
      </c>
      <c r="L5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1" s="45"/>
      <c r="N51" s="66"/>
      <c r="O51" s="88" t="str">
        <f ca="1">VLOOKUP((Jalons[[#This Row],[temps consommés ]]-Jalons[[#This Row],[Nombre de jours]])/Jalons[[#This Row],[Nombre de jours]],$V$3:$W$6,2,1)</f>
        <v>En bonne voie</v>
      </c>
      <c r="P51" s="22" t="s">
        <v>9</v>
      </c>
      <c r="Q51" s="65">
        <f>IF(AND(Jalons[[#This Row],[début réel 8]]="",Jalons[[#This Row],[fin réelle 11]]),0,IF(AND(Jalons[[#This Row],[début réel 8]]&lt;&gt;"",Jalons[[#This Row],[fin réelle 11]]=""),0.5,1))</f>
        <v>0</v>
      </c>
      <c r="R51" s="56">
        <f>Jalons[[#This Row],[Fin ]]+1</f>
        <v>44964</v>
      </c>
      <c r="S51" s="21">
        <v>27</v>
      </c>
      <c r="T51" s="45">
        <f>Jalons[[#This Row],[Début prévisionnel 5]]+Jalons[[#This Row],[Nombre de jours6]]-1</f>
        <v>44990</v>
      </c>
      <c r="U51" s="45"/>
      <c r="V51" s="87">
        <f ca="1">IF(Jalons[[#This Row],[temps consommés 10]]-Jalons[[#This Row],[Nombre de jours6]]&lt;0,0,Jalons[[#This Row],[temps consommés 10]]-Jalons[[#This Row],[Nombre de jours6]])</f>
        <v>0</v>
      </c>
      <c r="W5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1" s="45"/>
      <c r="Y51" s="23" t="str">
        <f ca="1">IF(AND($O51="Objectif",Y$7&gt;=$R51,Y$7&lt;=$R51+$S51-1),2,IF(AND($O51="Jalon",Y$7&gt;=$R51,Y$7&lt;=$R51+$S51-1),1,""))</f>
        <v/>
      </c>
      <c r="Z51" s="23" t="str">
        <f ca="1">IF(AND($O51="Objectif",Z$7&gt;=$R51,Z$7&lt;=$R51+$S51-1),2,IF(AND($O51="Jalon",Z$7&gt;=$R51,Z$7&lt;=$R51+$S51-1),1,""))</f>
        <v/>
      </c>
      <c r="AA51" s="23" t="str">
        <f ca="1">IF(AND($O51="Objectif",AA$7&gt;=$R51,AA$7&lt;=$R51+$S51-1),2,IF(AND($O51="Jalon",AA$7&gt;=$R51,AA$7&lt;=$R51+$S51-1),1,""))</f>
        <v/>
      </c>
      <c r="AB51" s="23" t="str">
        <f ca="1">IF(AND($O51="Objectif",AB$7&gt;=$R51,AB$7&lt;=$R51+$S51-1),2,IF(AND($O51="Jalon",AB$7&gt;=$R51,AB$7&lt;=$R51+$S51-1),1,""))</f>
        <v/>
      </c>
      <c r="AC51" s="23" t="str">
        <f ca="1">IF(AND($O51="Objectif",AC$7&gt;=$R51,AC$7&lt;=$R51+$S51-1),2,IF(AND($O51="Jalon",AC$7&gt;=$R51,AC$7&lt;=$R51+$S51-1),1,""))</f>
        <v/>
      </c>
      <c r="AD51" s="23" t="str">
        <f ca="1">IF(AND($O51="Objectif",AD$7&gt;=$R51,AD$7&lt;=$R51+$S51-1),2,IF(AND($O51="Jalon",AD$7&gt;=$R51,AD$7&lt;=$R51+$S51-1),1,""))</f>
        <v/>
      </c>
      <c r="AE51" s="23" t="str">
        <f ca="1">IF(AND($O51="Objectif",AE$7&gt;=$R51,AE$7&lt;=$R51+$S51-1),2,IF(AND($O51="Jalon",AE$7&gt;=$R51,AE$7&lt;=$R51+$S51-1),1,""))</f>
        <v/>
      </c>
      <c r="AF51" s="23" t="str">
        <f ca="1">IF(AND($O51="Objectif",AF$7&gt;=$R51,AF$7&lt;=$R51+$S51-1),2,IF(AND($O51="Jalon",AF$7&gt;=$R51,AF$7&lt;=$R51+$S51-1),1,""))</f>
        <v/>
      </c>
      <c r="AG51" s="23" t="str">
        <f ca="1">IF(AND($O51="Objectif",AG$7&gt;=$R51,AG$7&lt;=$R51+$S51-1),2,IF(AND($O51="Jalon",AG$7&gt;=$R51,AG$7&lt;=$R51+$S51-1),1,""))</f>
        <v/>
      </c>
      <c r="AH51" s="23" t="str">
        <f ca="1">IF(AND($O51="Objectif",AH$7&gt;=$R51,AH$7&lt;=$R51+$S51-1),2,IF(AND($O51="Jalon",AH$7&gt;=$R51,AH$7&lt;=$R51+$S51-1),1,""))</f>
        <v/>
      </c>
      <c r="AI51" s="23" t="str">
        <f ca="1">IF(AND($O51="Objectif",AI$7&gt;=$R51,AI$7&lt;=$R51+$S51-1),2,IF(AND($O51="Jalon",AI$7&gt;=$R51,AI$7&lt;=$R51+$S51-1),1,""))</f>
        <v/>
      </c>
      <c r="AJ51" s="23" t="str">
        <f ca="1">IF(AND($O51="Objectif",AJ$7&gt;=$R51,AJ$7&lt;=$R51+$S51-1),2,IF(AND($O51="Jalon",AJ$7&gt;=$R51,AJ$7&lt;=$R51+$S51-1),1,""))</f>
        <v/>
      </c>
      <c r="AK51" s="23" t="str">
        <f ca="1">IF(AND($O51="Objectif",AK$7&gt;=$R51,AK$7&lt;=$R51+$S51-1),2,IF(AND($O51="Jalon",AK$7&gt;=$R51,AK$7&lt;=$R51+$S51-1),1,""))</f>
        <v/>
      </c>
      <c r="AL51" s="23" t="str">
        <f ca="1">IF(AND($O51="Objectif",AL$7&gt;=$R51,AL$7&lt;=$R51+$S51-1),2,IF(AND($O51="Jalon",AL$7&gt;=$R51,AL$7&lt;=$R51+$S51-1),1,""))</f>
        <v/>
      </c>
      <c r="AM51" s="23" t="str">
        <f ca="1">IF(AND($O51="Objectif",AM$7&gt;=$R51,AM$7&lt;=$R51+$S51-1),2,IF(AND($O51="Jalon",AM$7&gt;=$R51,AM$7&lt;=$R51+$S51-1),1,""))</f>
        <v/>
      </c>
      <c r="AN51" s="23" t="str">
        <f ca="1">IF(AND($O51="Objectif",AN$7&gt;=$R51,AN$7&lt;=$R51+$S51-1),2,IF(AND($O51="Jalon",AN$7&gt;=$R51,AN$7&lt;=$R51+$S51-1),1,""))</f>
        <v/>
      </c>
      <c r="AO51" s="23" t="str">
        <f ca="1">IF(AND($O51="Objectif",AO$7&gt;=$R51,AO$7&lt;=$R51+$S51-1),2,IF(AND($O51="Jalon",AO$7&gt;=$R51,AO$7&lt;=$R51+$S51-1),1,""))</f>
        <v/>
      </c>
      <c r="AP51" s="23" t="str">
        <f ca="1">IF(AND($O51="Objectif",AP$7&gt;=$R51,AP$7&lt;=$R51+$S51-1),2,IF(AND($O51="Jalon",AP$7&gt;=$R51,AP$7&lt;=$R51+$S51-1),1,""))</f>
        <v/>
      </c>
      <c r="AQ51" s="23" t="str">
        <f ca="1">IF(AND($O51="Objectif",AQ$7&gt;=$R51,AQ$7&lt;=$R51+$S51-1),2,IF(AND($O51="Jalon",AQ$7&gt;=$R51,AQ$7&lt;=$R51+$S51-1),1,""))</f>
        <v/>
      </c>
      <c r="AR51" s="23" t="str">
        <f ca="1">IF(AND($O51="Objectif",AR$7&gt;=$R51,AR$7&lt;=$R51+$S51-1),2,IF(AND($O51="Jalon",AR$7&gt;=$R51,AR$7&lt;=$R51+$S51-1),1,""))</f>
        <v/>
      </c>
      <c r="AS51" s="23" t="str">
        <f ca="1">IF(AND($O51="Objectif",AS$7&gt;=$R51,AS$7&lt;=$R51+$S51-1),2,IF(AND($O51="Jalon",AS$7&gt;=$R51,AS$7&lt;=$R51+$S51-1),1,""))</f>
        <v/>
      </c>
      <c r="AT51" s="23" t="str">
        <f ca="1">IF(AND($O51="Objectif",AT$7&gt;=$R51,AT$7&lt;=$R51+$S51-1),2,IF(AND($O51="Jalon",AT$7&gt;=$R51,AT$7&lt;=$R51+$S51-1),1,""))</f>
        <v/>
      </c>
      <c r="AU51" s="23" t="str">
        <f ca="1">IF(AND($O51="Objectif",AU$7&gt;=$R51,AU$7&lt;=$R51+$S51-1),2,IF(AND($O51="Jalon",AU$7&gt;=$R51,AU$7&lt;=$R51+$S51-1),1,""))</f>
        <v/>
      </c>
      <c r="AV51" s="23" t="str">
        <f ca="1">IF(AND($O51="Objectif",AV$7&gt;=$R51,AV$7&lt;=$R51+$S51-1),2,IF(AND($O51="Jalon",AV$7&gt;=$R51,AV$7&lt;=$R51+$S51-1),1,""))</f>
        <v/>
      </c>
      <c r="AW51" s="23" t="str">
        <f ca="1">IF(AND($O51="Objectif",AW$7&gt;=$R51,AW$7&lt;=$R51+$S51-1),2,IF(AND($O51="Jalon",AW$7&gt;=$R51,AW$7&lt;=$R51+$S51-1),1,""))</f>
        <v/>
      </c>
      <c r="AX51" s="23" t="str">
        <f ca="1">IF(AND($O51="Objectif",AX$7&gt;=$R51,AX$7&lt;=$R51+$S51-1),2,IF(AND($O51="Jalon",AX$7&gt;=$R51,AX$7&lt;=$R51+$S51-1),1,""))</f>
        <v/>
      </c>
      <c r="AY51" s="23" t="str">
        <f ca="1">IF(AND($O51="Objectif",AY$7&gt;=$R51,AY$7&lt;=$R51+$S51-1),2,IF(AND($O51="Jalon",AY$7&gt;=$R51,AY$7&lt;=$R51+$S51-1),1,""))</f>
        <v/>
      </c>
      <c r="AZ51" s="23" t="str">
        <f ca="1">IF(AND($O51="Objectif",AZ$7&gt;=$R51,AZ$7&lt;=$R51+$S51-1),2,IF(AND($O51="Jalon",AZ$7&gt;=$R51,AZ$7&lt;=$R51+$S51-1),1,""))</f>
        <v/>
      </c>
      <c r="BA51" s="23" t="str">
        <f ca="1">IF(AND($O51="Objectif",BA$7&gt;=$R51,BA$7&lt;=$R51+$S51-1),2,IF(AND($O51="Jalon",BA$7&gt;=$R51,BA$7&lt;=$R51+$S51-1),1,""))</f>
        <v/>
      </c>
      <c r="BB51" s="23" t="str">
        <f ca="1">IF(AND($O51="Objectif",BB$7&gt;=$R51,BB$7&lt;=$R51+$S51-1),2,IF(AND($O51="Jalon",BB$7&gt;=$R51,BB$7&lt;=$R51+$S51-1),1,""))</f>
        <v/>
      </c>
      <c r="BC51" s="23" t="str">
        <f ca="1">IF(AND($O51="Objectif",BC$7&gt;=$R51,BC$7&lt;=$R51+$S51-1),2,IF(AND($O51="Jalon",BC$7&gt;=$R51,BC$7&lt;=$R51+$S51-1),1,""))</f>
        <v/>
      </c>
      <c r="BD51" s="23" t="str">
        <f ca="1">IF(AND($O51="Objectif",BD$7&gt;=$R51,BD$7&lt;=$R51+$S51-1),2,IF(AND($O51="Jalon",BD$7&gt;=$R51,BD$7&lt;=$R51+$S51-1),1,""))</f>
        <v/>
      </c>
      <c r="BE51" s="23" t="str">
        <f ca="1">IF(AND($O51="Objectif",BE$7&gt;=$R51,BE$7&lt;=$R51+$S51-1),2,IF(AND($O51="Jalon",BE$7&gt;=$R51,BE$7&lt;=$R51+$S51-1),1,""))</f>
        <v/>
      </c>
      <c r="BF51" s="23" t="str">
        <f ca="1">IF(AND($O51="Objectif",BF$7&gt;=$R51,BF$7&lt;=$R51+$S51-1),2,IF(AND($O51="Jalon",BF$7&gt;=$R51,BF$7&lt;=$R51+$S51-1),1,""))</f>
        <v/>
      </c>
      <c r="BG51" s="23" t="str">
        <f ca="1">IF(AND($O51="Objectif",BG$7&gt;=$R51,BG$7&lt;=$R51+$S51-1),2,IF(AND($O51="Jalon",BG$7&gt;=$R51,BG$7&lt;=$R51+$S51-1),1,""))</f>
        <v/>
      </c>
      <c r="BH51" s="23" t="str">
        <f ca="1">IF(AND($O51="Objectif",BH$7&gt;=$R51,BH$7&lt;=$R51+$S51-1),2,IF(AND($O51="Jalon",BH$7&gt;=$R51,BH$7&lt;=$R51+$S51-1),1,""))</f>
        <v/>
      </c>
      <c r="BI51" s="23" t="str">
        <f ca="1">IF(AND($O51="Objectif",BI$7&gt;=$R51,BI$7&lt;=$R51+$S51-1),2,IF(AND($O51="Jalon",BI$7&gt;=$R51,BI$7&lt;=$R51+$S51-1),1,""))</f>
        <v/>
      </c>
      <c r="BJ51" s="23" t="str">
        <f ca="1">IF(AND($O51="Objectif",BJ$7&gt;=$R51,BJ$7&lt;=$R51+$S51-1),2,IF(AND($O51="Jalon",BJ$7&gt;=$R51,BJ$7&lt;=$R51+$S51-1),1,""))</f>
        <v/>
      </c>
      <c r="BK51" s="23" t="str">
        <f ca="1">IF(AND($O51="Objectif",BK$7&gt;=$R51,BK$7&lt;=$R51+$S51-1),2,IF(AND($O51="Jalon",BK$7&gt;=$R51,BK$7&lt;=$R51+$S51-1),1,""))</f>
        <v/>
      </c>
      <c r="BL51" s="23" t="str">
        <f ca="1">IF(AND($O51="Objectif",BL$7&gt;=$R51,BL$7&lt;=$R51+$S51-1),2,IF(AND($O51="Jalon",BL$7&gt;=$R51,BL$7&lt;=$R51+$S51-1),1,""))</f>
        <v/>
      </c>
      <c r="BM51" s="23" t="str">
        <f ca="1">IF(AND($O51="Objectif",BM$7&gt;=$R51,BM$7&lt;=$R51+$S51-1),2,IF(AND($O51="Jalon",BM$7&gt;=$R51,BM$7&lt;=$R51+$S51-1),1,""))</f>
        <v/>
      </c>
      <c r="BN51" s="23" t="str">
        <f ca="1">IF(AND($O51="Objectif",BN$7&gt;=$R51,BN$7&lt;=$R51+$S51-1),2,IF(AND($O51="Jalon",BN$7&gt;=$R51,BN$7&lt;=$R51+$S51-1),1,""))</f>
        <v/>
      </c>
      <c r="BO51" s="23" t="str">
        <f ca="1">IF(AND($O51="Objectif",BO$7&gt;=$R51,BO$7&lt;=$R51+$S51-1),2,IF(AND($O51="Jalon",BO$7&gt;=$R51,BO$7&lt;=$R51+$S51-1),1,""))</f>
        <v/>
      </c>
      <c r="BP51" s="23" t="str">
        <f ca="1">IF(AND($O51="Objectif",BP$7&gt;=$R51,BP$7&lt;=$R51+$S51-1),2,IF(AND($O51="Jalon",BP$7&gt;=$R51,BP$7&lt;=$R51+$S51-1),1,""))</f>
        <v/>
      </c>
      <c r="BQ51" s="23" t="str">
        <f ca="1">IF(AND($O51="Objectif",BQ$7&gt;=$R51,BQ$7&lt;=$R51+$S51-1),2,IF(AND($O51="Jalon",BQ$7&gt;=$R51,BQ$7&lt;=$R51+$S51-1),1,""))</f>
        <v/>
      </c>
      <c r="BR51" s="23" t="str">
        <f ca="1">IF(AND($O51="Objectif",BR$7&gt;=$R51,BR$7&lt;=$R51+$S51-1),2,IF(AND($O51="Jalon",BR$7&gt;=$R51,BR$7&lt;=$R51+$S51-1),1,""))</f>
        <v/>
      </c>
      <c r="BS51" s="23" t="str">
        <f ca="1">IF(AND($O51="Objectif",BS$7&gt;=$R51,BS$7&lt;=$R51+$S51-1),2,IF(AND($O51="Jalon",BS$7&gt;=$R51,BS$7&lt;=$R51+$S51-1),1,""))</f>
        <v/>
      </c>
      <c r="BT51" s="23" t="str">
        <f ca="1">IF(AND($O51="Objectif",BT$7&gt;=$R51,BT$7&lt;=$R51+$S51-1),2,IF(AND($O51="Jalon",BT$7&gt;=$R51,BT$7&lt;=$R51+$S51-1),1,""))</f>
        <v/>
      </c>
      <c r="BU51" s="23" t="str">
        <f ca="1">IF(AND($O51="Objectif",BU$7&gt;=$R51,BU$7&lt;=$R51+$S51-1),2,IF(AND($O51="Jalon",BU$7&gt;=$R51,BU$7&lt;=$R51+$S51-1),1,""))</f>
        <v/>
      </c>
      <c r="BV51" s="23" t="str">
        <f ca="1">IF(AND($O51="Objectif",BV$7&gt;=$R51,BV$7&lt;=$R51+$S51-1),2,IF(AND($O51="Jalon",BV$7&gt;=$R51,BV$7&lt;=$R51+$S51-1),1,""))</f>
        <v/>
      </c>
      <c r="BW51" s="23" t="str">
        <f ca="1">IF(AND($O51="Objectif",BW$7&gt;=$R51,BW$7&lt;=$R51+$S51-1),2,IF(AND($O51="Jalon",BW$7&gt;=$R51,BW$7&lt;=$R51+$S51-1),1,""))</f>
        <v/>
      </c>
      <c r="BX51" s="23" t="str">
        <f ca="1">IF(AND($O51="Objectif",BX$7&gt;=$R51,BX$7&lt;=$R51+$S51-1),2,IF(AND($O51="Jalon",BX$7&gt;=$R51,BX$7&lt;=$R51+$S51-1),1,""))</f>
        <v/>
      </c>
      <c r="BY51" s="23" t="str">
        <f ca="1">IF(AND($O51="Objectif",BY$7&gt;=$R51,BY$7&lt;=$R51+$S51-1),2,IF(AND($O51="Jalon",BY$7&gt;=$R51,BY$7&lt;=$R51+$S51-1),1,""))</f>
        <v/>
      </c>
      <c r="BZ51" s="23" t="str">
        <f ca="1">IF(AND($O51="Objectif",BZ$7&gt;=$R51,BZ$7&lt;=$R51+$S51-1),2,IF(AND($O51="Jalon",BZ$7&gt;=$R51,BZ$7&lt;=$R51+$S51-1),1,""))</f>
        <v/>
      </c>
      <c r="CA51" s="23" t="str">
        <f ca="1">IF(AND($O51="Objectif",CA$7&gt;=$R51,CA$7&lt;=$R51+$S51-1),2,IF(AND($O51="Jalon",CA$7&gt;=$R51,CA$7&lt;=$R51+$S51-1),1,""))</f>
        <v/>
      </c>
      <c r="CB51" s="23" t="str">
        <f ca="1">IF(AND($O51="Objectif",CB$7&gt;=$R51,CB$7&lt;=$R51+$S51-1),2,IF(AND($O51="Jalon",CB$7&gt;=$R51,CB$7&lt;=$R51+$S51-1),1,""))</f>
        <v/>
      </c>
    </row>
    <row r="52" spans="1:80" s="2" customFormat="1" ht="30" customHeight="1" x14ac:dyDescent="0.25">
      <c r="A52" s="36">
        <v>41</v>
      </c>
      <c r="B52" s="33" t="s">
        <v>57</v>
      </c>
      <c r="C52" s="88" t="str">
        <f ca="1">VLOOKUP(((Jalons[[#This Row],[perturbation ]]+Jalons[[#This Row],[perturbation 9]])/150),$D$3:$E$6,2,1)</f>
        <v>En bonne voie</v>
      </c>
      <c r="D52" s="88" t="str">
        <f ca="1">VLOOKUP((Jalons[[#This Row],[temps consommés ]]-Jalons[[#This Row],[Nombre de jours]])/Jalons[[#This Row],[Nombre de jours]],$V$3:$W$6,2,1)</f>
        <v>En bonne voie</v>
      </c>
      <c r="E52" s="22" t="s">
        <v>9</v>
      </c>
      <c r="F52" s="65">
        <f>IF(AND(Jalons[[#This Row],[début réel ]]="",Jalons[[#This Row],[fin réelle ]]),0,IF(AND(Jalons[[#This Row],[début réel ]]&lt;&gt;"",Jalons[[#This Row],[fin réelle ]]=""),0.5,1))</f>
        <v>0</v>
      </c>
      <c r="G52" s="56">
        <f t="shared" si="2"/>
        <v>44963</v>
      </c>
      <c r="H52" s="21">
        <v>1</v>
      </c>
      <c r="I52" s="45">
        <f>+Jalons[[#This Row],[Début prévisionnel ]]+Jalons[[#This Row],[Nombre de jours]]-1</f>
        <v>44963</v>
      </c>
      <c r="J52" s="45"/>
      <c r="K52" s="87">
        <f ca="1">IF(Jalons[[#This Row],[temps consommés ]]-Jalons[[#This Row],[Nombre de jours]]&lt;0,0,Jalons[[#This Row],[temps consommés ]]-Jalons[[#This Row],[Nombre de jours]])</f>
        <v>0</v>
      </c>
      <c r="L5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2" s="45"/>
      <c r="N52" s="66"/>
      <c r="O52" s="88" t="str">
        <f ca="1">VLOOKUP((Jalons[[#This Row],[temps consommés ]]-Jalons[[#This Row],[Nombre de jours]])/Jalons[[#This Row],[Nombre de jours]],$V$3:$W$6,2,1)</f>
        <v>En bonne voie</v>
      </c>
      <c r="P52" s="22" t="s">
        <v>9</v>
      </c>
      <c r="Q52" s="65">
        <f>IF(AND(Jalons[[#This Row],[début réel 8]]="",Jalons[[#This Row],[fin réelle 11]]),0,IF(AND(Jalons[[#This Row],[début réel 8]]&lt;&gt;"",Jalons[[#This Row],[fin réelle 11]]=""),0.5,1))</f>
        <v>0</v>
      </c>
      <c r="R52" s="56">
        <f>Jalons[[#This Row],[Fin ]]+1</f>
        <v>44964</v>
      </c>
      <c r="S52" s="21">
        <v>27</v>
      </c>
      <c r="T52" s="45">
        <f>Jalons[[#This Row],[Début prévisionnel 5]]+Jalons[[#This Row],[Nombre de jours6]]-1</f>
        <v>44990</v>
      </c>
      <c r="U52" s="45"/>
      <c r="V52" s="87">
        <f ca="1">IF(Jalons[[#This Row],[temps consommés 10]]-Jalons[[#This Row],[Nombre de jours6]]&lt;0,0,Jalons[[#This Row],[temps consommés 10]]-Jalons[[#This Row],[Nombre de jours6]])</f>
        <v>0</v>
      </c>
      <c r="W5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2" s="45"/>
      <c r="Y52" s="23" t="str">
        <f ca="1">IF(AND($O52="Objectif",Y$7&gt;=$R52,Y$7&lt;=$R52+$S52-1),2,IF(AND($O52="Jalon",Y$7&gt;=$R52,Y$7&lt;=$R52+$S52-1),1,""))</f>
        <v/>
      </c>
      <c r="Z52" s="23" t="str">
        <f ca="1">IF(AND($O52="Objectif",Z$7&gt;=$R52,Z$7&lt;=$R52+$S52-1),2,IF(AND($O52="Jalon",Z$7&gt;=$R52,Z$7&lt;=$R52+$S52-1),1,""))</f>
        <v/>
      </c>
      <c r="AA52" s="23" t="str">
        <f ca="1">IF(AND($O52="Objectif",AA$7&gt;=$R52,AA$7&lt;=$R52+$S52-1),2,IF(AND($O52="Jalon",AA$7&gt;=$R52,AA$7&lt;=$R52+$S52-1),1,""))</f>
        <v/>
      </c>
      <c r="AB52" s="23" t="str">
        <f ca="1">IF(AND($O52="Objectif",AB$7&gt;=$R52,AB$7&lt;=$R52+$S52-1),2,IF(AND($O52="Jalon",AB$7&gt;=$R52,AB$7&lt;=$R52+$S52-1),1,""))</f>
        <v/>
      </c>
      <c r="AC52" s="23" t="str">
        <f ca="1">IF(AND($O52="Objectif",AC$7&gt;=$R52,AC$7&lt;=$R52+$S52-1),2,IF(AND($O52="Jalon",AC$7&gt;=$R52,AC$7&lt;=$R52+$S52-1),1,""))</f>
        <v/>
      </c>
      <c r="AD52" s="23" t="str">
        <f ca="1">IF(AND($O52="Objectif",AD$7&gt;=$R52,AD$7&lt;=$R52+$S52-1),2,IF(AND($O52="Jalon",AD$7&gt;=$R52,AD$7&lt;=$R52+$S52-1),1,""))</f>
        <v/>
      </c>
      <c r="AE52" s="23" t="str">
        <f ca="1">IF(AND($O52="Objectif",AE$7&gt;=$R52,AE$7&lt;=$R52+$S52-1),2,IF(AND($O52="Jalon",AE$7&gt;=$R52,AE$7&lt;=$R52+$S52-1),1,""))</f>
        <v/>
      </c>
      <c r="AF52" s="23" t="str">
        <f ca="1">IF(AND($O52="Objectif",AF$7&gt;=$R52,AF$7&lt;=$R52+$S52-1),2,IF(AND($O52="Jalon",AF$7&gt;=$R52,AF$7&lt;=$R52+$S52-1),1,""))</f>
        <v/>
      </c>
      <c r="AG52" s="23" t="str">
        <f ca="1">IF(AND($O52="Objectif",AG$7&gt;=$R52,AG$7&lt;=$R52+$S52-1),2,IF(AND($O52="Jalon",AG$7&gt;=$R52,AG$7&lt;=$R52+$S52-1),1,""))</f>
        <v/>
      </c>
      <c r="AH52" s="23" t="str">
        <f ca="1">IF(AND($O52="Objectif",AH$7&gt;=$R52,AH$7&lt;=$R52+$S52-1),2,IF(AND($O52="Jalon",AH$7&gt;=$R52,AH$7&lt;=$R52+$S52-1),1,""))</f>
        <v/>
      </c>
      <c r="AI52" s="23" t="str">
        <f ca="1">IF(AND($O52="Objectif",AI$7&gt;=$R52,AI$7&lt;=$R52+$S52-1),2,IF(AND($O52="Jalon",AI$7&gt;=$R52,AI$7&lt;=$R52+$S52-1),1,""))</f>
        <v/>
      </c>
      <c r="AJ52" s="23" t="str">
        <f ca="1">IF(AND($O52="Objectif",AJ$7&gt;=$R52,AJ$7&lt;=$R52+$S52-1),2,IF(AND($O52="Jalon",AJ$7&gt;=$R52,AJ$7&lt;=$R52+$S52-1),1,""))</f>
        <v/>
      </c>
      <c r="AK52" s="23" t="str">
        <f ca="1">IF(AND($O52="Objectif",AK$7&gt;=$R52,AK$7&lt;=$R52+$S52-1),2,IF(AND($O52="Jalon",AK$7&gt;=$R52,AK$7&lt;=$R52+$S52-1),1,""))</f>
        <v/>
      </c>
      <c r="AL52" s="23" t="str">
        <f ca="1">IF(AND($O52="Objectif",AL$7&gt;=$R52,AL$7&lt;=$R52+$S52-1),2,IF(AND($O52="Jalon",AL$7&gt;=$R52,AL$7&lt;=$R52+$S52-1),1,""))</f>
        <v/>
      </c>
      <c r="AM52" s="23" t="str">
        <f ca="1">IF(AND($O52="Objectif",AM$7&gt;=$R52,AM$7&lt;=$R52+$S52-1),2,IF(AND($O52="Jalon",AM$7&gt;=$R52,AM$7&lt;=$R52+$S52-1),1,""))</f>
        <v/>
      </c>
      <c r="AN52" s="23" t="str">
        <f ca="1">IF(AND($O52="Objectif",AN$7&gt;=$R52,AN$7&lt;=$R52+$S52-1),2,IF(AND($O52="Jalon",AN$7&gt;=$R52,AN$7&lt;=$R52+$S52-1),1,""))</f>
        <v/>
      </c>
      <c r="AO52" s="23" t="str">
        <f ca="1">IF(AND($O52="Objectif",AO$7&gt;=$R52,AO$7&lt;=$R52+$S52-1),2,IF(AND($O52="Jalon",AO$7&gt;=$R52,AO$7&lt;=$R52+$S52-1),1,""))</f>
        <v/>
      </c>
      <c r="AP52" s="23" t="str">
        <f ca="1">IF(AND($O52="Objectif",AP$7&gt;=$R52,AP$7&lt;=$R52+$S52-1),2,IF(AND($O52="Jalon",AP$7&gt;=$R52,AP$7&lt;=$R52+$S52-1),1,""))</f>
        <v/>
      </c>
      <c r="AQ52" s="23" t="str">
        <f ca="1">IF(AND($O52="Objectif",AQ$7&gt;=$R52,AQ$7&lt;=$R52+$S52-1),2,IF(AND($O52="Jalon",AQ$7&gt;=$R52,AQ$7&lt;=$R52+$S52-1),1,""))</f>
        <v/>
      </c>
      <c r="AR52" s="23" t="str">
        <f ca="1">IF(AND($O52="Objectif",AR$7&gt;=$R52,AR$7&lt;=$R52+$S52-1),2,IF(AND($O52="Jalon",AR$7&gt;=$R52,AR$7&lt;=$R52+$S52-1),1,""))</f>
        <v/>
      </c>
      <c r="AS52" s="23" t="str">
        <f ca="1">IF(AND($O52="Objectif",AS$7&gt;=$R52,AS$7&lt;=$R52+$S52-1),2,IF(AND($O52="Jalon",AS$7&gt;=$R52,AS$7&lt;=$R52+$S52-1),1,""))</f>
        <v/>
      </c>
      <c r="AT52" s="23" t="str">
        <f ca="1">IF(AND($O52="Objectif",AT$7&gt;=$R52,AT$7&lt;=$R52+$S52-1),2,IF(AND($O52="Jalon",AT$7&gt;=$R52,AT$7&lt;=$R52+$S52-1),1,""))</f>
        <v/>
      </c>
      <c r="AU52" s="23" t="str">
        <f ca="1">IF(AND($O52="Objectif",AU$7&gt;=$R52,AU$7&lt;=$R52+$S52-1),2,IF(AND($O52="Jalon",AU$7&gt;=$R52,AU$7&lt;=$R52+$S52-1),1,""))</f>
        <v/>
      </c>
      <c r="AV52" s="23" t="str">
        <f ca="1">IF(AND($O52="Objectif",AV$7&gt;=$R52,AV$7&lt;=$R52+$S52-1),2,IF(AND($O52="Jalon",AV$7&gt;=$R52,AV$7&lt;=$R52+$S52-1),1,""))</f>
        <v/>
      </c>
      <c r="AW52" s="23" t="str">
        <f ca="1">IF(AND($O52="Objectif",AW$7&gt;=$R52,AW$7&lt;=$R52+$S52-1),2,IF(AND($O52="Jalon",AW$7&gt;=$R52,AW$7&lt;=$R52+$S52-1),1,""))</f>
        <v/>
      </c>
      <c r="AX52" s="23" t="str">
        <f ca="1">IF(AND($O52="Objectif",AX$7&gt;=$R52,AX$7&lt;=$R52+$S52-1),2,IF(AND($O52="Jalon",AX$7&gt;=$R52,AX$7&lt;=$R52+$S52-1),1,""))</f>
        <v/>
      </c>
      <c r="AY52" s="23" t="str">
        <f ca="1">IF(AND($O52="Objectif",AY$7&gt;=$R52,AY$7&lt;=$R52+$S52-1),2,IF(AND($O52="Jalon",AY$7&gt;=$R52,AY$7&lt;=$R52+$S52-1),1,""))</f>
        <v/>
      </c>
      <c r="AZ52" s="23" t="str">
        <f ca="1">IF(AND($O52="Objectif",AZ$7&gt;=$R52,AZ$7&lt;=$R52+$S52-1),2,IF(AND($O52="Jalon",AZ$7&gt;=$R52,AZ$7&lt;=$R52+$S52-1),1,""))</f>
        <v/>
      </c>
      <c r="BA52" s="23" t="str">
        <f ca="1">IF(AND($O52="Objectif",BA$7&gt;=$R52,BA$7&lt;=$R52+$S52-1),2,IF(AND($O52="Jalon",BA$7&gt;=$R52,BA$7&lt;=$R52+$S52-1),1,""))</f>
        <v/>
      </c>
      <c r="BB52" s="23" t="str">
        <f ca="1">IF(AND($O52="Objectif",BB$7&gt;=$R52,BB$7&lt;=$R52+$S52-1),2,IF(AND($O52="Jalon",BB$7&gt;=$R52,BB$7&lt;=$R52+$S52-1),1,""))</f>
        <v/>
      </c>
      <c r="BC52" s="23" t="str">
        <f ca="1">IF(AND($O52="Objectif",BC$7&gt;=$R52,BC$7&lt;=$R52+$S52-1),2,IF(AND($O52="Jalon",BC$7&gt;=$R52,BC$7&lt;=$R52+$S52-1),1,""))</f>
        <v/>
      </c>
      <c r="BD52" s="23" t="str">
        <f ca="1">IF(AND($O52="Objectif",BD$7&gt;=$R52,BD$7&lt;=$R52+$S52-1),2,IF(AND($O52="Jalon",BD$7&gt;=$R52,BD$7&lt;=$R52+$S52-1),1,""))</f>
        <v/>
      </c>
      <c r="BE52" s="23" t="str">
        <f ca="1">IF(AND($O52="Objectif",BE$7&gt;=$R52,BE$7&lt;=$R52+$S52-1),2,IF(AND($O52="Jalon",BE$7&gt;=$R52,BE$7&lt;=$R52+$S52-1),1,""))</f>
        <v/>
      </c>
      <c r="BF52" s="23" t="str">
        <f ca="1">IF(AND($O52="Objectif",BF$7&gt;=$R52,BF$7&lt;=$R52+$S52-1),2,IF(AND($O52="Jalon",BF$7&gt;=$R52,BF$7&lt;=$R52+$S52-1),1,""))</f>
        <v/>
      </c>
      <c r="BG52" s="23" t="str">
        <f ca="1">IF(AND($O52="Objectif",BG$7&gt;=$R52,BG$7&lt;=$R52+$S52-1),2,IF(AND($O52="Jalon",BG$7&gt;=$R52,BG$7&lt;=$R52+$S52-1),1,""))</f>
        <v/>
      </c>
      <c r="BH52" s="23" t="str">
        <f ca="1">IF(AND($O52="Objectif",BH$7&gt;=$R52,BH$7&lt;=$R52+$S52-1),2,IF(AND($O52="Jalon",BH$7&gt;=$R52,BH$7&lt;=$R52+$S52-1),1,""))</f>
        <v/>
      </c>
      <c r="BI52" s="23" t="str">
        <f ca="1">IF(AND($O52="Objectif",BI$7&gt;=$R52,BI$7&lt;=$R52+$S52-1),2,IF(AND($O52="Jalon",BI$7&gt;=$R52,BI$7&lt;=$R52+$S52-1),1,""))</f>
        <v/>
      </c>
      <c r="BJ52" s="23" t="str">
        <f ca="1">IF(AND($O52="Objectif",BJ$7&gt;=$R52,BJ$7&lt;=$R52+$S52-1),2,IF(AND($O52="Jalon",BJ$7&gt;=$R52,BJ$7&lt;=$R52+$S52-1),1,""))</f>
        <v/>
      </c>
      <c r="BK52" s="23" t="str">
        <f ca="1">IF(AND($O52="Objectif",BK$7&gt;=$R52,BK$7&lt;=$R52+$S52-1),2,IF(AND($O52="Jalon",BK$7&gt;=$R52,BK$7&lt;=$R52+$S52-1),1,""))</f>
        <v/>
      </c>
      <c r="BL52" s="23" t="str">
        <f ca="1">IF(AND($O52="Objectif",BL$7&gt;=$R52,BL$7&lt;=$R52+$S52-1),2,IF(AND($O52="Jalon",BL$7&gt;=$R52,BL$7&lt;=$R52+$S52-1),1,""))</f>
        <v/>
      </c>
      <c r="BM52" s="23" t="str">
        <f ca="1">IF(AND($O52="Objectif",BM$7&gt;=$R52,BM$7&lt;=$R52+$S52-1),2,IF(AND($O52="Jalon",BM$7&gt;=$R52,BM$7&lt;=$R52+$S52-1),1,""))</f>
        <v/>
      </c>
      <c r="BN52" s="23" t="str">
        <f ca="1">IF(AND($O52="Objectif",BN$7&gt;=$R52,BN$7&lt;=$R52+$S52-1),2,IF(AND($O52="Jalon",BN$7&gt;=$R52,BN$7&lt;=$R52+$S52-1),1,""))</f>
        <v/>
      </c>
      <c r="BO52" s="23" t="str">
        <f ca="1">IF(AND($O52="Objectif",BO$7&gt;=$R52,BO$7&lt;=$R52+$S52-1),2,IF(AND($O52="Jalon",BO$7&gt;=$R52,BO$7&lt;=$R52+$S52-1),1,""))</f>
        <v/>
      </c>
      <c r="BP52" s="23" t="str">
        <f ca="1">IF(AND($O52="Objectif",BP$7&gt;=$R52,BP$7&lt;=$R52+$S52-1),2,IF(AND($O52="Jalon",BP$7&gt;=$R52,BP$7&lt;=$R52+$S52-1),1,""))</f>
        <v/>
      </c>
      <c r="BQ52" s="23" t="str">
        <f ca="1">IF(AND($O52="Objectif",BQ$7&gt;=$R52,BQ$7&lt;=$R52+$S52-1),2,IF(AND($O52="Jalon",BQ$7&gt;=$R52,BQ$7&lt;=$R52+$S52-1),1,""))</f>
        <v/>
      </c>
      <c r="BR52" s="23" t="str">
        <f ca="1">IF(AND($O52="Objectif",BR$7&gt;=$R52,BR$7&lt;=$R52+$S52-1),2,IF(AND($O52="Jalon",BR$7&gt;=$R52,BR$7&lt;=$R52+$S52-1),1,""))</f>
        <v/>
      </c>
      <c r="BS52" s="23" t="str">
        <f ca="1">IF(AND($O52="Objectif",BS$7&gt;=$R52,BS$7&lt;=$R52+$S52-1),2,IF(AND($O52="Jalon",BS$7&gt;=$R52,BS$7&lt;=$R52+$S52-1),1,""))</f>
        <v/>
      </c>
      <c r="BT52" s="23" t="str">
        <f ca="1">IF(AND($O52="Objectif",BT$7&gt;=$R52,BT$7&lt;=$R52+$S52-1),2,IF(AND($O52="Jalon",BT$7&gt;=$R52,BT$7&lt;=$R52+$S52-1),1,""))</f>
        <v/>
      </c>
      <c r="BU52" s="23" t="str">
        <f ca="1">IF(AND($O52="Objectif",BU$7&gt;=$R52,BU$7&lt;=$R52+$S52-1),2,IF(AND($O52="Jalon",BU$7&gt;=$R52,BU$7&lt;=$R52+$S52-1),1,""))</f>
        <v/>
      </c>
      <c r="BV52" s="23" t="str">
        <f ca="1">IF(AND($O52="Objectif",BV$7&gt;=$R52,BV$7&lt;=$R52+$S52-1),2,IF(AND($O52="Jalon",BV$7&gt;=$R52,BV$7&lt;=$R52+$S52-1),1,""))</f>
        <v/>
      </c>
      <c r="BW52" s="23" t="str">
        <f ca="1">IF(AND($O52="Objectif",BW$7&gt;=$R52,BW$7&lt;=$R52+$S52-1),2,IF(AND($O52="Jalon",BW$7&gt;=$R52,BW$7&lt;=$R52+$S52-1),1,""))</f>
        <v/>
      </c>
      <c r="BX52" s="23" t="str">
        <f ca="1">IF(AND($O52="Objectif",BX$7&gt;=$R52,BX$7&lt;=$R52+$S52-1),2,IF(AND($O52="Jalon",BX$7&gt;=$R52,BX$7&lt;=$R52+$S52-1),1,""))</f>
        <v/>
      </c>
      <c r="BY52" s="23" t="str">
        <f ca="1">IF(AND($O52="Objectif",BY$7&gt;=$R52,BY$7&lt;=$R52+$S52-1),2,IF(AND($O52="Jalon",BY$7&gt;=$R52,BY$7&lt;=$R52+$S52-1),1,""))</f>
        <v/>
      </c>
      <c r="BZ52" s="23" t="str">
        <f ca="1">IF(AND($O52="Objectif",BZ$7&gt;=$R52,BZ$7&lt;=$R52+$S52-1),2,IF(AND($O52="Jalon",BZ$7&gt;=$R52,BZ$7&lt;=$R52+$S52-1),1,""))</f>
        <v/>
      </c>
      <c r="CA52" s="23" t="str">
        <f ca="1">IF(AND($O52="Objectif",CA$7&gt;=$R52,CA$7&lt;=$R52+$S52-1),2,IF(AND($O52="Jalon",CA$7&gt;=$R52,CA$7&lt;=$R52+$S52-1),1,""))</f>
        <v/>
      </c>
      <c r="CB52" s="23" t="str">
        <f ca="1">IF(AND($O52="Objectif",CB$7&gt;=$R52,CB$7&lt;=$R52+$S52-1),2,IF(AND($O52="Jalon",CB$7&gt;=$R52,CB$7&lt;=$R52+$S52-1),1,""))</f>
        <v/>
      </c>
    </row>
    <row r="53" spans="1:80" s="2" customFormat="1" ht="30" customHeight="1" x14ac:dyDescent="0.25">
      <c r="A53" s="36">
        <v>42</v>
      </c>
      <c r="B53" s="33" t="s">
        <v>58</v>
      </c>
      <c r="C53" s="88" t="str">
        <f ca="1">VLOOKUP(((Jalons[[#This Row],[perturbation ]]+Jalons[[#This Row],[perturbation 9]])/150),$D$3:$E$6,2,1)</f>
        <v>En bonne voie</v>
      </c>
      <c r="D53" s="88" t="str">
        <f ca="1">VLOOKUP((Jalons[[#This Row],[temps consommés ]]-Jalons[[#This Row],[Nombre de jours]])/Jalons[[#This Row],[Nombre de jours]],$V$3:$W$6,2,1)</f>
        <v>En bonne voie</v>
      </c>
      <c r="E53" s="22" t="s">
        <v>9</v>
      </c>
      <c r="F53" s="65">
        <f>IF(AND(Jalons[[#This Row],[début réel ]]="",Jalons[[#This Row],[fin réelle ]]),0,IF(AND(Jalons[[#This Row],[début réel ]]&lt;&gt;"",Jalons[[#This Row],[fin réelle ]]=""),0.5,1))</f>
        <v>0</v>
      </c>
      <c r="G53" s="56">
        <f t="shared" si="2"/>
        <v>44963</v>
      </c>
      <c r="H53" s="21">
        <v>1</v>
      </c>
      <c r="I53" s="45">
        <f>+Jalons[[#This Row],[Début prévisionnel ]]+Jalons[[#This Row],[Nombre de jours]]-1</f>
        <v>44963</v>
      </c>
      <c r="J53" s="45"/>
      <c r="K53" s="87">
        <f ca="1">IF(Jalons[[#This Row],[temps consommés ]]-Jalons[[#This Row],[Nombre de jours]]&lt;0,0,Jalons[[#This Row],[temps consommés ]]-Jalons[[#This Row],[Nombre de jours]])</f>
        <v>0</v>
      </c>
      <c r="L5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3" s="45"/>
      <c r="N53" s="66"/>
      <c r="O53" s="88" t="str">
        <f ca="1">VLOOKUP((Jalons[[#This Row],[temps consommés ]]-Jalons[[#This Row],[Nombre de jours]])/Jalons[[#This Row],[Nombre de jours]],$V$3:$W$6,2,1)</f>
        <v>En bonne voie</v>
      </c>
      <c r="P53" s="22" t="s">
        <v>9</v>
      </c>
      <c r="Q53" s="65">
        <f>IF(AND(Jalons[[#This Row],[début réel 8]]="",Jalons[[#This Row],[fin réelle 11]]),0,IF(AND(Jalons[[#This Row],[début réel 8]]&lt;&gt;"",Jalons[[#This Row],[fin réelle 11]]=""),0.5,1))</f>
        <v>0</v>
      </c>
      <c r="R53" s="56">
        <f>Jalons[[#This Row],[Fin ]]+1</f>
        <v>44964</v>
      </c>
      <c r="S53" s="21">
        <v>27</v>
      </c>
      <c r="T53" s="45">
        <f>Jalons[[#This Row],[Début prévisionnel 5]]+Jalons[[#This Row],[Nombre de jours6]]-1</f>
        <v>44990</v>
      </c>
      <c r="U53" s="45"/>
      <c r="V53" s="87">
        <f ca="1">IF(Jalons[[#This Row],[temps consommés 10]]-Jalons[[#This Row],[Nombre de jours6]]&lt;0,0,Jalons[[#This Row],[temps consommés 10]]-Jalons[[#This Row],[Nombre de jours6]])</f>
        <v>0</v>
      </c>
      <c r="W5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3" s="45"/>
      <c r="Y53" s="23" t="str">
        <f ca="1">IF(AND($O53="Objectif",Y$7&gt;=$R53,Y$7&lt;=$R53+$S53-1),2,IF(AND($O53="Jalon",Y$7&gt;=$R53,Y$7&lt;=$R53+$S53-1),1,""))</f>
        <v/>
      </c>
      <c r="Z53" s="23" t="str">
        <f ca="1">IF(AND($O53="Objectif",Z$7&gt;=$R53,Z$7&lt;=$R53+$S53-1),2,IF(AND($O53="Jalon",Z$7&gt;=$R53,Z$7&lt;=$R53+$S53-1),1,""))</f>
        <v/>
      </c>
      <c r="AA53" s="23" t="str">
        <f ca="1">IF(AND($O53="Objectif",AA$7&gt;=$R53,AA$7&lt;=$R53+$S53-1),2,IF(AND($O53="Jalon",AA$7&gt;=$R53,AA$7&lt;=$R53+$S53-1),1,""))</f>
        <v/>
      </c>
      <c r="AB53" s="23" t="str">
        <f ca="1">IF(AND($O53="Objectif",AB$7&gt;=$R53,AB$7&lt;=$R53+$S53-1),2,IF(AND($O53="Jalon",AB$7&gt;=$R53,AB$7&lt;=$R53+$S53-1),1,""))</f>
        <v/>
      </c>
      <c r="AC53" s="23" t="str">
        <f ca="1">IF(AND($O53="Objectif",AC$7&gt;=$R53,AC$7&lt;=$R53+$S53-1),2,IF(AND($O53="Jalon",AC$7&gt;=$R53,AC$7&lt;=$R53+$S53-1),1,""))</f>
        <v/>
      </c>
      <c r="AD53" s="23" t="str">
        <f ca="1">IF(AND($O53="Objectif",AD$7&gt;=$R53,AD$7&lt;=$R53+$S53-1),2,IF(AND($O53="Jalon",AD$7&gt;=$R53,AD$7&lt;=$R53+$S53-1),1,""))</f>
        <v/>
      </c>
      <c r="AE53" s="23" t="str">
        <f ca="1">IF(AND($O53="Objectif",AE$7&gt;=$R53,AE$7&lt;=$R53+$S53-1),2,IF(AND($O53="Jalon",AE$7&gt;=$R53,AE$7&lt;=$R53+$S53-1),1,""))</f>
        <v/>
      </c>
      <c r="AF53" s="23" t="str">
        <f ca="1">IF(AND($O53="Objectif",AF$7&gt;=$R53,AF$7&lt;=$R53+$S53-1),2,IF(AND($O53="Jalon",AF$7&gt;=$R53,AF$7&lt;=$R53+$S53-1),1,""))</f>
        <v/>
      </c>
      <c r="AG53" s="23" t="str">
        <f ca="1">IF(AND($O53="Objectif",AG$7&gt;=$R53,AG$7&lt;=$R53+$S53-1),2,IF(AND($O53="Jalon",AG$7&gt;=$R53,AG$7&lt;=$R53+$S53-1),1,""))</f>
        <v/>
      </c>
      <c r="AH53" s="23" t="str">
        <f ca="1">IF(AND($O53="Objectif",AH$7&gt;=$R53,AH$7&lt;=$R53+$S53-1),2,IF(AND($O53="Jalon",AH$7&gt;=$R53,AH$7&lt;=$R53+$S53-1),1,""))</f>
        <v/>
      </c>
      <c r="AI53" s="23" t="str">
        <f ca="1">IF(AND($O53="Objectif",AI$7&gt;=$R53,AI$7&lt;=$R53+$S53-1),2,IF(AND($O53="Jalon",AI$7&gt;=$R53,AI$7&lt;=$R53+$S53-1),1,""))</f>
        <v/>
      </c>
      <c r="AJ53" s="23" t="str">
        <f ca="1">IF(AND($O53="Objectif",AJ$7&gt;=$R53,AJ$7&lt;=$R53+$S53-1),2,IF(AND($O53="Jalon",AJ$7&gt;=$R53,AJ$7&lt;=$R53+$S53-1),1,""))</f>
        <v/>
      </c>
      <c r="AK53" s="23" t="str">
        <f ca="1">IF(AND($O53="Objectif",AK$7&gt;=$R53,AK$7&lt;=$R53+$S53-1),2,IF(AND($O53="Jalon",AK$7&gt;=$R53,AK$7&lt;=$R53+$S53-1),1,""))</f>
        <v/>
      </c>
      <c r="AL53" s="23" t="str">
        <f ca="1">IF(AND($O53="Objectif",AL$7&gt;=$R53,AL$7&lt;=$R53+$S53-1),2,IF(AND($O53="Jalon",AL$7&gt;=$R53,AL$7&lt;=$R53+$S53-1),1,""))</f>
        <v/>
      </c>
      <c r="AM53" s="23" t="str">
        <f ca="1">IF(AND($O53="Objectif",AM$7&gt;=$R53,AM$7&lt;=$R53+$S53-1),2,IF(AND($O53="Jalon",AM$7&gt;=$R53,AM$7&lt;=$R53+$S53-1),1,""))</f>
        <v/>
      </c>
      <c r="AN53" s="23" t="str">
        <f ca="1">IF(AND($O53="Objectif",AN$7&gt;=$R53,AN$7&lt;=$R53+$S53-1),2,IF(AND($O53="Jalon",AN$7&gt;=$R53,AN$7&lt;=$R53+$S53-1),1,""))</f>
        <v/>
      </c>
      <c r="AO53" s="23" t="str">
        <f ca="1">IF(AND($O53="Objectif",AO$7&gt;=$R53,AO$7&lt;=$R53+$S53-1),2,IF(AND($O53="Jalon",AO$7&gt;=$R53,AO$7&lt;=$R53+$S53-1),1,""))</f>
        <v/>
      </c>
      <c r="AP53" s="23" t="str">
        <f ca="1">IF(AND($O53="Objectif",AP$7&gt;=$R53,AP$7&lt;=$R53+$S53-1),2,IF(AND($O53="Jalon",AP$7&gt;=$R53,AP$7&lt;=$R53+$S53-1),1,""))</f>
        <v/>
      </c>
      <c r="AQ53" s="23" t="str">
        <f ca="1">IF(AND($O53="Objectif",AQ$7&gt;=$R53,AQ$7&lt;=$R53+$S53-1),2,IF(AND($O53="Jalon",AQ$7&gt;=$R53,AQ$7&lt;=$R53+$S53-1),1,""))</f>
        <v/>
      </c>
      <c r="AR53" s="23" t="str">
        <f ca="1">IF(AND($O53="Objectif",AR$7&gt;=$R53,AR$7&lt;=$R53+$S53-1),2,IF(AND($O53="Jalon",AR$7&gt;=$R53,AR$7&lt;=$R53+$S53-1),1,""))</f>
        <v/>
      </c>
      <c r="AS53" s="23" t="str">
        <f ca="1">IF(AND($O53="Objectif",AS$7&gt;=$R53,AS$7&lt;=$R53+$S53-1),2,IF(AND($O53="Jalon",AS$7&gt;=$R53,AS$7&lt;=$R53+$S53-1),1,""))</f>
        <v/>
      </c>
      <c r="AT53" s="23" t="str">
        <f ca="1">IF(AND($O53="Objectif",AT$7&gt;=$R53,AT$7&lt;=$R53+$S53-1),2,IF(AND($O53="Jalon",AT$7&gt;=$R53,AT$7&lt;=$R53+$S53-1),1,""))</f>
        <v/>
      </c>
      <c r="AU53" s="23" t="str">
        <f ca="1">IF(AND($O53="Objectif",AU$7&gt;=$R53,AU$7&lt;=$R53+$S53-1),2,IF(AND($O53="Jalon",AU$7&gt;=$R53,AU$7&lt;=$R53+$S53-1),1,""))</f>
        <v/>
      </c>
      <c r="AV53" s="23" t="str">
        <f ca="1">IF(AND($O53="Objectif",AV$7&gt;=$R53,AV$7&lt;=$R53+$S53-1),2,IF(AND($O53="Jalon",AV$7&gt;=$R53,AV$7&lt;=$R53+$S53-1),1,""))</f>
        <v/>
      </c>
      <c r="AW53" s="23" t="str">
        <f ca="1">IF(AND($O53="Objectif",AW$7&gt;=$R53,AW$7&lt;=$R53+$S53-1),2,IF(AND($O53="Jalon",AW$7&gt;=$R53,AW$7&lt;=$R53+$S53-1),1,""))</f>
        <v/>
      </c>
      <c r="AX53" s="23" t="str">
        <f ca="1">IF(AND($O53="Objectif",AX$7&gt;=$R53,AX$7&lt;=$R53+$S53-1),2,IF(AND($O53="Jalon",AX$7&gt;=$R53,AX$7&lt;=$R53+$S53-1),1,""))</f>
        <v/>
      </c>
      <c r="AY53" s="23" t="str">
        <f ca="1">IF(AND($O53="Objectif",AY$7&gt;=$R53,AY$7&lt;=$R53+$S53-1),2,IF(AND($O53="Jalon",AY$7&gt;=$R53,AY$7&lt;=$R53+$S53-1),1,""))</f>
        <v/>
      </c>
      <c r="AZ53" s="23" t="str">
        <f ca="1">IF(AND($O53="Objectif",AZ$7&gt;=$R53,AZ$7&lt;=$R53+$S53-1),2,IF(AND($O53="Jalon",AZ$7&gt;=$R53,AZ$7&lt;=$R53+$S53-1),1,""))</f>
        <v/>
      </c>
      <c r="BA53" s="23" t="str">
        <f ca="1">IF(AND($O53="Objectif",BA$7&gt;=$R53,BA$7&lt;=$R53+$S53-1),2,IF(AND($O53="Jalon",BA$7&gt;=$R53,BA$7&lt;=$R53+$S53-1),1,""))</f>
        <v/>
      </c>
      <c r="BB53" s="23" t="str">
        <f ca="1">IF(AND($O53="Objectif",BB$7&gt;=$R53,BB$7&lt;=$R53+$S53-1),2,IF(AND($O53="Jalon",BB$7&gt;=$R53,BB$7&lt;=$R53+$S53-1),1,""))</f>
        <v/>
      </c>
      <c r="BC53" s="23" t="str">
        <f ca="1">IF(AND($O53="Objectif",BC$7&gt;=$R53,BC$7&lt;=$R53+$S53-1),2,IF(AND($O53="Jalon",BC$7&gt;=$R53,BC$7&lt;=$R53+$S53-1),1,""))</f>
        <v/>
      </c>
      <c r="BD53" s="23" t="str">
        <f ca="1">IF(AND($O53="Objectif",BD$7&gt;=$R53,BD$7&lt;=$R53+$S53-1),2,IF(AND($O53="Jalon",BD$7&gt;=$R53,BD$7&lt;=$R53+$S53-1),1,""))</f>
        <v/>
      </c>
      <c r="BE53" s="23" t="str">
        <f ca="1">IF(AND($O53="Objectif",BE$7&gt;=$R53,BE$7&lt;=$R53+$S53-1),2,IF(AND($O53="Jalon",BE$7&gt;=$R53,BE$7&lt;=$R53+$S53-1),1,""))</f>
        <v/>
      </c>
      <c r="BF53" s="23" t="str">
        <f ca="1">IF(AND($O53="Objectif",BF$7&gt;=$R53,BF$7&lt;=$R53+$S53-1),2,IF(AND($O53="Jalon",BF$7&gt;=$R53,BF$7&lt;=$R53+$S53-1),1,""))</f>
        <v/>
      </c>
      <c r="BG53" s="23" t="str">
        <f ca="1">IF(AND($O53="Objectif",BG$7&gt;=$R53,BG$7&lt;=$R53+$S53-1),2,IF(AND($O53="Jalon",BG$7&gt;=$R53,BG$7&lt;=$R53+$S53-1),1,""))</f>
        <v/>
      </c>
      <c r="BH53" s="23" t="str">
        <f ca="1">IF(AND($O53="Objectif",BH$7&gt;=$R53,BH$7&lt;=$R53+$S53-1),2,IF(AND($O53="Jalon",BH$7&gt;=$R53,BH$7&lt;=$R53+$S53-1),1,""))</f>
        <v/>
      </c>
      <c r="BI53" s="23" t="str">
        <f ca="1">IF(AND($O53="Objectif",BI$7&gt;=$R53,BI$7&lt;=$R53+$S53-1),2,IF(AND($O53="Jalon",BI$7&gt;=$R53,BI$7&lt;=$R53+$S53-1),1,""))</f>
        <v/>
      </c>
      <c r="BJ53" s="23" t="str">
        <f ca="1">IF(AND($O53="Objectif",BJ$7&gt;=$R53,BJ$7&lt;=$R53+$S53-1),2,IF(AND($O53="Jalon",BJ$7&gt;=$R53,BJ$7&lt;=$R53+$S53-1),1,""))</f>
        <v/>
      </c>
      <c r="BK53" s="23" t="str">
        <f ca="1">IF(AND($O53="Objectif",BK$7&gt;=$R53,BK$7&lt;=$R53+$S53-1),2,IF(AND($O53="Jalon",BK$7&gt;=$R53,BK$7&lt;=$R53+$S53-1),1,""))</f>
        <v/>
      </c>
      <c r="BL53" s="23" t="str">
        <f ca="1">IF(AND($O53="Objectif",BL$7&gt;=$R53,BL$7&lt;=$R53+$S53-1),2,IF(AND($O53="Jalon",BL$7&gt;=$R53,BL$7&lt;=$R53+$S53-1),1,""))</f>
        <v/>
      </c>
      <c r="BM53" s="23" t="str">
        <f ca="1">IF(AND($O53="Objectif",BM$7&gt;=$R53,BM$7&lt;=$R53+$S53-1),2,IF(AND($O53="Jalon",BM$7&gt;=$R53,BM$7&lt;=$R53+$S53-1),1,""))</f>
        <v/>
      </c>
      <c r="BN53" s="23" t="str">
        <f ca="1">IF(AND($O53="Objectif",BN$7&gt;=$R53,BN$7&lt;=$R53+$S53-1),2,IF(AND($O53="Jalon",BN$7&gt;=$R53,BN$7&lt;=$R53+$S53-1),1,""))</f>
        <v/>
      </c>
      <c r="BO53" s="23" t="str">
        <f ca="1">IF(AND($O53="Objectif",BO$7&gt;=$R53,BO$7&lt;=$R53+$S53-1),2,IF(AND($O53="Jalon",BO$7&gt;=$R53,BO$7&lt;=$R53+$S53-1),1,""))</f>
        <v/>
      </c>
      <c r="BP53" s="23" t="str">
        <f ca="1">IF(AND($O53="Objectif",BP$7&gt;=$R53,BP$7&lt;=$R53+$S53-1),2,IF(AND($O53="Jalon",BP$7&gt;=$R53,BP$7&lt;=$R53+$S53-1),1,""))</f>
        <v/>
      </c>
      <c r="BQ53" s="23" t="str">
        <f ca="1">IF(AND($O53="Objectif",BQ$7&gt;=$R53,BQ$7&lt;=$R53+$S53-1),2,IF(AND($O53="Jalon",BQ$7&gt;=$R53,BQ$7&lt;=$R53+$S53-1),1,""))</f>
        <v/>
      </c>
      <c r="BR53" s="23" t="str">
        <f ca="1">IF(AND($O53="Objectif",BR$7&gt;=$R53,BR$7&lt;=$R53+$S53-1),2,IF(AND($O53="Jalon",BR$7&gt;=$R53,BR$7&lt;=$R53+$S53-1),1,""))</f>
        <v/>
      </c>
      <c r="BS53" s="23" t="str">
        <f ca="1">IF(AND($O53="Objectif",BS$7&gt;=$R53,BS$7&lt;=$R53+$S53-1),2,IF(AND($O53="Jalon",BS$7&gt;=$R53,BS$7&lt;=$R53+$S53-1),1,""))</f>
        <v/>
      </c>
      <c r="BT53" s="23" t="str">
        <f ca="1">IF(AND($O53="Objectif",BT$7&gt;=$R53,BT$7&lt;=$R53+$S53-1),2,IF(AND($O53="Jalon",BT$7&gt;=$R53,BT$7&lt;=$R53+$S53-1),1,""))</f>
        <v/>
      </c>
      <c r="BU53" s="23" t="str">
        <f ca="1">IF(AND($O53="Objectif",BU$7&gt;=$R53,BU$7&lt;=$R53+$S53-1),2,IF(AND($O53="Jalon",BU$7&gt;=$R53,BU$7&lt;=$R53+$S53-1),1,""))</f>
        <v/>
      </c>
      <c r="BV53" s="23" t="str">
        <f ca="1">IF(AND($O53="Objectif",BV$7&gt;=$R53,BV$7&lt;=$R53+$S53-1),2,IF(AND($O53="Jalon",BV$7&gt;=$R53,BV$7&lt;=$R53+$S53-1),1,""))</f>
        <v/>
      </c>
      <c r="BW53" s="23" t="str">
        <f ca="1">IF(AND($O53="Objectif",BW$7&gt;=$R53,BW$7&lt;=$R53+$S53-1),2,IF(AND($O53="Jalon",BW$7&gt;=$R53,BW$7&lt;=$R53+$S53-1),1,""))</f>
        <v/>
      </c>
      <c r="BX53" s="23" t="str">
        <f ca="1">IF(AND($O53="Objectif",BX$7&gt;=$R53,BX$7&lt;=$R53+$S53-1),2,IF(AND($O53="Jalon",BX$7&gt;=$R53,BX$7&lt;=$R53+$S53-1),1,""))</f>
        <v/>
      </c>
      <c r="BY53" s="23" t="str">
        <f ca="1">IF(AND($O53="Objectif",BY$7&gt;=$R53,BY$7&lt;=$R53+$S53-1),2,IF(AND($O53="Jalon",BY$7&gt;=$R53,BY$7&lt;=$R53+$S53-1),1,""))</f>
        <v/>
      </c>
      <c r="BZ53" s="23" t="str">
        <f ca="1">IF(AND($O53="Objectif",BZ$7&gt;=$R53,BZ$7&lt;=$R53+$S53-1),2,IF(AND($O53="Jalon",BZ$7&gt;=$R53,BZ$7&lt;=$R53+$S53-1),1,""))</f>
        <v/>
      </c>
      <c r="CA53" s="23" t="str">
        <f ca="1">IF(AND($O53="Objectif",CA$7&gt;=$R53,CA$7&lt;=$R53+$S53-1),2,IF(AND($O53="Jalon",CA$7&gt;=$R53,CA$7&lt;=$R53+$S53-1),1,""))</f>
        <v/>
      </c>
      <c r="CB53" s="23" t="str">
        <f ca="1">IF(AND($O53="Objectif",CB$7&gt;=$R53,CB$7&lt;=$R53+$S53-1),2,IF(AND($O53="Jalon",CB$7&gt;=$R53,CB$7&lt;=$R53+$S53-1),1,""))</f>
        <v/>
      </c>
    </row>
    <row r="54" spans="1:80" s="2" customFormat="1" ht="18.75" customHeight="1" x14ac:dyDescent="0.25">
      <c r="A54" s="36">
        <v>43</v>
      </c>
      <c r="B54" s="33" t="s">
        <v>59</v>
      </c>
      <c r="C54" s="88" t="str">
        <f ca="1">VLOOKUP(((Jalons[[#This Row],[perturbation ]]+Jalons[[#This Row],[perturbation 9]])/150),$D$3:$E$6,2,1)</f>
        <v>En bonne voie</v>
      </c>
      <c r="D54" s="88" t="str">
        <f ca="1">VLOOKUP((Jalons[[#This Row],[temps consommés ]]-Jalons[[#This Row],[Nombre de jours]])/Jalons[[#This Row],[Nombre de jours]],$V$3:$W$6,2,1)</f>
        <v>En bonne voie</v>
      </c>
      <c r="E54" s="22" t="s">
        <v>9</v>
      </c>
      <c r="F54" s="65">
        <f>IF(AND(Jalons[[#This Row],[début réel ]]="",Jalons[[#This Row],[fin réelle ]]),0,IF(AND(Jalons[[#This Row],[début réel ]]&lt;&gt;"",Jalons[[#This Row],[fin réelle ]]=""),0.5,1))</f>
        <v>0</v>
      </c>
      <c r="G54" s="56">
        <f t="shared" si="2"/>
        <v>44963</v>
      </c>
      <c r="H54" s="21">
        <v>1</v>
      </c>
      <c r="I54" s="45">
        <f>+Jalons[[#This Row],[Début prévisionnel ]]+Jalons[[#This Row],[Nombre de jours]]-1</f>
        <v>44963</v>
      </c>
      <c r="J54" s="45"/>
      <c r="K54" s="87">
        <f ca="1">IF(Jalons[[#This Row],[temps consommés ]]-Jalons[[#This Row],[Nombre de jours]]&lt;0,0,Jalons[[#This Row],[temps consommés ]]-Jalons[[#This Row],[Nombre de jours]])</f>
        <v>0</v>
      </c>
      <c r="L5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4" s="45"/>
      <c r="N54" s="66"/>
      <c r="O54" s="88" t="str">
        <f ca="1">VLOOKUP((Jalons[[#This Row],[temps consommés ]]-Jalons[[#This Row],[Nombre de jours]])/Jalons[[#This Row],[Nombre de jours]],$V$3:$W$6,2,1)</f>
        <v>En bonne voie</v>
      </c>
      <c r="P54" s="22" t="s">
        <v>9</v>
      </c>
      <c r="Q54" s="65">
        <f>IF(AND(Jalons[[#This Row],[début réel 8]]="",Jalons[[#This Row],[fin réelle 11]]),0,IF(AND(Jalons[[#This Row],[début réel 8]]&lt;&gt;"",Jalons[[#This Row],[fin réelle 11]]=""),0.5,1))</f>
        <v>0</v>
      </c>
      <c r="R54" s="56">
        <f>Jalons[[#This Row],[Fin ]]+1</f>
        <v>44964</v>
      </c>
      <c r="S54" s="21">
        <v>27</v>
      </c>
      <c r="T54" s="45">
        <f>Jalons[[#This Row],[Début prévisionnel 5]]+Jalons[[#This Row],[Nombre de jours6]]-1</f>
        <v>44990</v>
      </c>
      <c r="U54" s="45"/>
      <c r="V54" s="87">
        <f ca="1">IF(Jalons[[#This Row],[temps consommés 10]]-Jalons[[#This Row],[Nombre de jours6]]&lt;0,0,Jalons[[#This Row],[temps consommés 10]]-Jalons[[#This Row],[Nombre de jours6]])</f>
        <v>0</v>
      </c>
      <c r="W5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4" s="45"/>
      <c r="Y54" s="23" t="str">
        <f ca="1">IF(AND($O54="Objectif",Y$7&gt;=$R54,Y$7&lt;=$R54+$S54-1),2,IF(AND($O54="Jalon",Y$7&gt;=$R54,Y$7&lt;=$R54+$S54-1),1,""))</f>
        <v/>
      </c>
      <c r="Z54" s="23" t="str">
        <f ca="1">IF(AND($O54="Objectif",Z$7&gt;=$R54,Z$7&lt;=$R54+$S54-1),2,IF(AND($O54="Jalon",Z$7&gt;=$R54,Z$7&lt;=$R54+$S54-1),1,""))</f>
        <v/>
      </c>
      <c r="AA54" s="23" t="str">
        <f ca="1">IF(AND($O54="Objectif",AA$7&gt;=$R54,AA$7&lt;=$R54+$S54-1),2,IF(AND($O54="Jalon",AA$7&gt;=$R54,AA$7&lt;=$R54+$S54-1),1,""))</f>
        <v/>
      </c>
      <c r="AB54" s="23" t="str">
        <f ca="1">IF(AND($O54="Objectif",AB$7&gt;=$R54,AB$7&lt;=$R54+$S54-1),2,IF(AND($O54="Jalon",AB$7&gt;=$R54,AB$7&lt;=$R54+$S54-1),1,""))</f>
        <v/>
      </c>
      <c r="AC54" s="23" t="str">
        <f ca="1">IF(AND($O54="Objectif",AC$7&gt;=$R54,AC$7&lt;=$R54+$S54-1),2,IF(AND($O54="Jalon",AC$7&gt;=$R54,AC$7&lt;=$R54+$S54-1),1,""))</f>
        <v/>
      </c>
      <c r="AD54" s="23" t="str">
        <f ca="1">IF(AND($O54="Objectif",AD$7&gt;=$R54,AD$7&lt;=$R54+$S54-1),2,IF(AND($O54="Jalon",AD$7&gt;=$R54,AD$7&lt;=$R54+$S54-1),1,""))</f>
        <v/>
      </c>
      <c r="AE54" s="23" t="str">
        <f ca="1">IF(AND($O54="Objectif",AE$7&gt;=$R54,AE$7&lt;=$R54+$S54-1),2,IF(AND($O54="Jalon",AE$7&gt;=$R54,AE$7&lt;=$R54+$S54-1),1,""))</f>
        <v/>
      </c>
      <c r="AF54" s="23" t="str">
        <f ca="1">IF(AND($O54="Objectif",AF$7&gt;=$R54,AF$7&lt;=$R54+$S54-1),2,IF(AND($O54="Jalon",AF$7&gt;=$R54,AF$7&lt;=$R54+$S54-1),1,""))</f>
        <v/>
      </c>
      <c r="AG54" s="23" t="str">
        <f ca="1">IF(AND($O54="Objectif",AG$7&gt;=$R54,AG$7&lt;=$R54+$S54-1),2,IF(AND($O54="Jalon",AG$7&gt;=$R54,AG$7&lt;=$R54+$S54-1),1,""))</f>
        <v/>
      </c>
      <c r="AH54" s="23" t="str">
        <f ca="1">IF(AND($O54="Objectif",AH$7&gt;=$R54,AH$7&lt;=$R54+$S54-1),2,IF(AND($O54="Jalon",AH$7&gt;=$R54,AH$7&lt;=$R54+$S54-1),1,""))</f>
        <v/>
      </c>
      <c r="AI54" s="23" t="str">
        <f ca="1">IF(AND($O54="Objectif",AI$7&gt;=$R54,AI$7&lt;=$R54+$S54-1),2,IF(AND($O54="Jalon",AI$7&gt;=$R54,AI$7&lt;=$R54+$S54-1),1,""))</f>
        <v/>
      </c>
      <c r="AJ54" s="23" t="str">
        <f ca="1">IF(AND($O54="Objectif",AJ$7&gt;=$R54,AJ$7&lt;=$R54+$S54-1),2,IF(AND($O54="Jalon",AJ$7&gt;=$R54,AJ$7&lt;=$R54+$S54-1),1,""))</f>
        <v/>
      </c>
      <c r="AK54" s="23" t="str">
        <f ca="1">IF(AND($O54="Objectif",AK$7&gt;=$R54,AK$7&lt;=$R54+$S54-1),2,IF(AND($O54="Jalon",AK$7&gt;=$R54,AK$7&lt;=$R54+$S54-1),1,""))</f>
        <v/>
      </c>
      <c r="AL54" s="23" t="str">
        <f ca="1">IF(AND($O54="Objectif",AL$7&gt;=$R54,AL$7&lt;=$R54+$S54-1),2,IF(AND($O54="Jalon",AL$7&gt;=$R54,AL$7&lt;=$R54+$S54-1),1,""))</f>
        <v/>
      </c>
      <c r="AM54" s="23" t="str">
        <f ca="1">IF(AND($O54="Objectif",AM$7&gt;=$R54,AM$7&lt;=$R54+$S54-1),2,IF(AND($O54="Jalon",AM$7&gt;=$R54,AM$7&lt;=$R54+$S54-1),1,""))</f>
        <v/>
      </c>
      <c r="AN54" s="23" t="str">
        <f ca="1">IF(AND($O54="Objectif",AN$7&gt;=$R54,AN$7&lt;=$R54+$S54-1),2,IF(AND($O54="Jalon",AN$7&gt;=$R54,AN$7&lt;=$R54+$S54-1),1,""))</f>
        <v/>
      </c>
      <c r="AO54" s="23" t="str">
        <f ca="1">IF(AND($O54="Objectif",AO$7&gt;=$R54,AO$7&lt;=$R54+$S54-1),2,IF(AND($O54="Jalon",AO$7&gt;=$R54,AO$7&lt;=$R54+$S54-1),1,""))</f>
        <v/>
      </c>
      <c r="AP54" s="23" t="str">
        <f ca="1">IF(AND($O54="Objectif",AP$7&gt;=$R54,AP$7&lt;=$R54+$S54-1),2,IF(AND($O54="Jalon",AP$7&gt;=$R54,AP$7&lt;=$R54+$S54-1),1,""))</f>
        <v/>
      </c>
      <c r="AQ54" s="23" t="str">
        <f ca="1">IF(AND($O54="Objectif",AQ$7&gt;=$R54,AQ$7&lt;=$R54+$S54-1),2,IF(AND($O54="Jalon",AQ$7&gt;=$R54,AQ$7&lt;=$R54+$S54-1),1,""))</f>
        <v/>
      </c>
      <c r="AR54" s="23" t="str">
        <f ca="1">IF(AND($O54="Objectif",AR$7&gt;=$R54,AR$7&lt;=$R54+$S54-1),2,IF(AND($O54="Jalon",AR$7&gt;=$R54,AR$7&lt;=$R54+$S54-1),1,""))</f>
        <v/>
      </c>
      <c r="AS54" s="23" t="str">
        <f ca="1">IF(AND($O54="Objectif",AS$7&gt;=$R54,AS$7&lt;=$R54+$S54-1),2,IF(AND($O54="Jalon",AS$7&gt;=$R54,AS$7&lt;=$R54+$S54-1),1,""))</f>
        <v/>
      </c>
      <c r="AT54" s="23" t="str">
        <f ca="1">IF(AND($O54="Objectif",AT$7&gt;=$R54,AT$7&lt;=$R54+$S54-1),2,IF(AND($O54="Jalon",AT$7&gt;=$R54,AT$7&lt;=$R54+$S54-1),1,""))</f>
        <v/>
      </c>
      <c r="AU54" s="23" t="str">
        <f ca="1">IF(AND($O54="Objectif",AU$7&gt;=$R54,AU$7&lt;=$R54+$S54-1),2,IF(AND($O54="Jalon",AU$7&gt;=$R54,AU$7&lt;=$R54+$S54-1),1,""))</f>
        <v/>
      </c>
      <c r="AV54" s="23" t="str">
        <f ca="1">IF(AND($O54="Objectif",AV$7&gt;=$R54,AV$7&lt;=$R54+$S54-1),2,IF(AND($O54="Jalon",AV$7&gt;=$R54,AV$7&lt;=$R54+$S54-1),1,""))</f>
        <v/>
      </c>
      <c r="AW54" s="23" t="str">
        <f ca="1">IF(AND($O54="Objectif",AW$7&gt;=$R54,AW$7&lt;=$R54+$S54-1),2,IF(AND($O54="Jalon",AW$7&gt;=$R54,AW$7&lt;=$R54+$S54-1),1,""))</f>
        <v/>
      </c>
      <c r="AX54" s="23" t="str">
        <f ca="1">IF(AND($O54="Objectif",AX$7&gt;=$R54,AX$7&lt;=$R54+$S54-1),2,IF(AND($O54="Jalon",AX$7&gt;=$R54,AX$7&lt;=$R54+$S54-1),1,""))</f>
        <v/>
      </c>
      <c r="AY54" s="23" t="str">
        <f ca="1">IF(AND($O54="Objectif",AY$7&gt;=$R54,AY$7&lt;=$R54+$S54-1),2,IF(AND($O54="Jalon",AY$7&gt;=$R54,AY$7&lt;=$R54+$S54-1),1,""))</f>
        <v/>
      </c>
      <c r="AZ54" s="23" t="str">
        <f ca="1">IF(AND($O54="Objectif",AZ$7&gt;=$R54,AZ$7&lt;=$R54+$S54-1),2,IF(AND($O54="Jalon",AZ$7&gt;=$R54,AZ$7&lt;=$R54+$S54-1),1,""))</f>
        <v/>
      </c>
      <c r="BA54" s="23" t="str">
        <f ca="1">IF(AND($O54="Objectif",BA$7&gt;=$R54,BA$7&lt;=$R54+$S54-1),2,IF(AND($O54="Jalon",BA$7&gt;=$R54,BA$7&lt;=$R54+$S54-1),1,""))</f>
        <v/>
      </c>
      <c r="BB54" s="23" t="str">
        <f ca="1">IF(AND($O54="Objectif",BB$7&gt;=$R54,BB$7&lt;=$R54+$S54-1),2,IF(AND($O54="Jalon",BB$7&gt;=$R54,BB$7&lt;=$R54+$S54-1),1,""))</f>
        <v/>
      </c>
      <c r="BC54" s="23" t="str">
        <f ca="1">IF(AND($O54="Objectif",BC$7&gt;=$R54,BC$7&lt;=$R54+$S54-1),2,IF(AND($O54="Jalon",BC$7&gt;=$R54,BC$7&lt;=$R54+$S54-1),1,""))</f>
        <v/>
      </c>
      <c r="BD54" s="23" t="str">
        <f ca="1">IF(AND($O54="Objectif",BD$7&gt;=$R54,BD$7&lt;=$R54+$S54-1),2,IF(AND($O54="Jalon",BD$7&gt;=$R54,BD$7&lt;=$R54+$S54-1),1,""))</f>
        <v/>
      </c>
      <c r="BE54" s="23" t="str">
        <f ca="1">IF(AND($O54="Objectif",BE$7&gt;=$R54,BE$7&lt;=$R54+$S54-1),2,IF(AND($O54="Jalon",BE$7&gt;=$R54,BE$7&lt;=$R54+$S54-1),1,""))</f>
        <v/>
      </c>
      <c r="BF54" s="23" t="str">
        <f ca="1">IF(AND($O54="Objectif",BF$7&gt;=$R54,BF$7&lt;=$R54+$S54-1),2,IF(AND($O54="Jalon",BF$7&gt;=$R54,BF$7&lt;=$R54+$S54-1),1,""))</f>
        <v/>
      </c>
      <c r="BG54" s="23" t="str">
        <f ca="1">IF(AND($O54="Objectif",BG$7&gt;=$R54,BG$7&lt;=$R54+$S54-1),2,IF(AND($O54="Jalon",BG$7&gt;=$R54,BG$7&lt;=$R54+$S54-1),1,""))</f>
        <v/>
      </c>
      <c r="BH54" s="23" t="str">
        <f ca="1">IF(AND($O54="Objectif",BH$7&gt;=$R54,BH$7&lt;=$R54+$S54-1),2,IF(AND($O54="Jalon",BH$7&gt;=$R54,BH$7&lt;=$R54+$S54-1),1,""))</f>
        <v/>
      </c>
      <c r="BI54" s="23" t="str">
        <f ca="1">IF(AND($O54="Objectif",BI$7&gt;=$R54,BI$7&lt;=$R54+$S54-1),2,IF(AND($O54="Jalon",BI$7&gt;=$R54,BI$7&lt;=$R54+$S54-1),1,""))</f>
        <v/>
      </c>
      <c r="BJ54" s="23" t="str">
        <f ca="1">IF(AND($O54="Objectif",BJ$7&gt;=$R54,BJ$7&lt;=$R54+$S54-1),2,IF(AND($O54="Jalon",BJ$7&gt;=$R54,BJ$7&lt;=$R54+$S54-1),1,""))</f>
        <v/>
      </c>
      <c r="BK54" s="23" t="str">
        <f ca="1">IF(AND($O54="Objectif",BK$7&gt;=$R54,BK$7&lt;=$R54+$S54-1),2,IF(AND($O54="Jalon",BK$7&gt;=$R54,BK$7&lt;=$R54+$S54-1),1,""))</f>
        <v/>
      </c>
      <c r="BL54" s="23" t="str">
        <f ca="1">IF(AND($O54="Objectif",BL$7&gt;=$R54,BL$7&lt;=$R54+$S54-1),2,IF(AND($O54="Jalon",BL$7&gt;=$R54,BL$7&lt;=$R54+$S54-1),1,""))</f>
        <v/>
      </c>
      <c r="BM54" s="23" t="str">
        <f ca="1">IF(AND($O54="Objectif",BM$7&gt;=$R54,BM$7&lt;=$R54+$S54-1),2,IF(AND($O54="Jalon",BM$7&gt;=$R54,BM$7&lt;=$R54+$S54-1),1,""))</f>
        <v/>
      </c>
      <c r="BN54" s="23" t="str">
        <f ca="1">IF(AND($O54="Objectif",BN$7&gt;=$R54,BN$7&lt;=$R54+$S54-1),2,IF(AND($O54="Jalon",BN$7&gt;=$R54,BN$7&lt;=$R54+$S54-1),1,""))</f>
        <v/>
      </c>
      <c r="BO54" s="23" t="str">
        <f ca="1">IF(AND($O54="Objectif",BO$7&gt;=$R54,BO$7&lt;=$R54+$S54-1),2,IF(AND($O54="Jalon",BO$7&gt;=$R54,BO$7&lt;=$R54+$S54-1),1,""))</f>
        <v/>
      </c>
      <c r="BP54" s="23" t="str">
        <f ca="1">IF(AND($O54="Objectif",BP$7&gt;=$R54,BP$7&lt;=$R54+$S54-1),2,IF(AND($O54="Jalon",BP$7&gt;=$R54,BP$7&lt;=$R54+$S54-1),1,""))</f>
        <v/>
      </c>
      <c r="BQ54" s="23" t="str">
        <f ca="1">IF(AND($O54="Objectif",BQ$7&gt;=$R54,BQ$7&lt;=$R54+$S54-1),2,IF(AND($O54="Jalon",BQ$7&gt;=$R54,BQ$7&lt;=$R54+$S54-1),1,""))</f>
        <v/>
      </c>
      <c r="BR54" s="23" t="str">
        <f ca="1">IF(AND($O54="Objectif",BR$7&gt;=$R54,BR$7&lt;=$R54+$S54-1),2,IF(AND($O54="Jalon",BR$7&gt;=$R54,BR$7&lt;=$R54+$S54-1),1,""))</f>
        <v/>
      </c>
      <c r="BS54" s="23" t="str">
        <f ca="1">IF(AND($O54="Objectif",BS$7&gt;=$R54,BS$7&lt;=$R54+$S54-1),2,IF(AND($O54="Jalon",BS$7&gt;=$R54,BS$7&lt;=$R54+$S54-1),1,""))</f>
        <v/>
      </c>
      <c r="BT54" s="23" t="str">
        <f ca="1">IF(AND($O54="Objectif",BT$7&gt;=$R54,BT$7&lt;=$R54+$S54-1),2,IF(AND($O54="Jalon",BT$7&gt;=$R54,BT$7&lt;=$R54+$S54-1),1,""))</f>
        <v/>
      </c>
      <c r="BU54" s="23" t="str">
        <f ca="1">IF(AND($O54="Objectif",BU$7&gt;=$R54,BU$7&lt;=$R54+$S54-1),2,IF(AND($O54="Jalon",BU$7&gt;=$R54,BU$7&lt;=$R54+$S54-1),1,""))</f>
        <v/>
      </c>
      <c r="BV54" s="23" t="str">
        <f ca="1">IF(AND($O54="Objectif",BV$7&gt;=$R54,BV$7&lt;=$R54+$S54-1),2,IF(AND($O54="Jalon",BV$7&gt;=$R54,BV$7&lt;=$R54+$S54-1),1,""))</f>
        <v/>
      </c>
      <c r="BW54" s="23" t="str">
        <f ca="1">IF(AND($O54="Objectif",BW$7&gt;=$R54,BW$7&lt;=$R54+$S54-1),2,IF(AND($O54="Jalon",BW$7&gt;=$R54,BW$7&lt;=$R54+$S54-1),1,""))</f>
        <v/>
      </c>
      <c r="BX54" s="23" t="str">
        <f ca="1">IF(AND($O54="Objectif",BX$7&gt;=$R54,BX$7&lt;=$R54+$S54-1),2,IF(AND($O54="Jalon",BX$7&gt;=$R54,BX$7&lt;=$R54+$S54-1),1,""))</f>
        <v/>
      </c>
      <c r="BY54" s="23" t="str">
        <f ca="1">IF(AND($O54="Objectif",BY$7&gt;=$R54,BY$7&lt;=$R54+$S54-1),2,IF(AND($O54="Jalon",BY$7&gt;=$R54,BY$7&lt;=$R54+$S54-1),1,""))</f>
        <v/>
      </c>
      <c r="BZ54" s="23" t="str">
        <f ca="1">IF(AND($O54="Objectif",BZ$7&gt;=$R54,BZ$7&lt;=$R54+$S54-1),2,IF(AND($O54="Jalon",BZ$7&gt;=$R54,BZ$7&lt;=$R54+$S54-1),1,""))</f>
        <v/>
      </c>
      <c r="CA54" s="23" t="str">
        <f ca="1">IF(AND($O54="Objectif",CA$7&gt;=$R54,CA$7&lt;=$R54+$S54-1),2,IF(AND($O54="Jalon",CA$7&gt;=$R54,CA$7&lt;=$R54+$S54-1),1,""))</f>
        <v/>
      </c>
      <c r="CB54" s="23" t="str">
        <f ca="1">IF(AND($O54="Objectif",CB$7&gt;=$R54,CB$7&lt;=$R54+$S54-1),2,IF(AND($O54="Jalon",CB$7&gt;=$R54,CB$7&lt;=$R54+$S54-1),1,""))</f>
        <v/>
      </c>
    </row>
    <row r="55" spans="1:80" s="48" customFormat="1" ht="32.25" hidden="1" customHeight="1" x14ac:dyDescent="0.25">
      <c r="A55" s="50"/>
      <c r="B55" s="50"/>
      <c r="C55" s="50"/>
      <c r="D55" s="50"/>
      <c r="E55" s="50"/>
      <c r="F55" s="50"/>
      <c r="G55" s="50"/>
      <c r="H55" s="50"/>
      <c r="I55" s="50"/>
      <c r="J55" s="50"/>
      <c r="K55" s="50"/>
      <c r="L55" s="50"/>
      <c r="M55" s="50"/>
      <c r="N55" s="50"/>
      <c r="O55" s="50"/>
      <c r="P55" s="50"/>
      <c r="Q55" s="50"/>
      <c r="R55" s="50"/>
      <c r="S55" s="50"/>
      <c r="T55" s="50"/>
      <c r="U55" s="50"/>
      <c r="V55" s="87">
        <f ca="1">IF(Jalons[[#This Row],[temps consommés 10]]-Jalons[[#This Row],[Nombre de jours6]]&lt;0,0,Jalons[[#This Row],[temps consommés 10]]-Jalons[[#This Row],[Nombre de jours6]])</f>
        <v>44963</v>
      </c>
      <c r="W5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44963</v>
      </c>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row>
    <row r="56" spans="1:80" s="2" customFormat="1" ht="16.5" customHeight="1" x14ac:dyDescent="0.25">
      <c r="A56" s="38" t="s">
        <v>66</v>
      </c>
      <c r="B56" s="39" t="s">
        <v>91</v>
      </c>
      <c r="C56" s="39"/>
      <c r="D56" s="39"/>
      <c r="E56" s="39"/>
      <c r="F56" s="39"/>
      <c r="G56" s="39"/>
      <c r="H56" s="39"/>
      <c r="I56" s="39"/>
      <c r="J56" s="39"/>
      <c r="K56" s="39"/>
      <c r="L56" s="39"/>
      <c r="M56" s="39"/>
      <c r="N56" s="39"/>
      <c r="O56" s="39"/>
      <c r="P56" s="39"/>
      <c r="Q56" s="39"/>
      <c r="R56" s="39"/>
      <c r="S56" s="39"/>
      <c r="T56" s="39"/>
      <c r="U56" s="39"/>
      <c r="V56" s="87">
        <f ca="1">IF(Jalons[[#This Row],[temps consommés 10]]-Jalons[[#This Row],[Nombre de jours6]]&lt;0,0,Jalons[[#This Row],[temps consommés 10]]-Jalons[[#This Row],[Nombre de jours6]])</f>
        <v>44963</v>
      </c>
      <c r="W5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44963</v>
      </c>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row>
    <row r="57" spans="1:80" s="2" customFormat="1" ht="30" customHeight="1" x14ac:dyDescent="0.25">
      <c r="A57" s="36">
        <v>1</v>
      </c>
      <c r="B57" s="33" t="s">
        <v>17</v>
      </c>
      <c r="C57" s="88" t="str">
        <f ca="1">VLOOKUP(((Jalons[[#This Row],[perturbation ]]+Jalons[[#This Row],[perturbation 9]])/150),$D$3:$E$6,2,1)</f>
        <v>En bonne voie</v>
      </c>
      <c r="D57" s="88" t="str">
        <f ca="1">VLOOKUP((Jalons[[#This Row],[temps consommés ]]-Jalons[[#This Row],[Nombre de jours]])/Jalons[[#This Row],[Nombre de jours]],$V$3:$W$6,2,1)</f>
        <v>En bonne voie</v>
      </c>
      <c r="E57" s="22" t="s">
        <v>9</v>
      </c>
      <c r="F57" s="65">
        <f>IF(AND(Jalons[[#This Row],[début réel ]]="",Jalons[[#This Row],[fin réelle ]]),0,IF(AND(Jalons[[#This Row],[début réel ]]&lt;&gt;"",Jalons[[#This Row],[fin réelle ]]=""),0.5,1))</f>
        <v>0</v>
      </c>
      <c r="G57" s="56">
        <f>+T12+1</f>
        <v>44992</v>
      </c>
      <c r="H57" s="21">
        <v>2</v>
      </c>
      <c r="I57" s="45">
        <f>+Jalons[[#This Row],[Début prévisionnel ]]+Jalons[[#This Row],[Nombre de jours]]-1</f>
        <v>44993</v>
      </c>
      <c r="J57" s="45"/>
      <c r="K57" s="87">
        <f ca="1">IF(Jalons[[#This Row],[temps consommés ]]-Jalons[[#This Row],[Nombre de jours]]&lt;0,0,Jalons[[#This Row],[temps consommés ]]-Jalons[[#This Row],[Nombre de jours]])</f>
        <v>0</v>
      </c>
      <c r="L5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7" s="45"/>
      <c r="N57" s="66"/>
      <c r="O57" s="88" t="str">
        <f ca="1">VLOOKUP(Jalons[[#This Row],[temps consommés 10]]-Jalons[[#This Row],[Nombre de jours6]]/Jalons[[#This Row],[Nombre de jours6]],$V$3:$W$6,2,1)</f>
        <v>En bonne voie</v>
      </c>
      <c r="P57" s="22" t="s">
        <v>9</v>
      </c>
      <c r="Q57" s="65">
        <f>IF(AND(Jalons[[#This Row],[début réel 8]]="",Jalons[[#This Row],[fin réelle 11]]),0,IF(AND(Jalons[[#This Row],[début réel 8]]&lt;&gt;"",Jalons[[#This Row],[fin réelle 11]]=""),0.5,1))</f>
        <v>0</v>
      </c>
      <c r="R57" s="56">
        <f>+Jalons[[#This Row],[Fin ]]+1</f>
        <v>44994</v>
      </c>
      <c r="S57" s="21">
        <v>28</v>
      </c>
      <c r="T57" s="45">
        <f>Jalons[[#This Row],[Début prévisionnel 5]]+Jalons[[#This Row],[Nombre de jours6]]</f>
        <v>45022</v>
      </c>
      <c r="U57" s="45"/>
      <c r="V57" s="87">
        <f ca="1">IF(Jalons[[#This Row],[temps consommés 10]]-Jalons[[#This Row],[Nombre de jours6]]&lt;0,0,Jalons[[#This Row],[temps consommés 10]]-Jalons[[#This Row],[Nombre de jours6]])</f>
        <v>0</v>
      </c>
      <c r="W5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7" s="45"/>
      <c r="Y57" s="23" t="str">
        <f ca="1">IF(AND($O57="Objectif",Y$7&gt;=$R57,Y$7&lt;=$R57+$S57-1),2,IF(AND($O57="Jalon",Y$7&gt;=$R57,Y$7&lt;=$R57+$S57-1),1,""))</f>
        <v/>
      </c>
      <c r="Z57" s="23" t="str">
        <f ca="1">IF(AND($O57="Objectif",Z$7&gt;=$R57,Z$7&lt;=$R57+$S57-1),2,IF(AND($O57="Jalon",Z$7&gt;=$R57,Z$7&lt;=$R57+$S57-1),1,""))</f>
        <v/>
      </c>
      <c r="AA57" s="23" t="str">
        <f ca="1">IF(AND($O57="Objectif",AA$7&gt;=$R57,AA$7&lt;=$R57+$S57-1),2,IF(AND($O57="Jalon",AA$7&gt;=$R57,AA$7&lt;=$R57+$S57-1),1,""))</f>
        <v/>
      </c>
      <c r="AB57" s="23" t="str">
        <f ca="1">IF(AND($O57="Objectif",AB$7&gt;=$R57,AB$7&lt;=$R57+$S57-1),2,IF(AND($O57="Jalon",AB$7&gt;=$R57,AB$7&lt;=$R57+$S57-1),1,""))</f>
        <v/>
      </c>
      <c r="AC57" s="23" t="str">
        <f ca="1">IF(AND($O57="Objectif",AC$7&gt;=$R57,AC$7&lt;=$R57+$S57-1),2,IF(AND($O57="Jalon",AC$7&gt;=$R57,AC$7&lt;=$R57+$S57-1),1,""))</f>
        <v/>
      </c>
      <c r="AD57" s="23" t="str">
        <f ca="1">IF(AND($O57="Objectif",AD$7&gt;=$R57,AD$7&lt;=$R57+$S57-1),2,IF(AND($O57="Jalon",AD$7&gt;=$R57,AD$7&lt;=$R57+$S57-1),1,""))</f>
        <v/>
      </c>
      <c r="AE57" s="23" t="str">
        <f ca="1">IF(AND($O57="Objectif",AE$7&gt;=$R57,AE$7&lt;=$R57+$S57-1),2,IF(AND($O57="Jalon",AE$7&gt;=$R57,AE$7&lt;=$R57+$S57-1),1,""))</f>
        <v/>
      </c>
      <c r="AF57" s="23" t="str">
        <f ca="1">IF(AND($O57="Objectif",AF$7&gt;=$R57,AF$7&lt;=$R57+$S57-1),2,IF(AND($O57="Jalon",AF$7&gt;=$R57,AF$7&lt;=$R57+$S57-1),1,""))</f>
        <v/>
      </c>
      <c r="AG57" s="23" t="str">
        <f ca="1">IF(AND($O57="Objectif",AG$7&gt;=$R57,AG$7&lt;=$R57+$S57-1),2,IF(AND($O57="Jalon",AG$7&gt;=$R57,AG$7&lt;=$R57+$S57-1),1,""))</f>
        <v/>
      </c>
      <c r="AH57" s="23" t="str">
        <f ca="1">IF(AND($O57="Objectif",AH$7&gt;=$R57,AH$7&lt;=$R57+$S57-1),2,IF(AND($O57="Jalon",AH$7&gt;=$R57,AH$7&lt;=$R57+$S57-1),1,""))</f>
        <v/>
      </c>
      <c r="AI57" s="23" t="str">
        <f ca="1">IF(AND($O57="Objectif",AI$7&gt;=$R57,AI$7&lt;=$R57+$S57-1),2,IF(AND($O57="Jalon",AI$7&gt;=$R57,AI$7&lt;=$R57+$S57-1),1,""))</f>
        <v/>
      </c>
      <c r="AJ57" s="23" t="str">
        <f ca="1">IF(AND($O57="Objectif",AJ$7&gt;=$R57,AJ$7&lt;=$R57+$S57-1),2,IF(AND($O57="Jalon",AJ$7&gt;=$R57,AJ$7&lt;=$R57+$S57-1),1,""))</f>
        <v/>
      </c>
      <c r="AK57" s="23" t="str">
        <f ca="1">IF(AND($O57="Objectif",AK$7&gt;=$R57,AK$7&lt;=$R57+$S57-1),2,IF(AND($O57="Jalon",AK$7&gt;=$R57,AK$7&lt;=$R57+$S57-1),1,""))</f>
        <v/>
      </c>
      <c r="AL57" s="23" t="str">
        <f ca="1">IF(AND($O57="Objectif",AL$7&gt;=$R57,AL$7&lt;=$R57+$S57-1),2,IF(AND($O57="Jalon",AL$7&gt;=$R57,AL$7&lt;=$R57+$S57-1),1,""))</f>
        <v/>
      </c>
      <c r="AM57" s="23" t="str">
        <f ca="1">IF(AND($O57="Objectif",AM$7&gt;=$R57,AM$7&lt;=$R57+$S57-1),2,IF(AND($O57="Jalon",AM$7&gt;=$R57,AM$7&lt;=$R57+$S57-1),1,""))</f>
        <v/>
      </c>
      <c r="AN57" s="23" t="str">
        <f ca="1">IF(AND($O57="Objectif",AN$7&gt;=$R57,AN$7&lt;=$R57+$S57-1),2,IF(AND($O57="Jalon",AN$7&gt;=$R57,AN$7&lt;=$R57+$S57-1),1,""))</f>
        <v/>
      </c>
      <c r="AO57" s="23" t="str">
        <f ca="1">IF(AND($O57="Objectif",AO$7&gt;=$R57,AO$7&lt;=$R57+$S57-1),2,IF(AND($O57="Jalon",AO$7&gt;=$R57,AO$7&lt;=$R57+$S57-1),1,""))</f>
        <v/>
      </c>
      <c r="AP57" s="23" t="str">
        <f ca="1">IF(AND($O57="Objectif",AP$7&gt;=$R57,AP$7&lt;=$R57+$S57-1),2,IF(AND($O57="Jalon",AP$7&gt;=$R57,AP$7&lt;=$R57+$S57-1),1,""))</f>
        <v/>
      </c>
      <c r="AQ57" s="23" t="str">
        <f ca="1">IF(AND($O57="Objectif",AQ$7&gt;=$R57,AQ$7&lt;=$R57+$S57-1),2,IF(AND($O57="Jalon",AQ$7&gt;=$R57,AQ$7&lt;=$R57+$S57-1),1,""))</f>
        <v/>
      </c>
      <c r="AR57" s="23" t="str">
        <f ca="1">IF(AND($O57="Objectif",AR$7&gt;=$R57,AR$7&lt;=$R57+$S57-1),2,IF(AND($O57="Jalon",AR$7&gt;=$R57,AR$7&lt;=$R57+$S57-1),1,""))</f>
        <v/>
      </c>
      <c r="AS57" s="23" t="str">
        <f ca="1">IF(AND($O57="Objectif",AS$7&gt;=$R57,AS$7&lt;=$R57+$S57-1),2,IF(AND($O57="Jalon",AS$7&gt;=$R57,AS$7&lt;=$R57+$S57-1),1,""))</f>
        <v/>
      </c>
      <c r="AT57" s="23" t="str">
        <f ca="1">IF(AND($O57="Objectif",AT$7&gt;=$R57,AT$7&lt;=$R57+$S57-1),2,IF(AND($O57="Jalon",AT$7&gt;=$R57,AT$7&lt;=$R57+$S57-1),1,""))</f>
        <v/>
      </c>
      <c r="AU57" s="23" t="str">
        <f ca="1">IF(AND($O57="Objectif",AU$7&gt;=$R57,AU$7&lt;=$R57+$S57-1),2,IF(AND($O57="Jalon",AU$7&gt;=$R57,AU$7&lt;=$R57+$S57-1),1,""))</f>
        <v/>
      </c>
      <c r="AV57" s="23" t="str">
        <f ca="1">IF(AND($O57="Objectif",AV$7&gt;=$R57,AV$7&lt;=$R57+$S57-1),2,IF(AND($O57="Jalon",AV$7&gt;=$R57,AV$7&lt;=$R57+$S57-1),1,""))</f>
        <v/>
      </c>
      <c r="AW57" s="23" t="str">
        <f ca="1">IF(AND($O57="Objectif",AW$7&gt;=$R57,AW$7&lt;=$R57+$S57-1),2,IF(AND($O57="Jalon",AW$7&gt;=$R57,AW$7&lt;=$R57+$S57-1),1,""))</f>
        <v/>
      </c>
      <c r="AX57" s="23" t="str">
        <f ca="1">IF(AND($O57="Objectif",AX$7&gt;=$R57,AX$7&lt;=$R57+$S57-1),2,IF(AND($O57="Jalon",AX$7&gt;=$R57,AX$7&lt;=$R57+$S57-1),1,""))</f>
        <v/>
      </c>
      <c r="AY57" s="23" t="str">
        <f ca="1">IF(AND($O57="Objectif",AY$7&gt;=$R57,AY$7&lt;=$R57+$S57-1),2,IF(AND($O57="Jalon",AY$7&gt;=$R57,AY$7&lt;=$R57+$S57-1),1,""))</f>
        <v/>
      </c>
      <c r="AZ57" s="23" t="str">
        <f ca="1">IF(AND($O57="Objectif",AZ$7&gt;=$R57,AZ$7&lt;=$R57+$S57-1),2,IF(AND($O57="Jalon",AZ$7&gt;=$R57,AZ$7&lt;=$R57+$S57-1),1,""))</f>
        <v/>
      </c>
      <c r="BA57" s="23" t="str">
        <f ca="1">IF(AND($O57="Objectif",BA$7&gt;=$R57,BA$7&lt;=$R57+$S57-1),2,IF(AND($O57="Jalon",BA$7&gt;=$R57,BA$7&lt;=$R57+$S57-1),1,""))</f>
        <v/>
      </c>
      <c r="BB57" s="23" t="str">
        <f ca="1">IF(AND($O57="Objectif",BB$7&gt;=$R57,BB$7&lt;=$R57+$S57-1),2,IF(AND($O57="Jalon",BB$7&gt;=$R57,BB$7&lt;=$R57+$S57-1),1,""))</f>
        <v/>
      </c>
      <c r="BC57" s="23" t="str">
        <f ca="1">IF(AND($O57="Objectif",BC$7&gt;=$R57,BC$7&lt;=$R57+$S57-1),2,IF(AND($O57="Jalon",BC$7&gt;=$R57,BC$7&lt;=$R57+$S57-1),1,""))</f>
        <v/>
      </c>
      <c r="BD57" s="23" t="str">
        <f ca="1">IF(AND($O57="Objectif",BD$7&gt;=$R57,BD$7&lt;=$R57+$S57-1),2,IF(AND($O57="Jalon",BD$7&gt;=$R57,BD$7&lt;=$R57+$S57-1),1,""))</f>
        <v/>
      </c>
      <c r="BE57" s="23" t="str">
        <f ca="1">IF(AND($O57="Objectif",BE$7&gt;=$R57,BE$7&lt;=$R57+$S57-1),2,IF(AND($O57="Jalon",BE$7&gt;=$R57,BE$7&lt;=$R57+$S57-1),1,""))</f>
        <v/>
      </c>
      <c r="BF57" s="23" t="str">
        <f ca="1">IF(AND($O57="Objectif",BF$7&gt;=$R57,BF$7&lt;=$R57+$S57-1),2,IF(AND($O57="Jalon",BF$7&gt;=$R57,BF$7&lt;=$R57+$S57-1),1,""))</f>
        <v/>
      </c>
      <c r="BG57" s="23" t="str">
        <f ca="1">IF(AND($O57="Objectif",BG$7&gt;=$R57,BG$7&lt;=$R57+$S57-1),2,IF(AND($O57="Jalon",BG$7&gt;=$R57,BG$7&lt;=$R57+$S57-1),1,""))</f>
        <v/>
      </c>
      <c r="BH57" s="23" t="str">
        <f ca="1">IF(AND($O57="Objectif",BH$7&gt;=$R57,BH$7&lt;=$R57+$S57-1),2,IF(AND($O57="Jalon",BH$7&gt;=$R57,BH$7&lt;=$R57+$S57-1),1,""))</f>
        <v/>
      </c>
      <c r="BI57" s="23" t="str">
        <f ca="1">IF(AND($O57="Objectif",BI$7&gt;=$R57,BI$7&lt;=$R57+$S57-1),2,IF(AND($O57="Jalon",BI$7&gt;=$R57,BI$7&lt;=$R57+$S57-1),1,""))</f>
        <v/>
      </c>
      <c r="BJ57" s="23" t="str">
        <f ca="1">IF(AND($O57="Objectif",BJ$7&gt;=$R57,BJ$7&lt;=$R57+$S57-1),2,IF(AND($O57="Jalon",BJ$7&gt;=$R57,BJ$7&lt;=$R57+$S57-1),1,""))</f>
        <v/>
      </c>
      <c r="BK57" s="23" t="str">
        <f ca="1">IF(AND($O57="Objectif",BK$7&gt;=$R57,BK$7&lt;=$R57+$S57-1),2,IF(AND($O57="Jalon",BK$7&gt;=$R57,BK$7&lt;=$R57+$S57-1),1,""))</f>
        <v/>
      </c>
      <c r="BL57" s="23" t="str">
        <f ca="1">IF(AND($O57="Objectif",BL$7&gt;=$R57,BL$7&lt;=$R57+$S57-1),2,IF(AND($O57="Jalon",BL$7&gt;=$R57,BL$7&lt;=$R57+$S57-1),1,""))</f>
        <v/>
      </c>
      <c r="BM57" s="23" t="str">
        <f ca="1">IF(AND($O57="Objectif",BM$7&gt;=$R57,BM$7&lt;=$R57+$S57-1),2,IF(AND($O57="Jalon",BM$7&gt;=$R57,BM$7&lt;=$R57+$S57-1),1,""))</f>
        <v/>
      </c>
      <c r="BN57" s="23" t="str">
        <f ca="1">IF(AND($O57="Objectif",BN$7&gt;=$R57,BN$7&lt;=$R57+$S57-1),2,IF(AND($O57="Jalon",BN$7&gt;=$R57,BN$7&lt;=$R57+$S57-1),1,""))</f>
        <v/>
      </c>
      <c r="BO57" s="23" t="str">
        <f ca="1">IF(AND($O57="Objectif",BO$7&gt;=$R57,BO$7&lt;=$R57+$S57-1),2,IF(AND($O57="Jalon",BO$7&gt;=$R57,BO$7&lt;=$R57+$S57-1),1,""))</f>
        <v/>
      </c>
      <c r="BP57" s="23" t="str">
        <f ca="1">IF(AND($O57="Objectif",BP$7&gt;=$R57,BP$7&lt;=$R57+$S57-1),2,IF(AND($O57="Jalon",BP$7&gt;=$R57,BP$7&lt;=$R57+$S57-1),1,""))</f>
        <v/>
      </c>
      <c r="BQ57" s="23" t="str">
        <f ca="1">IF(AND($O57="Objectif",BQ$7&gt;=$R57,BQ$7&lt;=$R57+$S57-1),2,IF(AND($O57="Jalon",BQ$7&gt;=$R57,BQ$7&lt;=$R57+$S57-1),1,""))</f>
        <v/>
      </c>
      <c r="BR57" s="23" t="str">
        <f ca="1">IF(AND($O57="Objectif",BR$7&gt;=$R57,BR$7&lt;=$R57+$S57-1),2,IF(AND($O57="Jalon",BR$7&gt;=$R57,BR$7&lt;=$R57+$S57-1),1,""))</f>
        <v/>
      </c>
      <c r="BS57" s="23" t="str">
        <f ca="1">IF(AND($O57="Objectif",BS$7&gt;=$R57,BS$7&lt;=$R57+$S57-1),2,IF(AND($O57="Jalon",BS$7&gt;=$R57,BS$7&lt;=$R57+$S57-1),1,""))</f>
        <v/>
      </c>
      <c r="BT57" s="23" t="str">
        <f ca="1">IF(AND($O57="Objectif",BT$7&gt;=$R57,BT$7&lt;=$R57+$S57-1),2,IF(AND($O57="Jalon",BT$7&gt;=$R57,BT$7&lt;=$R57+$S57-1),1,""))</f>
        <v/>
      </c>
      <c r="BU57" s="23" t="str">
        <f ca="1">IF(AND($O57="Objectif",BU$7&gt;=$R57,BU$7&lt;=$R57+$S57-1),2,IF(AND($O57="Jalon",BU$7&gt;=$R57,BU$7&lt;=$R57+$S57-1),1,""))</f>
        <v/>
      </c>
      <c r="BV57" s="23" t="str">
        <f ca="1">IF(AND($O57="Objectif",BV$7&gt;=$R57,BV$7&lt;=$R57+$S57-1),2,IF(AND($O57="Jalon",BV$7&gt;=$R57,BV$7&lt;=$R57+$S57-1),1,""))</f>
        <v/>
      </c>
      <c r="BW57" s="23" t="str">
        <f ca="1">IF(AND($O57="Objectif",BW$7&gt;=$R57,BW$7&lt;=$R57+$S57-1),2,IF(AND($O57="Jalon",BW$7&gt;=$R57,BW$7&lt;=$R57+$S57-1),1,""))</f>
        <v/>
      </c>
      <c r="BX57" s="23" t="str">
        <f ca="1">IF(AND($O57="Objectif",BX$7&gt;=$R57,BX$7&lt;=$R57+$S57-1),2,IF(AND($O57="Jalon",BX$7&gt;=$R57,BX$7&lt;=$R57+$S57-1),1,""))</f>
        <v/>
      </c>
      <c r="BY57" s="23" t="str">
        <f ca="1">IF(AND($O57="Objectif",BY$7&gt;=$R57,BY$7&lt;=$R57+$S57-1),2,IF(AND($O57="Jalon",BY$7&gt;=$R57,BY$7&lt;=$R57+$S57-1),1,""))</f>
        <v/>
      </c>
      <c r="BZ57" s="23" t="str">
        <f ca="1">IF(AND($O57="Objectif",BZ$7&gt;=$R57,BZ$7&lt;=$R57+$S57-1),2,IF(AND($O57="Jalon",BZ$7&gt;=$R57,BZ$7&lt;=$R57+$S57-1),1,""))</f>
        <v/>
      </c>
      <c r="CA57" s="23" t="str">
        <f ca="1">IF(AND($O57="Objectif",CA$7&gt;=$R57,CA$7&lt;=$R57+$S57-1),2,IF(AND($O57="Jalon",CA$7&gt;=$R57,CA$7&lt;=$R57+$S57-1),1,""))</f>
        <v/>
      </c>
      <c r="CB57" s="23" t="str">
        <f ca="1">IF(AND($O57="Objectif",CB$7&gt;=$R57,CB$7&lt;=$R57+$S57-1),2,IF(AND($O57="Jalon",CB$7&gt;=$R57,CB$7&lt;=$R57+$S57-1),1,""))</f>
        <v/>
      </c>
    </row>
    <row r="58" spans="1:80" s="2" customFormat="1" ht="30" customHeight="1" x14ac:dyDescent="0.25">
      <c r="A58" s="37">
        <v>2</v>
      </c>
      <c r="B58" s="33" t="s">
        <v>18</v>
      </c>
      <c r="C58" s="88" t="str">
        <f ca="1">VLOOKUP(((Jalons[[#This Row],[perturbation ]]+Jalons[[#This Row],[perturbation 9]])/150),$D$3:$E$6,2,1)</f>
        <v>En bonne voie</v>
      </c>
      <c r="D58" s="88" t="str">
        <f ca="1">VLOOKUP((Jalons[[#This Row],[temps consommés ]]-Jalons[[#This Row],[Nombre de jours]])/Jalons[[#This Row],[Nombre de jours]],$V$3:$W$6,2,1)</f>
        <v>En bonne voie</v>
      </c>
      <c r="E58" s="22" t="s">
        <v>9</v>
      </c>
      <c r="F58" s="65">
        <f>IF(AND(Jalons[[#This Row],[début réel ]]="",Jalons[[#This Row],[fin réelle ]]),0,IF(AND(Jalons[[#This Row],[début réel ]]&lt;&gt;"",Jalons[[#This Row],[fin réelle ]]=""),0.5,1))</f>
        <v>0</v>
      </c>
      <c r="G58" s="56">
        <f>+T13+1</f>
        <v>44991</v>
      </c>
      <c r="H58" s="21">
        <v>2</v>
      </c>
      <c r="I58" s="45">
        <f>+Jalons[[#This Row],[Début prévisionnel ]]+Jalons[[#This Row],[Nombre de jours]]-1</f>
        <v>44992</v>
      </c>
      <c r="J58" s="45"/>
      <c r="K58" s="87">
        <f ca="1">IF(Jalons[[#This Row],[temps consommés ]]-Jalons[[#This Row],[Nombre de jours]]&lt;0,0,Jalons[[#This Row],[temps consommés ]]-Jalons[[#This Row],[Nombre de jours]])</f>
        <v>0</v>
      </c>
      <c r="L5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8" s="45"/>
      <c r="N58" s="66"/>
      <c r="O58" s="88" t="str">
        <f ca="1">VLOOKUP(Jalons[[#This Row],[temps consommés 10]]-Jalons[[#This Row],[Nombre de jours6]]/Jalons[[#This Row],[Nombre de jours6]],$V$3:$W$6,2,1)</f>
        <v>En bonne voie</v>
      </c>
      <c r="P58" s="22" t="s">
        <v>9</v>
      </c>
      <c r="Q58" s="65">
        <f>IF(AND(Jalons[[#This Row],[début réel 8]]="",Jalons[[#This Row],[fin réelle 11]]),0,IF(AND(Jalons[[#This Row],[début réel 8]]&lt;&gt;"",Jalons[[#This Row],[fin réelle 11]]=""),0.5,1))</f>
        <v>0</v>
      </c>
      <c r="R58" s="56">
        <f>+Jalons[[#This Row],[Fin ]]+1</f>
        <v>44993</v>
      </c>
      <c r="S58" s="21">
        <v>28</v>
      </c>
      <c r="T58" s="45">
        <f>Jalons[[#This Row],[Début prévisionnel 5]]+Jalons[[#This Row],[Nombre de jours6]]</f>
        <v>45021</v>
      </c>
      <c r="U58" s="45"/>
      <c r="V58" s="87">
        <f ca="1">IF(Jalons[[#This Row],[temps consommés 10]]-Jalons[[#This Row],[Nombre de jours6]]&lt;0,0,Jalons[[#This Row],[temps consommés 10]]-Jalons[[#This Row],[Nombre de jours6]])</f>
        <v>0</v>
      </c>
      <c r="W5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8" s="45"/>
      <c r="Y58" s="23" t="str">
        <f ca="1">IF(AND($O58="Objectif",Y$7&gt;=$R58,Y$7&lt;=$R58+$S58-1),2,IF(AND($O58="Jalon",Y$7&gt;=$R58,Y$7&lt;=$R58+$S58-1),1,""))</f>
        <v/>
      </c>
      <c r="Z58" s="23" t="str">
        <f ca="1">IF(AND($O58="Objectif",Z$7&gt;=$R58,Z$7&lt;=$R58+$S58-1),2,IF(AND($O58="Jalon",Z$7&gt;=$R58,Z$7&lt;=$R58+$S58-1),1,""))</f>
        <v/>
      </c>
      <c r="AA58" s="23" t="str">
        <f ca="1">IF(AND($O58="Objectif",AA$7&gt;=$R58,AA$7&lt;=$R58+$S58-1),2,IF(AND($O58="Jalon",AA$7&gt;=$R58,AA$7&lt;=$R58+$S58-1),1,""))</f>
        <v/>
      </c>
      <c r="AB58" s="23" t="str">
        <f ca="1">IF(AND($O58="Objectif",AB$7&gt;=$R58,AB$7&lt;=$R58+$S58-1),2,IF(AND($O58="Jalon",AB$7&gt;=$R58,AB$7&lt;=$R58+$S58-1),1,""))</f>
        <v/>
      </c>
      <c r="AC58" s="23" t="str">
        <f ca="1">IF(AND($O58="Objectif",AC$7&gt;=$R58,AC$7&lt;=$R58+$S58-1),2,IF(AND($O58="Jalon",AC$7&gt;=$R58,AC$7&lt;=$R58+$S58-1),1,""))</f>
        <v/>
      </c>
      <c r="AD58" s="23" t="str">
        <f ca="1">IF(AND($O58="Objectif",AD$7&gt;=$R58,AD$7&lt;=$R58+$S58-1),2,IF(AND($O58="Jalon",AD$7&gt;=$R58,AD$7&lt;=$R58+$S58-1),1,""))</f>
        <v/>
      </c>
      <c r="AE58" s="23" t="str">
        <f ca="1">IF(AND($O58="Objectif",AE$7&gt;=$R58,AE$7&lt;=$R58+$S58-1),2,IF(AND($O58="Jalon",AE$7&gt;=$R58,AE$7&lt;=$R58+$S58-1),1,""))</f>
        <v/>
      </c>
      <c r="AF58" s="23" t="str">
        <f ca="1">IF(AND($O58="Objectif",AF$7&gt;=$R58,AF$7&lt;=$R58+$S58-1),2,IF(AND($O58="Jalon",AF$7&gt;=$R58,AF$7&lt;=$R58+$S58-1),1,""))</f>
        <v/>
      </c>
      <c r="AG58" s="23" t="str">
        <f ca="1">IF(AND($O58="Objectif",AG$7&gt;=$R58,AG$7&lt;=$R58+$S58-1),2,IF(AND($O58="Jalon",AG$7&gt;=$R58,AG$7&lt;=$R58+$S58-1),1,""))</f>
        <v/>
      </c>
      <c r="AH58" s="23" t="str">
        <f ca="1">IF(AND($O58="Objectif",AH$7&gt;=$R58,AH$7&lt;=$R58+$S58-1),2,IF(AND($O58="Jalon",AH$7&gt;=$R58,AH$7&lt;=$R58+$S58-1),1,""))</f>
        <v/>
      </c>
      <c r="AI58" s="23" t="str">
        <f ca="1">IF(AND($O58="Objectif",AI$7&gt;=$R58,AI$7&lt;=$R58+$S58-1),2,IF(AND($O58="Jalon",AI$7&gt;=$R58,AI$7&lt;=$R58+$S58-1),1,""))</f>
        <v/>
      </c>
      <c r="AJ58" s="23" t="str">
        <f ca="1">IF(AND($O58="Objectif",AJ$7&gt;=$R58,AJ$7&lt;=$R58+$S58-1),2,IF(AND($O58="Jalon",AJ$7&gt;=$R58,AJ$7&lt;=$R58+$S58-1),1,""))</f>
        <v/>
      </c>
      <c r="AK58" s="23" t="str">
        <f ca="1">IF(AND($O58="Objectif",AK$7&gt;=$R58,AK$7&lt;=$R58+$S58-1),2,IF(AND($O58="Jalon",AK$7&gt;=$R58,AK$7&lt;=$R58+$S58-1),1,""))</f>
        <v/>
      </c>
      <c r="AL58" s="23" t="str">
        <f ca="1">IF(AND($O58="Objectif",AL$7&gt;=$R58,AL$7&lt;=$R58+$S58-1),2,IF(AND($O58="Jalon",AL$7&gt;=$R58,AL$7&lt;=$R58+$S58-1),1,""))</f>
        <v/>
      </c>
      <c r="AM58" s="23" t="str">
        <f ca="1">IF(AND($O58="Objectif",AM$7&gt;=$R58,AM$7&lt;=$R58+$S58-1),2,IF(AND($O58="Jalon",AM$7&gt;=$R58,AM$7&lt;=$R58+$S58-1),1,""))</f>
        <v/>
      </c>
      <c r="AN58" s="23" t="str">
        <f ca="1">IF(AND($O58="Objectif",AN$7&gt;=$R58,AN$7&lt;=$R58+$S58-1),2,IF(AND($O58="Jalon",AN$7&gt;=$R58,AN$7&lt;=$R58+$S58-1),1,""))</f>
        <v/>
      </c>
      <c r="AO58" s="23" t="str">
        <f ca="1">IF(AND($O58="Objectif",AO$7&gt;=$R58,AO$7&lt;=$R58+$S58-1),2,IF(AND($O58="Jalon",AO$7&gt;=$R58,AO$7&lt;=$R58+$S58-1),1,""))</f>
        <v/>
      </c>
      <c r="AP58" s="23" t="str">
        <f ca="1">IF(AND($O58="Objectif",AP$7&gt;=$R58,AP$7&lt;=$R58+$S58-1),2,IF(AND($O58="Jalon",AP$7&gt;=$R58,AP$7&lt;=$R58+$S58-1),1,""))</f>
        <v/>
      </c>
      <c r="AQ58" s="23" t="str">
        <f ca="1">IF(AND($O58="Objectif",AQ$7&gt;=$R58,AQ$7&lt;=$R58+$S58-1),2,IF(AND($O58="Jalon",AQ$7&gt;=$R58,AQ$7&lt;=$R58+$S58-1),1,""))</f>
        <v/>
      </c>
      <c r="AR58" s="23" t="str">
        <f ca="1">IF(AND($O58="Objectif",AR$7&gt;=$R58,AR$7&lt;=$R58+$S58-1),2,IF(AND($O58="Jalon",AR$7&gt;=$R58,AR$7&lt;=$R58+$S58-1),1,""))</f>
        <v/>
      </c>
      <c r="AS58" s="23" t="str">
        <f ca="1">IF(AND($O58="Objectif",AS$7&gt;=$R58,AS$7&lt;=$R58+$S58-1),2,IF(AND($O58="Jalon",AS$7&gt;=$R58,AS$7&lt;=$R58+$S58-1),1,""))</f>
        <v/>
      </c>
      <c r="AT58" s="23" t="str">
        <f ca="1">IF(AND($O58="Objectif",AT$7&gt;=$R58,AT$7&lt;=$R58+$S58-1),2,IF(AND($O58="Jalon",AT$7&gt;=$R58,AT$7&lt;=$R58+$S58-1),1,""))</f>
        <v/>
      </c>
      <c r="AU58" s="23" t="str">
        <f ca="1">IF(AND($O58="Objectif",AU$7&gt;=$R58,AU$7&lt;=$R58+$S58-1),2,IF(AND($O58="Jalon",AU$7&gt;=$R58,AU$7&lt;=$R58+$S58-1),1,""))</f>
        <v/>
      </c>
      <c r="AV58" s="23" t="str">
        <f ca="1">IF(AND($O58="Objectif",AV$7&gt;=$R58,AV$7&lt;=$R58+$S58-1),2,IF(AND($O58="Jalon",AV$7&gt;=$R58,AV$7&lt;=$R58+$S58-1),1,""))</f>
        <v/>
      </c>
      <c r="AW58" s="23" t="str">
        <f ca="1">IF(AND($O58="Objectif",AW$7&gt;=$R58,AW$7&lt;=$R58+$S58-1),2,IF(AND($O58="Jalon",AW$7&gt;=$R58,AW$7&lt;=$R58+$S58-1),1,""))</f>
        <v/>
      </c>
      <c r="AX58" s="23" t="str">
        <f ca="1">IF(AND($O58="Objectif",AX$7&gt;=$R58,AX$7&lt;=$R58+$S58-1),2,IF(AND($O58="Jalon",AX$7&gt;=$R58,AX$7&lt;=$R58+$S58-1),1,""))</f>
        <v/>
      </c>
      <c r="AY58" s="23" t="str">
        <f ca="1">IF(AND($O58="Objectif",AY$7&gt;=$R58,AY$7&lt;=$R58+$S58-1),2,IF(AND($O58="Jalon",AY$7&gt;=$R58,AY$7&lt;=$R58+$S58-1),1,""))</f>
        <v/>
      </c>
      <c r="AZ58" s="23" t="str">
        <f ca="1">IF(AND($O58="Objectif",AZ$7&gt;=$R58,AZ$7&lt;=$R58+$S58-1),2,IF(AND($O58="Jalon",AZ$7&gt;=$R58,AZ$7&lt;=$R58+$S58-1),1,""))</f>
        <v/>
      </c>
      <c r="BA58" s="23" t="str">
        <f ca="1">IF(AND($O58="Objectif",BA$7&gt;=$R58,BA$7&lt;=$R58+$S58-1),2,IF(AND($O58="Jalon",BA$7&gt;=$R58,BA$7&lt;=$R58+$S58-1),1,""))</f>
        <v/>
      </c>
      <c r="BB58" s="23" t="str">
        <f ca="1">IF(AND($O58="Objectif",BB$7&gt;=$R58,BB$7&lt;=$R58+$S58-1),2,IF(AND($O58="Jalon",BB$7&gt;=$R58,BB$7&lt;=$R58+$S58-1),1,""))</f>
        <v/>
      </c>
      <c r="BC58" s="23" t="str">
        <f ca="1">IF(AND($O58="Objectif",BC$7&gt;=$R58,BC$7&lt;=$R58+$S58-1),2,IF(AND($O58="Jalon",BC$7&gt;=$R58,BC$7&lt;=$R58+$S58-1),1,""))</f>
        <v/>
      </c>
      <c r="BD58" s="23" t="str">
        <f ca="1">IF(AND($O58="Objectif",BD$7&gt;=$R58,BD$7&lt;=$R58+$S58-1),2,IF(AND($O58="Jalon",BD$7&gt;=$R58,BD$7&lt;=$R58+$S58-1),1,""))</f>
        <v/>
      </c>
      <c r="BE58" s="23" t="str">
        <f ca="1">IF(AND($O58="Objectif",BE$7&gt;=$R58,BE$7&lt;=$R58+$S58-1),2,IF(AND($O58="Jalon",BE$7&gt;=$R58,BE$7&lt;=$R58+$S58-1),1,""))</f>
        <v/>
      </c>
      <c r="BF58" s="23" t="str">
        <f ca="1">IF(AND($O58="Objectif",BF$7&gt;=$R58,BF$7&lt;=$R58+$S58-1),2,IF(AND($O58="Jalon",BF$7&gt;=$R58,BF$7&lt;=$R58+$S58-1),1,""))</f>
        <v/>
      </c>
      <c r="BG58" s="23" t="str">
        <f ca="1">IF(AND($O58="Objectif",BG$7&gt;=$R58,BG$7&lt;=$R58+$S58-1),2,IF(AND($O58="Jalon",BG$7&gt;=$R58,BG$7&lt;=$R58+$S58-1),1,""))</f>
        <v/>
      </c>
      <c r="BH58" s="23" t="str">
        <f ca="1">IF(AND($O58="Objectif",BH$7&gt;=$R58,BH$7&lt;=$R58+$S58-1),2,IF(AND($O58="Jalon",BH$7&gt;=$R58,BH$7&lt;=$R58+$S58-1),1,""))</f>
        <v/>
      </c>
      <c r="BI58" s="23" t="str">
        <f ca="1">IF(AND($O58="Objectif",BI$7&gt;=$R58,BI$7&lt;=$R58+$S58-1),2,IF(AND($O58="Jalon",BI$7&gt;=$R58,BI$7&lt;=$R58+$S58-1),1,""))</f>
        <v/>
      </c>
      <c r="BJ58" s="23" t="str">
        <f ca="1">IF(AND($O58="Objectif",BJ$7&gt;=$R58,BJ$7&lt;=$R58+$S58-1),2,IF(AND($O58="Jalon",BJ$7&gt;=$R58,BJ$7&lt;=$R58+$S58-1),1,""))</f>
        <v/>
      </c>
      <c r="BK58" s="23" t="str">
        <f ca="1">IF(AND($O58="Objectif",BK$7&gt;=$R58,BK$7&lt;=$R58+$S58-1),2,IF(AND($O58="Jalon",BK$7&gt;=$R58,BK$7&lt;=$R58+$S58-1),1,""))</f>
        <v/>
      </c>
      <c r="BL58" s="23" t="str">
        <f ca="1">IF(AND($O58="Objectif",BL$7&gt;=$R58,BL$7&lt;=$R58+$S58-1),2,IF(AND($O58="Jalon",BL$7&gt;=$R58,BL$7&lt;=$R58+$S58-1),1,""))</f>
        <v/>
      </c>
      <c r="BM58" s="23" t="str">
        <f ca="1">IF(AND($O58="Objectif",BM$7&gt;=$R58,BM$7&lt;=$R58+$S58-1),2,IF(AND($O58="Jalon",BM$7&gt;=$R58,BM$7&lt;=$R58+$S58-1),1,""))</f>
        <v/>
      </c>
      <c r="BN58" s="23" t="str">
        <f ca="1">IF(AND($O58="Objectif",BN$7&gt;=$R58,BN$7&lt;=$R58+$S58-1),2,IF(AND($O58="Jalon",BN$7&gt;=$R58,BN$7&lt;=$R58+$S58-1),1,""))</f>
        <v/>
      </c>
      <c r="BO58" s="23" t="str">
        <f ca="1">IF(AND($O58="Objectif",BO$7&gt;=$R58,BO$7&lt;=$R58+$S58-1),2,IF(AND($O58="Jalon",BO$7&gt;=$R58,BO$7&lt;=$R58+$S58-1),1,""))</f>
        <v/>
      </c>
      <c r="BP58" s="23" t="str">
        <f ca="1">IF(AND($O58="Objectif",BP$7&gt;=$R58,BP$7&lt;=$R58+$S58-1),2,IF(AND($O58="Jalon",BP$7&gt;=$R58,BP$7&lt;=$R58+$S58-1),1,""))</f>
        <v/>
      </c>
      <c r="BQ58" s="23" t="str">
        <f ca="1">IF(AND($O58="Objectif",BQ$7&gt;=$R58,BQ$7&lt;=$R58+$S58-1),2,IF(AND($O58="Jalon",BQ$7&gt;=$R58,BQ$7&lt;=$R58+$S58-1),1,""))</f>
        <v/>
      </c>
      <c r="BR58" s="23" t="str">
        <f ca="1">IF(AND($O58="Objectif",BR$7&gt;=$R58,BR$7&lt;=$R58+$S58-1),2,IF(AND($O58="Jalon",BR$7&gt;=$R58,BR$7&lt;=$R58+$S58-1),1,""))</f>
        <v/>
      </c>
      <c r="BS58" s="23" t="str">
        <f ca="1">IF(AND($O58="Objectif",BS$7&gt;=$R58,BS$7&lt;=$R58+$S58-1),2,IF(AND($O58="Jalon",BS$7&gt;=$R58,BS$7&lt;=$R58+$S58-1),1,""))</f>
        <v/>
      </c>
      <c r="BT58" s="23" t="str">
        <f ca="1">IF(AND($O58="Objectif",BT$7&gt;=$R58,BT$7&lt;=$R58+$S58-1),2,IF(AND($O58="Jalon",BT$7&gt;=$R58,BT$7&lt;=$R58+$S58-1),1,""))</f>
        <v/>
      </c>
      <c r="BU58" s="23" t="str">
        <f ca="1">IF(AND($O58="Objectif",BU$7&gt;=$R58,BU$7&lt;=$R58+$S58-1),2,IF(AND($O58="Jalon",BU$7&gt;=$R58,BU$7&lt;=$R58+$S58-1),1,""))</f>
        <v/>
      </c>
      <c r="BV58" s="23" t="str">
        <f ca="1">IF(AND($O58="Objectif",BV$7&gt;=$R58,BV$7&lt;=$R58+$S58-1),2,IF(AND($O58="Jalon",BV$7&gt;=$R58,BV$7&lt;=$R58+$S58-1),1,""))</f>
        <v/>
      </c>
      <c r="BW58" s="23" t="str">
        <f ca="1">IF(AND($O58="Objectif",BW$7&gt;=$R58,BW$7&lt;=$R58+$S58-1),2,IF(AND($O58="Jalon",BW$7&gt;=$R58,BW$7&lt;=$R58+$S58-1),1,""))</f>
        <v/>
      </c>
      <c r="BX58" s="23" t="str">
        <f ca="1">IF(AND($O58="Objectif",BX$7&gt;=$R58,BX$7&lt;=$R58+$S58-1),2,IF(AND($O58="Jalon",BX$7&gt;=$R58,BX$7&lt;=$R58+$S58-1),1,""))</f>
        <v/>
      </c>
      <c r="BY58" s="23" t="str">
        <f ca="1">IF(AND($O58="Objectif",BY$7&gt;=$R58,BY$7&lt;=$R58+$S58-1),2,IF(AND($O58="Jalon",BY$7&gt;=$R58,BY$7&lt;=$R58+$S58-1),1,""))</f>
        <v/>
      </c>
      <c r="BZ58" s="23" t="str">
        <f ca="1">IF(AND($O58="Objectif",BZ$7&gt;=$R58,BZ$7&lt;=$R58+$S58-1),2,IF(AND($O58="Jalon",BZ$7&gt;=$R58,BZ$7&lt;=$R58+$S58-1),1,""))</f>
        <v/>
      </c>
      <c r="CA58" s="23" t="str">
        <f ca="1">IF(AND($O58="Objectif",CA$7&gt;=$R58,CA$7&lt;=$R58+$S58-1),2,IF(AND($O58="Jalon",CA$7&gt;=$R58,CA$7&lt;=$R58+$S58-1),1,""))</f>
        <v/>
      </c>
      <c r="CB58" s="23" t="str">
        <f ca="1">IF(AND($O58="Objectif",CB$7&gt;=$R58,CB$7&lt;=$R58+$S58-1),2,IF(AND($O58="Jalon",CB$7&gt;=$R58,CB$7&lt;=$R58+$S58-1),1,""))</f>
        <v/>
      </c>
    </row>
    <row r="59" spans="1:80" s="2" customFormat="1" ht="30" customHeight="1" x14ac:dyDescent="0.25">
      <c r="A59" s="36">
        <v>3</v>
      </c>
      <c r="B59" s="33" t="s">
        <v>19</v>
      </c>
      <c r="C59" s="88" t="str">
        <f ca="1">VLOOKUP(((Jalons[[#This Row],[perturbation ]]+Jalons[[#This Row],[perturbation 9]])/150),$D$3:$E$6,2,1)</f>
        <v>En bonne voie</v>
      </c>
      <c r="D59" s="88" t="str">
        <f ca="1">VLOOKUP((Jalons[[#This Row],[temps consommés ]]-Jalons[[#This Row],[Nombre de jours]])/Jalons[[#This Row],[Nombre de jours]],$V$3:$W$6,2,1)</f>
        <v>En bonne voie</v>
      </c>
      <c r="E59" s="22" t="s">
        <v>9</v>
      </c>
      <c r="F59" s="65">
        <f>IF(AND(Jalons[[#This Row],[début réel ]]="",Jalons[[#This Row],[fin réelle ]]),0,IF(AND(Jalons[[#This Row],[début réel ]]&lt;&gt;"",Jalons[[#This Row],[fin réelle ]]=""),0.5,1))</f>
        <v>0</v>
      </c>
      <c r="G59" s="56">
        <f>+T14+1</f>
        <v>44991</v>
      </c>
      <c r="H59" s="21">
        <v>2</v>
      </c>
      <c r="I59" s="45">
        <f>+Jalons[[#This Row],[Début prévisionnel ]]+Jalons[[#This Row],[Nombre de jours]]-1</f>
        <v>44992</v>
      </c>
      <c r="J59" s="45"/>
      <c r="K59" s="87">
        <f ca="1">IF(Jalons[[#This Row],[temps consommés ]]-Jalons[[#This Row],[Nombre de jours]]&lt;0,0,Jalons[[#This Row],[temps consommés ]]-Jalons[[#This Row],[Nombre de jours]])</f>
        <v>0</v>
      </c>
      <c r="L5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59" s="45"/>
      <c r="N59" s="66"/>
      <c r="O59" s="88" t="str">
        <f ca="1">VLOOKUP(Jalons[[#This Row],[temps consommés 10]]-Jalons[[#This Row],[Nombre de jours6]]/Jalons[[#This Row],[Nombre de jours6]],$V$3:$W$6,2,1)</f>
        <v>En bonne voie</v>
      </c>
      <c r="P59" s="22" t="s">
        <v>9</v>
      </c>
      <c r="Q59" s="65">
        <f>IF(AND(Jalons[[#This Row],[début réel 8]]="",Jalons[[#This Row],[fin réelle 11]]),0,IF(AND(Jalons[[#This Row],[début réel 8]]&lt;&gt;"",Jalons[[#This Row],[fin réelle 11]]=""),0.5,1))</f>
        <v>0</v>
      </c>
      <c r="R59" s="56">
        <f>+Jalons[[#This Row],[Fin ]]+1</f>
        <v>44993</v>
      </c>
      <c r="S59" s="21">
        <v>28</v>
      </c>
      <c r="T59" s="45">
        <f>Jalons[[#This Row],[Début prévisionnel 5]]+Jalons[[#This Row],[Nombre de jours6]]</f>
        <v>45021</v>
      </c>
      <c r="U59" s="45"/>
      <c r="V59" s="87">
        <f ca="1">IF(Jalons[[#This Row],[temps consommés 10]]-Jalons[[#This Row],[Nombre de jours6]]&lt;0,0,Jalons[[#This Row],[temps consommés 10]]-Jalons[[#This Row],[Nombre de jours6]])</f>
        <v>0</v>
      </c>
      <c r="W5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59" s="45"/>
      <c r="Y59" s="23" t="str">
        <f ca="1">IF(AND($O59="Objectif",Y$7&gt;=$R59,Y$7&lt;=$R59+$S59-1),2,IF(AND($O59="Jalon",Y$7&gt;=$R59,Y$7&lt;=$R59+$S59-1),1,""))</f>
        <v/>
      </c>
      <c r="Z59" s="23" t="str">
        <f ca="1">IF(AND($O59="Objectif",Z$7&gt;=$R59,Z$7&lt;=$R59+$S59-1),2,IF(AND($O59="Jalon",Z$7&gt;=$R59,Z$7&lt;=$R59+$S59-1),1,""))</f>
        <v/>
      </c>
      <c r="AA59" s="23" t="str">
        <f ca="1">IF(AND($O59="Objectif",AA$7&gt;=$R59,AA$7&lt;=$R59+$S59-1),2,IF(AND($O59="Jalon",AA$7&gt;=$R59,AA$7&lt;=$R59+$S59-1),1,""))</f>
        <v/>
      </c>
      <c r="AB59" s="23" t="str">
        <f ca="1">IF(AND($O59="Objectif",AB$7&gt;=$R59,AB$7&lt;=$R59+$S59-1),2,IF(AND($O59="Jalon",AB$7&gt;=$R59,AB$7&lt;=$R59+$S59-1),1,""))</f>
        <v/>
      </c>
      <c r="AC59" s="23" t="str">
        <f ca="1">IF(AND($O59="Objectif",AC$7&gt;=$R59,AC$7&lt;=$R59+$S59-1),2,IF(AND($O59="Jalon",AC$7&gt;=$R59,AC$7&lt;=$R59+$S59-1),1,""))</f>
        <v/>
      </c>
      <c r="AD59" s="23" t="str">
        <f ca="1">IF(AND($O59="Objectif",AD$7&gt;=$R59,AD$7&lt;=$R59+$S59-1),2,IF(AND($O59="Jalon",AD$7&gt;=$R59,AD$7&lt;=$R59+$S59-1),1,""))</f>
        <v/>
      </c>
      <c r="AE59" s="23" t="str">
        <f ca="1">IF(AND($O59="Objectif",AE$7&gt;=$R59,AE$7&lt;=$R59+$S59-1),2,IF(AND($O59="Jalon",AE$7&gt;=$R59,AE$7&lt;=$R59+$S59-1),1,""))</f>
        <v/>
      </c>
      <c r="AF59" s="23" t="str">
        <f ca="1">IF(AND($O59="Objectif",AF$7&gt;=$R59,AF$7&lt;=$R59+$S59-1),2,IF(AND($O59="Jalon",AF$7&gt;=$R59,AF$7&lt;=$R59+$S59-1),1,""))</f>
        <v/>
      </c>
      <c r="AG59" s="23" t="str">
        <f ca="1">IF(AND($O59="Objectif",AG$7&gt;=$R59,AG$7&lt;=$R59+$S59-1),2,IF(AND($O59="Jalon",AG$7&gt;=$R59,AG$7&lt;=$R59+$S59-1),1,""))</f>
        <v/>
      </c>
      <c r="AH59" s="23" t="str">
        <f ca="1">IF(AND($O59="Objectif",AH$7&gt;=$R59,AH$7&lt;=$R59+$S59-1),2,IF(AND($O59="Jalon",AH$7&gt;=$R59,AH$7&lt;=$R59+$S59-1),1,""))</f>
        <v/>
      </c>
      <c r="AI59" s="23" t="str">
        <f ca="1">IF(AND($O59="Objectif",AI$7&gt;=$R59,AI$7&lt;=$R59+$S59-1),2,IF(AND($O59="Jalon",AI$7&gt;=$R59,AI$7&lt;=$R59+$S59-1),1,""))</f>
        <v/>
      </c>
      <c r="AJ59" s="23" t="str">
        <f ca="1">IF(AND($O59="Objectif",AJ$7&gt;=$R59,AJ$7&lt;=$R59+$S59-1),2,IF(AND($O59="Jalon",AJ$7&gt;=$R59,AJ$7&lt;=$R59+$S59-1),1,""))</f>
        <v/>
      </c>
      <c r="AK59" s="23" t="str">
        <f ca="1">IF(AND($O59="Objectif",AK$7&gt;=$R59,AK$7&lt;=$R59+$S59-1),2,IF(AND($O59="Jalon",AK$7&gt;=$R59,AK$7&lt;=$R59+$S59-1),1,""))</f>
        <v/>
      </c>
      <c r="AL59" s="23" t="str">
        <f ca="1">IF(AND($O59="Objectif",AL$7&gt;=$R59,AL$7&lt;=$R59+$S59-1),2,IF(AND($O59="Jalon",AL$7&gt;=$R59,AL$7&lt;=$R59+$S59-1),1,""))</f>
        <v/>
      </c>
      <c r="AM59" s="23" t="str">
        <f ca="1">IF(AND($O59="Objectif",AM$7&gt;=$R59,AM$7&lt;=$R59+$S59-1),2,IF(AND($O59="Jalon",AM$7&gt;=$R59,AM$7&lt;=$R59+$S59-1),1,""))</f>
        <v/>
      </c>
      <c r="AN59" s="23" t="str">
        <f ca="1">IF(AND($O59="Objectif",AN$7&gt;=$R59,AN$7&lt;=$R59+$S59-1),2,IF(AND($O59="Jalon",AN$7&gt;=$R59,AN$7&lt;=$R59+$S59-1),1,""))</f>
        <v/>
      </c>
      <c r="AO59" s="23" t="str">
        <f ca="1">IF(AND($O59="Objectif",AO$7&gt;=$R59,AO$7&lt;=$R59+$S59-1),2,IF(AND($O59="Jalon",AO$7&gt;=$R59,AO$7&lt;=$R59+$S59-1),1,""))</f>
        <v/>
      </c>
      <c r="AP59" s="23" t="str">
        <f ca="1">IF(AND($O59="Objectif",AP$7&gt;=$R59,AP$7&lt;=$R59+$S59-1),2,IF(AND($O59="Jalon",AP$7&gt;=$R59,AP$7&lt;=$R59+$S59-1),1,""))</f>
        <v/>
      </c>
      <c r="AQ59" s="23" t="str">
        <f ca="1">IF(AND($O59="Objectif",AQ$7&gt;=$R59,AQ$7&lt;=$R59+$S59-1),2,IF(AND($O59="Jalon",AQ$7&gt;=$R59,AQ$7&lt;=$R59+$S59-1),1,""))</f>
        <v/>
      </c>
      <c r="AR59" s="23" t="str">
        <f ca="1">IF(AND($O59="Objectif",AR$7&gt;=$R59,AR$7&lt;=$R59+$S59-1),2,IF(AND($O59="Jalon",AR$7&gt;=$R59,AR$7&lt;=$R59+$S59-1),1,""))</f>
        <v/>
      </c>
      <c r="AS59" s="23" t="str">
        <f ca="1">IF(AND($O59="Objectif",AS$7&gt;=$R59,AS$7&lt;=$R59+$S59-1),2,IF(AND($O59="Jalon",AS$7&gt;=$R59,AS$7&lt;=$R59+$S59-1),1,""))</f>
        <v/>
      </c>
      <c r="AT59" s="23" t="str">
        <f ca="1">IF(AND($O59="Objectif",AT$7&gt;=$R59,AT$7&lt;=$R59+$S59-1),2,IF(AND($O59="Jalon",AT$7&gt;=$R59,AT$7&lt;=$R59+$S59-1),1,""))</f>
        <v/>
      </c>
      <c r="AU59" s="23" t="str">
        <f ca="1">IF(AND($O59="Objectif",AU$7&gt;=$R59,AU$7&lt;=$R59+$S59-1),2,IF(AND($O59="Jalon",AU$7&gt;=$R59,AU$7&lt;=$R59+$S59-1),1,""))</f>
        <v/>
      </c>
      <c r="AV59" s="23" t="str">
        <f ca="1">IF(AND($O59="Objectif",AV$7&gt;=$R59,AV$7&lt;=$R59+$S59-1),2,IF(AND($O59="Jalon",AV$7&gt;=$R59,AV$7&lt;=$R59+$S59-1),1,""))</f>
        <v/>
      </c>
      <c r="AW59" s="23" t="str">
        <f ca="1">IF(AND($O59="Objectif",AW$7&gt;=$R59,AW$7&lt;=$R59+$S59-1),2,IF(AND($O59="Jalon",AW$7&gt;=$R59,AW$7&lt;=$R59+$S59-1),1,""))</f>
        <v/>
      </c>
      <c r="AX59" s="23" t="str">
        <f ca="1">IF(AND($O59="Objectif",AX$7&gt;=$R59,AX$7&lt;=$R59+$S59-1),2,IF(AND($O59="Jalon",AX$7&gt;=$R59,AX$7&lt;=$R59+$S59-1),1,""))</f>
        <v/>
      </c>
      <c r="AY59" s="23" t="str">
        <f ca="1">IF(AND($O59="Objectif",AY$7&gt;=$R59,AY$7&lt;=$R59+$S59-1),2,IF(AND($O59="Jalon",AY$7&gt;=$R59,AY$7&lt;=$R59+$S59-1),1,""))</f>
        <v/>
      </c>
      <c r="AZ59" s="23" t="str">
        <f ca="1">IF(AND($O59="Objectif",AZ$7&gt;=$R59,AZ$7&lt;=$R59+$S59-1),2,IF(AND($O59="Jalon",AZ$7&gt;=$R59,AZ$7&lt;=$R59+$S59-1),1,""))</f>
        <v/>
      </c>
      <c r="BA59" s="23" t="str">
        <f ca="1">IF(AND($O59="Objectif",BA$7&gt;=$R59,BA$7&lt;=$R59+$S59-1),2,IF(AND($O59="Jalon",BA$7&gt;=$R59,BA$7&lt;=$R59+$S59-1),1,""))</f>
        <v/>
      </c>
      <c r="BB59" s="23" t="str">
        <f ca="1">IF(AND($O59="Objectif",BB$7&gt;=$R59,BB$7&lt;=$R59+$S59-1),2,IF(AND($O59="Jalon",BB$7&gt;=$R59,BB$7&lt;=$R59+$S59-1),1,""))</f>
        <v/>
      </c>
      <c r="BC59" s="23" t="str">
        <f ca="1">IF(AND($O59="Objectif",BC$7&gt;=$R59,BC$7&lt;=$R59+$S59-1),2,IF(AND($O59="Jalon",BC$7&gt;=$R59,BC$7&lt;=$R59+$S59-1),1,""))</f>
        <v/>
      </c>
      <c r="BD59" s="23" t="str">
        <f ca="1">IF(AND($O59="Objectif",BD$7&gt;=$R59,BD$7&lt;=$R59+$S59-1),2,IF(AND($O59="Jalon",BD$7&gt;=$R59,BD$7&lt;=$R59+$S59-1),1,""))</f>
        <v/>
      </c>
      <c r="BE59" s="23" t="str">
        <f ca="1">IF(AND($O59="Objectif",BE$7&gt;=$R59,BE$7&lt;=$R59+$S59-1),2,IF(AND($O59="Jalon",BE$7&gt;=$R59,BE$7&lt;=$R59+$S59-1),1,""))</f>
        <v/>
      </c>
      <c r="BF59" s="23" t="str">
        <f ca="1">IF(AND($O59="Objectif",BF$7&gt;=$R59,BF$7&lt;=$R59+$S59-1),2,IF(AND($O59="Jalon",BF$7&gt;=$R59,BF$7&lt;=$R59+$S59-1),1,""))</f>
        <v/>
      </c>
      <c r="BG59" s="23" t="str">
        <f ca="1">IF(AND($O59="Objectif",BG$7&gt;=$R59,BG$7&lt;=$R59+$S59-1),2,IF(AND($O59="Jalon",BG$7&gt;=$R59,BG$7&lt;=$R59+$S59-1),1,""))</f>
        <v/>
      </c>
      <c r="BH59" s="23" t="str">
        <f ca="1">IF(AND($O59="Objectif",BH$7&gt;=$R59,BH$7&lt;=$R59+$S59-1),2,IF(AND($O59="Jalon",BH$7&gt;=$R59,BH$7&lt;=$R59+$S59-1),1,""))</f>
        <v/>
      </c>
      <c r="BI59" s="23" t="str">
        <f ca="1">IF(AND($O59="Objectif",BI$7&gt;=$R59,BI$7&lt;=$R59+$S59-1),2,IF(AND($O59="Jalon",BI$7&gt;=$R59,BI$7&lt;=$R59+$S59-1),1,""))</f>
        <v/>
      </c>
      <c r="BJ59" s="23" t="str">
        <f ca="1">IF(AND($O59="Objectif",BJ$7&gt;=$R59,BJ$7&lt;=$R59+$S59-1),2,IF(AND($O59="Jalon",BJ$7&gt;=$R59,BJ$7&lt;=$R59+$S59-1),1,""))</f>
        <v/>
      </c>
      <c r="BK59" s="23" t="str">
        <f ca="1">IF(AND($O59="Objectif",BK$7&gt;=$R59,BK$7&lt;=$R59+$S59-1),2,IF(AND($O59="Jalon",BK$7&gt;=$R59,BK$7&lt;=$R59+$S59-1),1,""))</f>
        <v/>
      </c>
      <c r="BL59" s="23" t="str">
        <f ca="1">IF(AND($O59="Objectif",BL$7&gt;=$R59,BL$7&lt;=$R59+$S59-1),2,IF(AND($O59="Jalon",BL$7&gt;=$R59,BL$7&lt;=$R59+$S59-1),1,""))</f>
        <v/>
      </c>
      <c r="BM59" s="23" t="str">
        <f ca="1">IF(AND($O59="Objectif",BM$7&gt;=$R59,BM$7&lt;=$R59+$S59-1),2,IF(AND($O59="Jalon",BM$7&gt;=$R59,BM$7&lt;=$R59+$S59-1),1,""))</f>
        <v/>
      </c>
      <c r="BN59" s="23" t="str">
        <f ca="1">IF(AND($O59="Objectif",BN$7&gt;=$R59,BN$7&lt;=$R59+$S59-1),2,IF(AND($O59="Jalon",BN$7&gt;=$R59,BN$7&lt;=$R59+$S59-1),1,""))</f>
        <v/>
      </c>
      <c r="BO59" s="23" t="str">
        <f ca="1">IF(AND($O59="Objectif",BO$7&gt;=$R59,BO$7&lt;=$R59+$S59-1),2,IF(AND($O59="Jalon",BO$7&gt;=$R59,BO$7&lt;=$R59+$S59-1),1,""))</f>
        <v/>
      </c>
      <c r="BP59" s="23" t="str">
        <f ca="1">IF(AND($O59="Objectif",BP$7&gt;=$R59,BP$7&lt;=$R59+$S59-1),2,IF(AND($O59="Jalon",BP$7&gt;=$R59,BP$7&lt;=$R59+$S59-1),1,""))</f>
        <v/>
      </c>
      <c r="BQ59" s="23" t="str">
        <f ca="1">IF(AND($O59="Objectif",BQ$7&gt;=$R59,BQ$7&lt;=$R59+$S59-1),2,IF(AND($O59="Jalon",BQ$7&gt;=$R59,BQ$7&lt;=$R59+$S59-1),1,""))</f>
        <v/>
      </c>
      <c r="BR59" s="23" t="str">
        <f ca="1">IF(AND($O59="Objectif",BR$7&gt;=$R59,BR$7&lt;=$R59+$S59-1),2,IF(AND($O59="Jalon",BR$7&gt;=$R59,BR$7&lt;=$R59+$S59-1),1,""))</f>
        <v/>
      </c>
      <c r="BS59" s="23" t="str">
        <f ca="1">IF(AND($O59="Objectif",BS$7&gt;=$R59,BS$7&lt;=$R59+$S59-1),2,IF(AND($O59="Jalon",BS$7&gt;=$R59,BS$7&lt;=$R59+$S59-1),1,""))</f>
        <v/>
      </c>
      <c r="BT59" s="23" t="str">
        <f ca="1">IF(AND($O59="Objectif",BT$7&gt;=$R59,BT$7&lt;=$R59+$S59-1),2,IF(AND($O59="Jalon",BT$7&gt;=$R59,BT$7&lt;=$R59+$S59-1),1,""))</f>
        <v/>
      </c>
      <c r="BU59" s="23" t="str">
        <f ca="1">IF(AND($O59="Objectif",BU$7&gt;=$R59,BU$7&lt;=$R59+$S59-1),2,IF(AND($O59="Jalon",BU$7&gt;=$R59,BU$7&lt;=$R59+$S59-1),1,""))</f>
        <v/>
      </c>
      <c r="BV59" s="23" t="str">
        <f ca="1">IF(AND($O59="Objectif",BV$7&gt;=$R59,BV$7&lt;=$R59+$S59-1),2,IF(AND($O59="Jalon",BV$7&gt;=$R59,BV$7&lt;=$R59+$S59-1),1,""))</f>
        <v/>
      </c>
      <c r="BW59" s="23" t="str">
        <f ca="1">IF(AND($O59="Objectif",BW$7&gt;=$R59,BW$7&lt;=$R59+$S59-1),2,IF(AND($O59="Jalon",BW$7&gt;=$R59,BW$7&lt;=$R59+$S59-1),1,""))</f>
        <v/>
      </c>
      <c r="BX59" s="23" t="str">
        <f ca="1">IF(AND($O59="Objectif",BX$7&gt;=$R59,BX$7&lt;=$R59+$S59-1),2,IF(AND($O59="Jalon",BX$7&gt;=$R59,BX$7&lt;=$R59+$S59-1),1,""))</f>
        <v/>
      </c>
      <c r="BY59" s="23" t="str">
        <f ca="1">IF(AND($O59="Objectif",BY$7&gt;=$R59,BY$7&lt;=$R59+$S59-1),2,IF(AND($O59="Jalon",BY$7&gt;=$R59,BY$7&lt;=$R59+$S59-1),1,""))</f>
        <v/>
      </c>
      <c r="BZ59" s="23" t="str">
        <f ca="1">IF(AND($O59="Objectif",BZ$7&gt;=$R59,BZ$7&lt;=$R59+$S59-1),2,IF(AND($O59="Jalon",BZ$7&gt;=$R59,BZ$7&lt;=$R59+$S59-1),1,""))</f>
        <v/>
      </c>
      <c r="CA59" s="23" t="str">
        <f ca="1">IF(AND($O59="Objectif",CA$7&gt;=$R59,CA$7&lt;=$R59+$S59-1),2,IF(AND($O59="Jalon",CA$7&gt;=$R59,CA$7&lt;=$R59+$S59-1),1,""))</f>
        <v/>
      </c>
      <c r="CB59" s="23" t="str">
        <f ca="1">IF(AND($O59="Objectif",CB$7&gt;=$R59,CB$7&lt;=$R59+$S59-1),2,IF(AND($O59="Jalon",CB$7&gt;=$R59,CB$7&lt;=$R59+$S59-1),1,""))</f>
        <v/>
      </c>
    </row>
    <row r="60" spans="1:80" s="2" customFormat="1" ht="30" customHeight="1" x14ac:dyDescent="0.25">
      <c r="A60" s="37">
        <v>4</v>
      </c>
      <c r="B60" s="33" t="s">
        <v>20</v>
      </c>
      <c r="C60" s="88" t="str">
        <f ca="1">VLOOKUP(((Jalons[[#This Row],[perturbation ]]+Jalons[[#This Row],[perturbation 9]])/150),$D$3:$E$6,2,1)</f>
        <v>En bonne voie</v>
      </c>
      <c r="D60" s="88" t="str">
        <f ca="1">VLOOKUP((Jalons[[#This Row],[temps consommés ]]-Jalons[[#This Row],[Nombre de jours]])/Jalons[[#This Row],[Nombre de jours]],$V$3:$W$6,2,1)</f>
        <v>En bonne voie</v>
      </c>
      <c r="E60" s="22" t="s">
        <v>9</v>
      </c>
      <c r="F60" s="65">
        <f>IF(AND(Jalons[[#This Row],[début réel ]]="",Jalons[[#This Row],[fin réelle ]]),0,IF(AND(Jalons[[#This Row],[début réel ]]&lt;&gt;"",Jalons[[#This Row],[fin réelle ]]=""),0.5,1))</f>
        <v>0</v>
      </c>
      <c r="G60" s="56">
        <f>+T15+1</f>
        <v>44991</v>
      </c>
      <c r="H60" s="21">
        <v>2</v>
      </c>
      <c r="I60" s="45">
        <f>+Jalons[[#This Row],[Début prévisionnel ]]+Jalons[[#This Row],[Nombre de jours]]-1</f>
        <v>44992</v>
      </c>
      <c r="J60" s="45"/>
      <c r="K60" s="87">
        <f ca="1">IF(Jalons[[#This Row],[temps consommés ]]-Jalons[[#This Row],[Nombre de jours]]&lt;0,0,Jalons[[#This Row],[temps consommés ]]-Jalons[[#This Row],[Nombre de jours]])</f>
        <v>0</v>
      </c>
      <c r="L6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0" s="45"/>
      <c r="N60" s="66"/>
      <c r="O60" s="88" t="str">
        <f ca="1">VLOOKUP(Jalons[[#This Row],[temps consommés 10]]-Jalons[[#This Row],[Nombre de jours6]]/Jalons[[#This Row],[Nombre de jours6]],$V$3:$W$6,2,1)</f>
        <v>En bonne voie</v>
      </c>
      <c r="P60" s="22" t="s">
        <v>9</v>
      </c>
      <c r="Q60" s="65">
        <f>IF(AND(Jalons[[#This Row],[début réel 8]]="",Jalons[[#This Row],[fin réelle 11]]),0,IF(AND(Jalons[[#This Row],[début réel 8]]&lt;&gt;"",Jalons[[#This Row],[fin réelle 11]]=""),0.5,1))</f>
        <v>0</v>
      </c>
      <c r="R60" s="56">
        <f>+Jalons[[#This Row],[Fin ]]+1</f>
        <v>44993</v>
      </c>
      <c r="S60" s="21">
        <v>28</v>
      </c>
      <c r="T60" s="45">
        <f>Jalons[[#This Row],[Début prévisionnel 5]]+Jalons[[#This Row],[Nombre de jours6]]</f>
        <v>45021</v>
      </c>
      <c r="U60" s="45"/>
      <c r="V60" s="87">
        <f ca="1">IF(Jalons[[#This Row],[temps consommés 10]]-Jalons[[#This Row],[Nombre de jours6]]&lt;0,0,Jalons[[#This Row],[temps consommés 10]]-Jalons[[#This Row],[Nombre de jours6]])</f>
        <v>0</v>
      </c>
      <c r="W6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0" s="45"/>
      <c r="Y60" s="23" t="str">
        <f ca="1">IF(AND($O60="Objectif",Y$7&gt;=$R60,Y$7&lt;=$R60+$S60-1),2,IF(AND($O60="Jalon",Y$7&gt;=$R60,Y$7&lt;=$R60+$S60-1),1,""))</f>
        <v/>
      </c>
      <c r="Z60" s="23" t="str">
        <f ca="1">IF(AND($O60="Objectif",Z$7&gt;=$R60,Z$7&lt;=$R60+$S60-1),2,IF(AND($O60="Jalon",Z$7&gt;=$R60,Z$7&lt;=$R60+$S60-1),1,""))</f>
        <v/>
      </c>
      <c r="AA60" s="23" t="str">
        <f ca="1">IF(AND($O60="Objectif",AA$7&gt;=$R60,AA$7&lt;=$R60+$S60-1),2,IF(AND($O60="Jalon",AA$7&gt;=$R60,AA$7&lt;=$R60+$S60-1),1,""))</f>
        <v/>
      </c>
      <c r="AB60" s="23" t="str">
        <f ca="1">IF(AND($O60="Objectif",AB$7&gt;=$R60,AB$7&lt;=$R60+$S60-1),2,IF(AND($O60="Jalon",AB$7&gt;=$R60,AB$7&lt;=$R60+$S60-1),1,""))</f>
        <v/>
      </c>
      <c r="AC60" s="23" t="str">
        <f ca="1">IF(AND($O60="Objectif",AC$7&gt;=$R60,AC$7&lt;=$R60+$S60-1),2,IF(AND($O60="Jalon",AC$7&gt;=$R60,AC$7&lt;=$R60+$S60-1),1,""))</f>
        <v/>
      </c>
      <c r="AD60" s="23" t="str">
        <f ca="1">IF(AND($O60="Objectif",AD$7&gt;=$R60,AD$7&lt;=$R60+$S60-1),2,IF(AND($O60="Jalon",AD$7&gt;=$R60,AD$7&lt;=$R60+$S60-1),1,""))</f>
        <v/>
      </c>
      <c r="AE60" s="23" t="str">
        <f ca="1">IF(AND($O60="Objectif",AE$7&gt;=$R60,AE$7&lt;=$R60+$S60-1),2,IF(AND($O60="Jalon",AE$7&gt;=$R60,AE$7&lt;=$R60+$S60-1),1,""))</f>
        <v/>
      </c>
      <c r="AF60" s="23" t="str">
        <f ca="1">IF(AND($O60="Objectif",AF$7&gt;=$R60,AF$7&lt;=$R60+$S60-1),2,IF(AND($O60="Jalon",AF$7&gt;=$R60,AF$7&lt;=$R60+$S60-1),1,""))</f>
        <v/>
      </c>
      <c r="AG60" s="23" t="str">
        <f ca="1">IF(AND($O60="Objectif",AG$7&gt;=$R60,AG$7&lt;=$R60+$S60-1),2,IF(AND($O60="Jalon",AG$7&gt;=$R60,AG$7&lt;=$R60+$S60-1),1,""))</f>
        <v/>
      </c>
      <c r="AH60" s="23" t="str">
        <f ca="1">IF(AND($O60="Objectif",AH$7&gt;=$R60,AH$7&lt;=$R60+$S60-1),2,IF(AND($O60="Jalon",AH$7&gt;=$R60,AH$7&lt;=$R60+$S60-1),1,""))</f>
        <v/>
      </c>
      <c r="AI60" s="23" t="str">
        <f ca="1">IF(AND($O60="Objectif",AI$7&gt;=$R60,AI$7&lt;=$R60+$S60-1),2,IF(AND($O60="Jalon",AI$7&gt;=$R60,AI$7&lt;=$R60+$S60-1),1,""))</f>
        <v/>
      </c>
      <c r="AJ60" s="23" t="str">
        <f ca="1">IF(AND($O60="Objectif",AJ$7&gt;=$R60,AJ$7&lt;=$R60+$S60-1),2,IF(AND($O60="Jalon",AJ$7&gt;=$R60,AJ$7&lt;=$R60+$S60-1),1,""))</f>
        <v/>
      </c>
      <c r="AK60" s="23" t="str">
        <f ca="1">IF(AND($O60="Objectif",AK$7&gt;=$R60,AK$7&lt;=$R60+$S60-1),2,IF(AND($O60="Jalon",AK$7&gt;=$R60,AK$7&lt;=$R60+$S60-1),1,""))</f>
        <v/>
      </c>
      <c r="AL60" s="23" t="str">
        <f ca="1">IF(AND($O60="Objectif",AL$7&gt;=$R60,AL$7&lt;=$R60+$S60-1),2,IF(AND($O60="Jalon",AL$7&gt;=$R60,AL$7&lt;=$R60+$S60-1),1,""))</f>
        <v/>
      </c>
      <c r="AM60" s="23" t="str">
        <f ca="1">IF(AND($O60="Objectif",AM$7&gt;=$R60,AM$7&lt;=$R60+$S60-1),2,IF(AND($O60="Jalon",AM$7&gt;=$R60,AM$7&lt;=$R60+$S60-1),1,""))</f>
        <v/>
      </c>
      <c r="AN60" s="23" t="str">
        <f ca="1">IF(AND($O60="Objectif",AN$7&gt;=$R60,AN$7&lt;=$R60+$S60-1),2,IF(AND($O60="Jalon",AN$7&gt;=$R60,AN$7&lt;=$R60+$S60-1),1,""))</f>
        <v/>
      </c>
      <c r="AO60" s="23" t="str">
        <f ca="1">IF(AND($O60="Objectif",AO$7&gt;=$R60,AO$7&lt;=$R60+$S60-1),2,IF(AND($O60="Jalon",AO$7&gt;=$R60,AO$7&lt;=$R60+$S60-1),1,""))</f>
        <v/>
      </c>
      <c r="AP60" s="23" t="str">
        <f ca="1">IF(AND($O60="Objectif",AP$7&gt;=$R60,AP$7&lt;=$R60+$S60-1),2,IF(AND($O60="Jalon",AP$7&gt;=$R60,AP$7&lt;=$R60+$S60-1),1,""))</f>
        <v/>
      </c>
      <c r="AQ60" s="23" t="str">
        <f ca="1">IF(AND($O60="Objectif",AQ$7&gt;=$R60,AQ$7&lt;=$R60+$S60-1),2,IF(AND($O60="Jalon",AQ$7&gt;=$R60,AQ$7&lt;=$R60+$S60-1),1,""))</f>
        <v/>
      </c>
      <c r="AR60" s="23" t="str">
        <f ca="1">IF(AND($O60="Objectif",AR$7&gt;=$R60,AR$7&lt;=$R60+$S60-1),2,IF(AND($O60="Jalon",AR$7&gt;=$R60,AR$7&lt;=$R60+$S60-1),1,""))</f>
        <v/>
      </c>
      <c r="AS60" s="23" t="str">
        <f ca="1">IF(AND($O60="Objectif",AS$7&gt;=$R60,AS$7&lt;=$R60+$S60-1),2,IF(AND($O60="Jalon",AS$7&gt;=$R60,AS$7&lt;=$R60+$S60-1),1,""))</f>
        <v/>
      </c>
      <c r="AT60" s="23" t="str">
        <f ca="1">IF(AND($O60="Objectif",AT$7&gt;=$R60,AT$7&lt;=$R60+$S60-1),2,IF(AND($O60="Jalon",AT$7&gt;=$R60,AT$7&lt;=$R60+$S60-1),1,""))</f>
        <v/>
      </c>
      <c r="AU60" s="23" t="str">
        <f ca="1">IF(AND($O60="Objectif",AU$7&gt;=$R60,AU$7&lt;=$R60+$S60-1),2,IF(AND($O60="Jalon",AU$7&gt;=$R60,AU$7&lt;=$R60+$S60-1),1,""))</f>
        <v/>
      </c>
      <c r="AV60" s="23" t="str">
        <f ca="1">IF(AND($O60="Objectif",AV$7&gt;=$R60,AV$7&lt;=$R60+$S60-1),2,IF(AND($O60="Jalon",AV$7&gt;=$R60,AV$7&lt;=$R60+$S60-1),1,""))</f>
        <v/>
      </c>
      <c r="AW60" s="23" t="str">
        <f ca="1">IF(AND($O60="Objectif",AW$7&gt;=$R60,AW$7&lt;=$R60+$S60-1),2,IF(AND($O60="Jalon",AW$7&gt;=$R60,AW$7&lt;=$R60+$S60-1),1,""))</f>
        <v/>
      </c>
      <c r="AX60" s="23" t="str">
        <f ca="1">IF(AND($O60="Objectif",AX$7&gt;=$R60,AX$7&lt;=$R60+$S60-1),2,IF(AND($O60="Jalon",AX$7&gt;=$R60,AX$7&lt;=$R60+$S60-1),1,""))</f>
        <v/>
      </c>
      <c r="AY60" s="23" t="str">
        <f ca="1">IF(AND($O60="Objectif",AY$7&gt;=$R60,AY$7&lt;=$R60+$S60-1),2,IF(AND($O60="Jalon",AY$7&gt;=$R60,AY$7&lt;=$R60+$S60-1),1,""))</f>
        <v/>
      </c>
      <c r="AZ60" s="23" t="str">
        <f ca="1">IF(AND($O60="Objectif",AZ$7&gt;=$R60,AZ$7&lt;=$R60+$S60-1),2,IF(AND($O60="Jalon",AZ$7&gt;=$R60,AZ$7&lt;=$R60+$S60-1),1,""))</f>
        <v/>
      </c>
      <c r="BA60" s="23" t="str">
        <f ca="1">IF(AND($O60="Objectif",BA$7&gt;=$R60,BA$7&lt;=$R60+$S60-1),2,IF(AND($O60="Jalon",BA$7&gt;=$R60,BA$7&lt;=$R60+$S60-1),1,""))</f>
        <v/>
      </c>
      <c r="BB60" s="23" t="str">
        <f ca="1">IF(AND($O60="Objectif",BB$7&gt;=$R60,BB$7&lt;=$R60+$S60-1),2,IF(AND($O60="Jalon",BB$7&gt;=$R60,BB$7&lt;=$R60+$S60-1),1,""))</f>
        <v/>
      </c>
      <c r="BC60" s="23" t="str">
        <f ca="1">IF(AND($O60="Objectif",BC$7&gt;=$R60,BC$7&lt;=$R60+$S60-1),2,IF(AND($O60="Jalon",BC$7&gt;=$R60,BC$7&lt;=$R60+$S60-1),1,""))</f>
        <v/>
      </c>
      <c r="BD60" s="23" t="str">
        <f ca="1">IF(AND($O60="Objectif",BD$7&gt;=$R60,BD$7&lt;=$R60+$S60-1),2,IF(AND($O60="Jalon",BD$7&gt;=$R60,BD$7&lt;=$R60+$S60-1),1,""))</f>
        <v/>
      </c>
      <c r="BE60" s="23" t="str">
        <f ca="1">IF(AND($O60="Objectif",BE$7&gt;=$R60,BE$7&lt;=$R60+$S60-1),2,IF(AND($O60="Jalon",BE$7&gt;=$R60,BE$7&lt;=$R60+$S60-1),1,""))</f>
        <v/>
      </c>
      <c r="BF60" s="23" t="str">
        <f ca="1">IF(AND($O60="Objectif",BF$7&gt;=$R60,BF$7&lt;=$R60+$S60-1),2,IF(AND($O60="Jalon",BF$7&gt;=$R60,BF$7&lt;=$R60+$S60-1),1,""))</f>
        <v/>
      </c>
      <c r="BG60" s="23" t="str">
        <f ca="1">IF(AND($O60="Objectif",BG$7&gt;=$R60,BG$7&lt;=$R60+$S60-1),2,IF(AND($O60="Jalon",BG$7&gt;=$R60,BG$7&lt;=$R60+$S60-1),1,""))</f>
        <v/>
      </c>
      <c r="BH60" s="23" t="str">
        <f ca="1">IF(AND($O60="Objectif",BH$7&gt;=$R60,BH$7&lt;=$R60+$S60-1),2,IF(AND($O60="Jalon",BH$7&gt;=$R60,BH$7&lt;=$R60+$S60-1),1,""))</f>
        <v/>
      </c>
      <c r="BI60" s="23" t="str">
        <f ca="1">IF(AND($O60="Objectif",BI$7&gt;=$R60,BI$7&lt;=$R60+$S60-1),2,IF(AND($O60="Jalon",BI$7&gt;=$R60,BI$7&lt;=$R60+$S60-1),1,""))</f>
        <v/>
      </c>
      <c r="BJ60" s="23" t="str">
        <f ca="1">IF(AND($O60="Objectif",BJ$7&gt;=$R60,BJ$7&lt;=$R60+$S60-1),2,IF(AND($O60="Jalon",BJ$7&gt;=$R60,BJ$7&lt;=$R60+$S60-1),1,""))</f>
        <v/>
      </c>
      <c r="BK60" s="23" t="str">
        <f ca="1">IF(AND($O60="Objectif",BK$7&gt;=$R60,BK$7&lt;=$R60+$S60-1),2,IF(AND($O60="Jalon",BK$7&gt;=$R60,BK$7&lt;=$R60+$S60-1),1,""))</f>
        <v/>
      </c>
      <c r="BL60" s="23" t="str">
        <f ca="1">IF(AND($O60="Objectif",BL$7&gt;=$R60,BL$7&lt;=$R60+$S60-1),2,IF(AND($O60="Jalon",BL$7&gt;=$R60,BL$7&lt;=$R60+$S60-1),1,""))</f>
        <v/>
      </c>
      <c r="BM60" s="23" t="str">
        <f ca="1">IF(AND($O60="Objectif",BM$7&gt;=$R60,BM$7&lt;=$R60+$S60-1),2,IF(AND($O60="Jalon",BM$7&gt;=$R60,BM$7&lt;=$R60+$S60-1),1,""))</f>
        <v/>
      </c>
      <c r="BN60" s="23" t="str">
        <f ca="1">IF(AND($O60="Objectif",BN$7&gt;=$R60,BN$7&lt;=$R60+$S60-1),2,IF(AND($O60="Jalon",BN$7&gt;=$R60,BN$7&lt;=$R60+$S60-1),1,""))</f>
        <v/>
      </c>
      <c r="BO60" s="23" t="str">
        <f ca="1">IF(AND($O60="Objectif",BO$7&gt;=$R60,BO$7&lt;=$R60+$S60-1),2,IF(AND($O60="Jalon",BO$7&gt;=$R60,BO$7&lt;=$R60+$S60-1),1,""))</f>
        <v/>
      </c>
      <c r="BP60" s="23" t="str">
        <f ca="1">IF(AND($O60="Objectif",BP$7&gt;=$R60,BP$7&lt;=$R60+$S60-1),2,IF(AND($O60="Jalon",BP$7&gt;=$R60,BP$7&lt;=$R60+$S60-1),1,""))</f>
        <v/>
      </c>
      <c r="BQ60" s="23" t="str">
        <f ca="1">IF(AND($O60="Objectif",BQ$7&gt;=$R60,BQ$7&lt;=$R60+$S60-1),2,IF(AND($O60="Jalon",BQ$7&gt;=$R60,BQ$7&lt;=$R60+$S60-1),1,""))</f>
        <v/>
      </c>
      <c r="BR60" s="23" t="str">
        <f ca="1">IF(AND($O60="Objectif",BR$7&gt;=$R60,BR$7&lt;=$R60+$S60-1),2,IF(AND($O60="Jalon",BR$7&gt;=$R60,BR$7&lt;=$R60+$S60-1),1,""))</f>
        <v/>
      </c>
      <c r="BS60" s="23" t="str">
        <f ca="1">IF(AND($O60="Objectif",BS$7&gt;=$R60,BS$7&lt;=$R60+$S60-1),2,IF(AND($O60="Jalon",BS$7&gt;=$R60,BS$7&lt;=$R60+$S60-1),1,""))</f>
        <v/>
      </c>
      <c r="BT60" s="23" t="str">
        <f ca="1">IF(AND($O60="Objectif",BT$7&gt;=$R60,BT$7&lt;=$R60+$S60-1),2,IF(AND($O60="Jalon",BT$7&gt;=$R60,BT$7&lt;=$R60+$S60-1),1,""))</f>
        <v/>
      </c>
      <c r="BU60" s="23" t="str">
        <f ca="1">IF(AND($O60="Objectif",BU$7&gt;=$R60,BU$7&lt;=$R60+$S60-1),2,IF(AND($O60="Jalon",BU$7&gt;=$R60,BU$7&lt;=$R60+$S60-1),1,""))</f>
        <v/>
      </c>
      <c r="BV60" s="23" t="str">
        <f ca="1">IF(AND($O60="Objectif",BV$7&gt;=$R60,BV$7&lt;=$R60+$S60-1),2,IF(AND($O60="Jalon",BV$7&gt;=$R60,BV$7&lt;=$R60+$S60-1),1,""))</f>
        <v/>
      </c>
      <c r="BW60" s="23" t="str">
        <f ca="1">IF(AND($O60="Objectif",BW$7&gt;=$R60,BW$7&lt;=$R60+$S60-1),2,IF(AND($O60="Jalon",BW$7&gt;=$R60,BW$7&lt;=$R60+$S60-1),1,""))</f>
        <v/>
      </c>
      <c r="BX60" s="23" t="str">
        <f ca="1">IF(AND($O60="Objectif",BX$7&gt;=$R60,BX$7&lt;=$R60+$S60-1),2,IF(AND($O60="Jalon",BX$7&gt;=$R60,BX$7&lt;=$R60+$S60-1),1,""))</f>
        <v/>
      </c>
      <c r="BY60" s="23" t="str">
        <f ca="1">IF(AND($O60="Objectif",BY$7&gt;=$R60,BY$7&lt;=$R60+$S60-1),2,IF(AND($O60="Jalon",BY$7&gt;=$R60,BY$7&lt;=$R60+$S60-1),1,""))</f>
        <v/>
      </c>
      <c r="BZ60" s="23" t="str">
        <f ca="1">IF(AND($O60="Objectif",BZ$7&gt;=$R60,BZ$7&lt;=$R60+$S60-1),2,IF(AND($O60="Jalon",BZ$7&gt;=$R60,BZ$7&lt;=$R60+$S60-1),1,""))</f>
        <v/>
      </c>
      <c r="CA60" s="23" t="str">
        <f ca="1">IF(AND($O60="Objectif",CA$7&gt;=$R60,CA$7&lt;=$R60+$S60-1),2,IF(AND($O60="Jalon",CA$7&gt;=$R60,CA$7&lt;=$R60+$S60-1),1,""))</f>
        <v/>
      </c>
      <c r="CB60" s="23" t="str">
        <f ca="1">IF(AND($O60="Objectif",CB$7&gt;=$R60,CB$7&lt;=$R60+$S60-1),2,IF(AND($O60="Jalon",CB$7&gt;=$R60,CB$7&lt;=$R60+$S60-1),1,""))</f>
        <v/>
      </c>
    </row>
    <row r="61" spans="1:80" s="2" customFormat="1" ht="30" customHeight="1" x14ac:dyDescent="0.25">
      <c r="A61" s="36">
        <v>5</v>
      </c>
      <c r="B61" s="33" t="s">
        <v>21</v>
      </c>
      <c r="C61" s="88" t="str">
        <f ca="1">VLOOKUP(((Jalons[[#This Row],[perturbation ]]+Jalons[[#This Row],[perturbation 9]])/150),$D$3:$E$6,2,1)</f>
        <v>En bonne voie</v>
      </c>
      <c r="D61" s="88" t="str">
        <f ca="1">VLOOKUP((Jalons[[#This Row],[temps consommés ]]-Jalons[[#This Row],[Nombre de jours]])/Jalons[[#This Row],[Nombre de jours]],$V$3:$W$6,2,1)</f>
        <v>En bonne voie</v>
      </c>
      <c r="E61" s="22" t="s">
        <v>9</v>
      </c>
      <c r="F61" s="65">
        <f>IF(AND(Jalons[[#This Row],[début réel ]]="",Jalons[[#This Row],[fin réelle ]]),0,IF(AND(Jalons[[#This Row],[début réel ]]&lt;&gt;"",Jalons[[#This Row],[fin réelle ]]=""),0.5,1))</f>
        <v>0</v>
      </c>
      <c r="G61" s="56">
        <f>+T16+1</f>
        <v>44991</v>
      </c>
      <c r="H61" s="21">
        <v>2</v>
      </c>
      <c r="I61" s="45">
        <f>+Jalons[[#This Row],[Début prévisionnel ]]+Jalons[[#This Row],[Nombre de jours]]-1</f>
        <v>44992</v>
      </c>
      <c r="J61" s="45"/>
      <c r="K61" s="87">
        <f ca="1">IF(Jalons[[#This Row],[temps consommés ]]-Jalons[[#This Row],[Nombre de jours]]&lt;0,0,Jalons[[#This Row],[temps consommés ]]-Jalons[[#This Row],[Nombre de jours]])</f>
        <v>0</v>
      </c>
      <c r="L6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1" s="45"/>
      <c r="N61" s="66"/>
      <c r="O61" s="88" t="str">
        <f ca="1">VLOOKUP(Jalons[[#This Row],[temps consommés 10]]-Jalons[[#This Row],[Nombre de jours6]]/Jalons[[#This Row],[Nombre de jours6]],$V$3:$W$6,2,1)</f>
        <v>En bonne voie</v>
      </c>
      <c r="P61" s="22" t="s">
        <v>9</v>
      </c>
      <c r="Q61" s="65">
        <f>IF(AND(Jalons[[#This Row],[début réel 8]]="",Jalons[[#This Row],[fin réelle 11]]),0,IF(AND(Jalons[[#This Row],[début réel 8]]&lt;&gt;"",Jalons[[#This Row],[fin réelle 11]]=""),0.5,1))</f>
        <v>0</v>
      </c>
      <c r="R61" s="56">
        <f>+Jalons[[#This Row],[Fin ]]+1</f>
        <v>44993</v>
      </c>
      <c r="S61" s="21">
        <v>28</v>
      </c>
      <c r="T61" s="45">
        <f>Jalons[[#This Row],[Début prévisionnel 5]]+Jalons[[#This Row],[Nombre de jours6]]</f>
        <v>45021</v>
      </c>
      <c r="U61" s="45"/>
      <c r="V61" s="87">
        <f ca="1">IF(Jalons[[#This Row],[temps consommés 10]]-Jalons[[#This Row],[Nombre de jours6]]&lt;0,0,Jalons[[#This Row],[temps consommés 10]]-Jalons[[#This Row],[Nombre de jours6]])</f>
        <v>0</v>
      </c>
      <c r="W6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1" s="45"/>
      <c r="Y61" s="23" t="str">
        <f ca="1">IF(AND($O61="Objectif",Y$7&gt;=$R61,Y$7&lt;=$R61+$S61-1),2,IF(AND($O61="Jalon",Y$7&gt;=$R61,Y$7&lt;=$R61+$S61-1),1,""))</f>
        <v/>
      </c>
      <c r="Z61" s="23" t="str">
        <f ca="1">IF(AND($O61="Objectif",Z$7&gt;=$R61,Z$7&lt;=$R61+$S61-1),2,IF(AND($O61="Jalon",Z$7&gt;=$R61,Z$7&lt;=$R61+$S61-1),1,""))</f>
        <v/>
      </c>
      <c r="AA61" s="23" t="str">
        <f ca="1">IF(AND($O61="Objectif",AA$7&gt;=$R61,AA$7&lt;=$R61+$S61-1),2,IF(AND($O61="Jalon",AA$7&gt;=$R61,AA$7&lt;=$R61+$S61-1),1,""))</f>
        <v/>
      </c>
      <c r="AB61" s="23" t="str">
        <f ca="1">IF(AND($O61="Objectif",AB$7&gt;=$R61,AB$7&lt;=$R61+$S61-1),2,IF(AND($O61="Jalon",AB$7&gt;=$R61,AB$7&lt;=$R61+$S61-1),1,""))</f>
        <v/>
      </c>
      <c r="AC61" s="23" t="str">
        <f ca="1">IF(AND($O61="Objectif",AC$7&gt;=$R61,AC$7&lt;=$R61+$S61-1),2,IF(AND($O61="Jalon",AC$7&gt;=$R61,AC$7&lt;=$R61+$S61-1),1,""))</f>
        <v/>
      </c>
      <c r="AD61" s="23" t="str">
        <f ca="1">IF(AND($O61="Objectif",AD$7&gt;=$R61,AD$7&lt;=$R61+$S61-1),2,IF(AND($O61="Jalon",AD$7&gt;=$R61,AD$7&lt;=$R61+$S61-1),1,""))</f>
        <v/>
      </c>
      <c r="AE61" s="23" t="str">
        <f ca="1">IF(AND($O61="Objectif",AE$7&gt;=$R61,AE$7&lt;=$R61+$S61-1),2,IF(AND($O61="Jalon",AE$7&gt;=$R61,AE$7&lt;=$R61+$S61-1),1,""))</f>
        <v/>
      </c>
      <c r="AF61" s="23" t="str">
        <f ca="1">IF(AND($O61="Objectif",AF$7&gt;=$R61,AF$7&lt;=$R61+$S61-1),2,IF(AND($O61="Jalon",AF$7&gt;=$R61,AF$7&lt;=$R61+$S61-1),1,""))</f>
        <v/>
      </c>
      <c r="AG61" s="23" t="str">
        <f ca="1">IF(AND($O61="Objectif",AG$7&gt;=$R61,AG$7&lt;=$R61+$S61-1),2,IF(AND($O61="Jalon",AG$7&gt;=$R61,AG$7&lt;=$R61+$S61-1),1,""))</f>
        <v/>
      </c>
      <c r="AH61" s="23" t="str">
        <f ca="1">IF(AND($O61="Objectif",AH$7&gt;=$R61,AH$7&lt;=$R61+$S61-1),2,IF(AND($O61="Jalon",AH$7&gt;=$R61,AH$7&lt;=$R61+$S61-1),1,""))</f>
        <v/>
      </c>
      <c r="AI61" s="23" t="str">
        <f ca="1">IF(AND($O61="Objectif",AI$7&gt;=$R61,AI$7&lt;=$R61+$S61-1),2,IF(AND($O61="Jalon",AI$7&gt;=$R61,AI$7&lt;=$R61+$S61-1),1,""))</f>
        <v/>
      </c>
      <c r="AJ61" s="23" t="str">
        <f ca="1">IF(AND($O61="Objectif",AJ$7&gt;=$R61,AJ$7&lt;=$R61+$S61-1),2,IF(AND($O61="Jalon",AJ$7&gt;=$R61,AJ$7&lt;=$R61+$S61-1),1,""))</f>
        <v/>
      </c>
      <c r="AK61" s="23" t="str">
        <f ca="1">IF(AND($O61="Objectif",AK$7&gt;=$R61,AK$7&lt;=$R61+$S61-1),2,IF(AND($O61="Jalon",AK$7&gt;=$R61,AK$7&lt;=$R61+$S61-1),1,""))</f>
        <v/>
      </c>
      <c r="AL61" s="23" t="str">
        <f ca="1">IF(AND($O61="Objectif",AL$7&gt;=$R61,AL$7&lt;=$R61+$S61-1),2,IF(AND($O61="Jalon",AL$7&gt;=$R61,AL$7&lt;=$R61+$S61-1),1,""))</f>
        <v/>
      </c>
      <c r="AM61" s="23" t="str">
        <f ca="1">IF(AND($O61="Objectif",AM$7&gt;=$R61,AM$7&lt;=$R61+$S61-1),2,IF(AND($O61="Jalon",AM$7&gt;=$R61,AM$7&lt;=$R61+$S61-1),1,""))</f>
        <v/>
      </c>
      <c r="AN61" s="23" t="str">
        <f ca="1">IF(AND($O61="Objectif",AN$7&gt;=$R61,AN$7&lt;=$R61+$S61-1),2,IF(AND($O61="Jalon",AN$7&gt;=$R61,AN$7&lt;=$R61+$S61-1),1,""))</f>
        <v/>
      </c>
      <c r="AO61" s="23" t="str">
        <f ca="1">IF(AND($O61="Objectif",AO$7&gt;=$R61,AO$7&lt;=$R61+$S61-1),2,IF(AND($O61="Jalon",AO$7&gt;=$R61,AO$7&lt;=$R61+$S61-1),1,""))</f>
        <v/>
      </c>
      <c r="AP61" s="23" t="str">
        <f ca="1">IF(AND($O61="Objectif",AP$7&gt;=$R61,AP$7&lt;=$R61+$S61-1),2,IF(AND($O61="Jalon",AP$7&gt;=$R61,AP$7&lt;=$R61+$S61-1),1,""))</f>
        <v/>
      </c>
      <c r="AQ61" s="23" t="str">
        <f ca="1">IF(AND($O61="Objectif",AQ$7&gt;=$R61,AQ$7&lt;=$R61+$S61-1),2,IF(AND($O61="Jalon",AQ$7&gt;=$R61,AQ$7&lt;=$R61+$S61-1),1,""))</f>
        <v/>
      </c>
      <c r="AR61" s="23" t="str">
        <f ca="1">IF(AND($O61="Objectif",AR$7&gt;=$R61,AR$7&lt;=$R61+$S61-1),2,IF(AND($O61="Jalon",AR$7&gt;=$R61,AR$7&lt;=$R61+$S61-1),1,""))</f>
        <v/>
      </c>
      <c r="AS61" s="23" t="str">
        <f ca="1">IF(AND($O61="Objectif",AS$7&gt;=$R61,AS$7&lt;=$R61+$S61-1),2,IF(AND($O61="Jalon",AS$7&gt;=$R61,AS$7&lt;=$R61+$S61-1),1,""))</f>
        <v/>
      </c>
      <c r="AT61" s="23" t="str">
        <f ca="1">IF(AND($O61="Objectif",AT$7&gt;=$R61,AT$7&lt;=$R61+$S61-1),2,IF(AND($O61="Jalon",AT$7&gt;=$R61,AT$7&lt;=$R61+$S61-1),1,""))</f>
        <v/>
      </c>
      <c r="AU61" s="23" t="str">
        <f ca="1">IF(AND($O61="Objectif",AU$7&gt;=$R61,AU$7&lt;=$R61+$S61-1),2,IF(AND($O61="Jalon",AU$7&gt;=$R61,AU$7&lt;=$R61+$S61-1),1,""))</f>
        <v/>
      </c>
      <c r="AV61" s="23" t="str">
        <f ca="1">IF(AND($O61="Objectif",AV$7&gt;=$R61,AV$7&lt;=$R61+$S61-1),2,IF(AND($O61="Jalon",AV$7&gt;=$R61,AV$7&lt;=$R61+$S61-1),1,""))</f>
        <v/>
      </c>
      <c r="AW61" s="23" t="str">
        <f ca="1">IF(AND($O61="Objectif",AW$7&gt;=$R61,AW$7&lt;=$R61+$S61-1),2,IF(AND($O61="Jalon",AW$7&gt;=$R61,AW$7&lt;=$R61+$S61-1),1,""))</f>
        <v/>
      </c>
      <c r="AX61" s="23" t="str">
        <f ca="1">IF(AND($O61="Objectif",AX$7&gt;=$R61,AX$7&lt;=$R61+$S61-1),2,IF(AND($O61="Jalon",AX$7&gt;=$R61,AX$7&lt;=$R61+$S61-1),1,""))</f>
        <v/>
      </c>
      <c r="AY61" s="23" t="str">
        <f ca="1">IF(AND($O61="Objectif",AY$7&gt;=$R61,AY$7&lt;=$R61+$S61-1),2,IF(AND($O61="Jalon",AY$7&gt;=$R61,AY$7&lt;=$R61+$S61-1),1,""))</f>
        <v/>
      </c>
      <c r="AZ61" s="23" t="str">
        <f ca="1">IF(AND($O61="Objectif",AZ$7&gt;=$R61,AZ$7&lt;=$R61+$S61-1),2,IF(AND($O61="Jalon",AZ$7&gt;=$R61,AZ$7&lt;=$R61+$S61-1),1,""))</f>
        <v/>
      </c>
      <c r="BA61" s="23" t="str">
        <f ca="1">IF(AND($O61="Objectif",BA$7&gt;=$R61,BA$7&lt;=$R61+$S61-1),2,IF(AND($O61="Jalon",BA$7&gt;=$R61,BA$7&lt;=$R61+$S61-1),1,""))</f>
        <v/>
      </c>
      <c r="BB61" s="23" t="str">
        <f ca="1">IF(AND($O61="Objectif",BB$7&gt;=$R61,BB$7&lt;=$R61+$S61-1),2,IF(AND($O61="Jalon",BB$7&gt;=$R61,BB$7&lt;=$R61+$S61-1),1,""))</f>
        <v/>
      </c>
      <c r="BC61" s="23" t="str">
        <f ca="1">IF(AND($O61="Objectif",BC$7&gt;=$R61,BC$7&lt;=$R61+$S61-1),2,IF(AND($O61="Jalon",BC$7&gt;=$R61,BC$7&lt;=$R61+$S61-1),1,""))</f>
        <v/>
      </c>
      <c r="BD61" s="23" t="str">
        <f ca="1">IF(AND($O61="Objectif",BD$7&gt;=$R61,BD$7&lt;=$R61+$S61-1),2,IF(AND($O61="Jalon",BD$7&gt;=$R61,BD$7&lt;=$R61+$S61-1),1,""))</f>
        <v/>
      </c>
      <c r="BE61" s="23" t="str">
        <f ca="1">IF(AND($O61="Objectif",BE$7&gt;=$R61,BE$7&lt;=$R61+$S61-1),2,IF(AND($O61="Jalon",BE$7&gt;=$R61,BE$7&lt;=$R61+$S61-1),1,""))</f>
        <v/>
      </c>
      <c r="BF61" s="23" t="str">
        <f ca="1">IF(AND($O61="Objectif",BF$7&gt;=$R61,BF$7&lt;=$R61+$S61-1),2,IF(AND($O61="Jalon",BF$7&gt;=$R61,BF$7&lt;=$R61+$S61-1),1,""))</f>
        <v/>
      </c>
      <c r="BG61" s="23" t="str">
        <f ca="1">IF(AND($O61="Objectif",BG$7&gt;=$R61,BG$7&lt;=$R61+$S61-1),2,IF(AND($O61="Jalon",BG$7&gt;=$R61,BG$7&lt;=$R61+$S61-1),1,""))</f>
        <v/>
      </c>
      <c r="BH61" s="23" t="str">
        <f ca="1">IF(AND($O61="Objectif",BH$7&gt;=$R61,BH$7&lt;=$R61+$S61-1),2,IF(AND($O61="Jalon",BH$7&gt;=$R61,BH$7&lt;=$R61+$S61-1),1,""))</f>
        <v/>
      </c>
      <c r="BI61" s="23" t="str">
        <f ca="1">IF(AND($O61="Objectif",BI$7&gt;=$R61,BI$7&lt;=$R61+$S61-1),2,IF(AND($O61="Jalon",BI$7&gt;=$R61,BI$7&lt;=$R61+$S61-1),1,""))</f>
        <v/>
      </c>
      <c r="BJ61" s="23" t="str">
        <f ca="1">IF(AND($O61="Objectif",BJ$7&gt;=$R61,BJ$7&lt;=$R61+$S61-1),2,IF(AND($O61="Jalon",BJ$7&gt;=$R61,BJ$7&lt;=$R61+$S61-1),1,""))</f>
        <v/>
      </c>
      <c r="BK61" s="23" t="str">
        <f ca="1">IF(AND($O61="Objectif",BK$7&gt;=$R61,BK$7&lt;=$R61+$S61-1),2,IF(AND($O61="Jalon",BK$7&gt;=$R61,BK$7&lt;=$R61+$S61-1),1,""))</f>
        <v/>
      </c>
      <c r="BL61" s="23" t="str">
        <f ca="1">IF(AND($O61="Objectif",BL$7&gt;=$R61,BL$7&lt;=$R61+$S61-1),2,IF(AND($O61="Jalon",BL$7&gt;=$R61,BL$7&lt;=$R61+$S61-1),1,""))</f>
        <v/>
      </c>
      <c r="BM61" s="23" t="str">
        <f ca="1">IF(AND($O61="Objectif",BM$7&gt;=$R61,BM$7&lt;=$R61+$S61-1),2,IF(AND($O61="Jalon",BM$7&gt;=$R61,BM$7&lt;=$R61+$S61-1),1,""))</f>
        <v/>
      </c>
      <c r="BN61" s="23" t="str">
        <f ca="1">IF(AND($O61="Objectif",BN$7&gt;=$R61,BN$7&lt;=$R61+$S61-1),2,IF(AND($O61="Jalon",BN$7&gt;=$R61,BN$7&lt;=$R61+$S61-1),1,""))</f>
        <v/>
      </c>
      <c r="BO61" s="23" t="str">
        <f ca="1">IF(AND($O61="Objectif",BO$7&gt;=$R61,BO$7&lt;=$R61+$S61-1),2,IF(AND($O61="Jalon",BO$7&gt;=$R61,BO$7&lt;=$R61+$S61-1),1,""))</f>
        <v/>
      </c>
      <c r="BP61" s="23" t="str">
        <f ca="1">IF(AND($O61="Objectif",BP$7&gt;=$R61,BP$7&lt;=$R61+$S61-1),2,IF(AND($O61="Jalon",BP$7&gt;=$R61,BP$7&lt;=$R61+$S61-1),1,""))</f>
        <v/>
      </c>
      <c r="BQ61" s="23" t="str">
        <f ca="1">IF(AND($O61="Objectif",BQ$7&gt;=$R61,BQ$7&lt;=$R61+$S61-1),2,IF(AND($O61="Jalon",BQ$7&gt;=$R61,BQ$7&lt;=$R61+$S61-1),1,""))</f>
        <v/>
      </c>
      <c r="BR61" s="23" t="str">
        <f ca="1">IF(AND($O61="Objectif",BR$7&gt;=$R61,BR$7&lt;=$R61+$S61-1),2,IF(AND($O61="Jalon",BR$7&gt;=$R61,BR$7&lt;=$R61+$S61-1),1,""))</f>
        <v/>
      </c>
      <c r="BS61" s="23" t="str">
        <f ca="1">IF(AND($O61="Objectif",BS$7&gt;=$R61,BS$7&lt;=$R61+$S61-1),2,IF(AND($O61="Jalon",BS$7&gt;=$R61,BS$7&lt;=$R61+$S61-1),1,""))</f>
        <v/>
      </c>
      <c r="BT61" s="23" t="str">
        <f ca="1">IF(AND($O61="Objectif",BT$7&gt;=$R61,BT$7&lt;=$R61+$S61-1),2,IF(AND($O61="Jalon",BT$7&gt;=$R61,BT$7&lt;=$R61+$S61-1),1,""))</f>
        <v/>
      </c>
      <c r="BU61" s="23" t="str">
        <f ca="1">IF(AND($O61="Objectif",BU$7&gt;=$R61,BU$7&lt;=$R61+$S61-1),2,IF(AND($O61="Jalon",BU$7&gt;=$R61,BU$7&lt;=$R61+$S61-1),1,""))</f>
        <v/>
      </c>
      <c r="BV61" s="23" t="str">
        <f ca="1">IF(AND($O61="Objectif",BV$7&gt;=$R61,BV$7&lt;=$R61+$S61-1),2,IF(AND($O61="Jalon",BV$7&gt;=$R61,BV$7&lt;=$R61+$S61-1),1,""))</f>
        <v/>
      </c>
      <c r="BW61" s="23" t="str">
        <f ca="1">IF(AND($O61="Objectif",BW$7&gt;=$R61,BW$7&lt;=$R61+$S61-1),2,IF(AND($O61="Jalon",BW$7&gt;=$R61,BW$7&lt;=$R61+$S61-1),1,""))</f>
        <v/>
      </c>
      <c r="BX61" s="23" t="str">
        <f ca="1">IF(AND($O61="Objectif",BX$7&gt;=$R61,BX$7&lt;=$R61+$S61-1),2,IF(AND($O61="Jalon",BX$7&gt;=$R61,BX$7&lt;=$R61+$S61-1),1,""))</f>
        <v/>
      </c>
      <c r="BY61" s="23" t="str">
        <f ca="1">IF(AND($O61="Objectif",BY$7&gt;=$R61,BY$7&lt;=$R61+$S61-1),2,IF(AND($O61="Jalon",BY$7&gt;=$R61,BY$7&lt;=$R61+$S61-1),1,""))</f>
        <v/>
      </c>
      <c r="BZ61" s="23" t="str">
        <f ca="1">IF(AND($O61="Objectif",BZ$7&gt;=$R61,BZ$7&lt;=$R61+$S61-1),2,IF(AND($O61="Jalon",BZ$7&gt;=$R61,BZ$7&lt;=$R61+$S61-1),1,""))</f>
        <v/>
      </c>
      <c r="CA61" s="23" t="str">
        <f ca="1">IF(AND($O61="Objectif",CA$7&gt;=$R61,CA$7&lt;=$R61+$S61-1),2,IF(AND($O61="Jalon",CA$7&gt;=$R61,CA$7&lt;=$R61+$S61-1),1,""))</f>
        <v/>
      </c>
      <c r="CB61" s="23" t="str">
        <f ca="1">IF(AND($O61="Objectif",CB$7&gt;=$R61,CB$7&lt;=$R61+$S61-1),2,IF(AND($O61="Jalon",CB$7&gt;=$R61,CB$7&lt;=$R61+$S61-1),1,""))</f>
        <v/>
      </c>
    </row>
    <row r="62" spans="1:80" s="2" customFormat="1" ht="30" customHeight="1" x14ac:dyDescent="0.25">
      <c r="A62" s="37">
        <v>6</v>
      </c>
      <c r="B62" s="33" t="s">
        <v>22</v>
      </c>
      <c r="C62" s="88" t="str">
        <f ca="1">VLOOKUP(((Jalons[[#This Row],[perturbation ]]+Jalons[[#This Row],[perturbation 9]])/150),$D$3:$E$6,2,1)</f>
        <v>En bonne voie</v>
      </c>
      <c r="D62" s="88" t="str">
        <f ca="1">VLOOKUP((Jalons[[#This Row],[temps consommés ]]-Jalons[[#This Row],[Nombre de jours]])/Jalons[[#This Row],[Nombre de jours]],$V$3:$W$6,2,1)</f>
        <v>En bonne voie</v>
      </c>
      <c r="E62" s="22" t="s">
        <v>9</v>
      </c>
      <c r="F62" s="65">
        <f>IF(AND(Jalons[[#This Row],[début réel ]]="",Jalons[[#This Row],[fin réelle ]]),0,IF(AND(Jalons[[#This Row],[début réel ]]&lt;&gt;"",Jalons[[#This Row],[fin réelle ]]=""),0.5,1))</f>
        <v>0</v>
      </c>
      <c r="G62" s="56">
        <f>+T17+1</f>
        <v>44991</v>
      </c>
      <c r="H62" s="21">
        <v>2</v>
      </c>
      <c r="I62" s="45">
        <f>+Jalons[[#This Row],[Début prévisionnel ]]+Jalons[[#This Row],[Nombre de jours]]-1</f>
        <v>44992</v>
      </c>
      <c r="J62" s="45"/>
      <c r="K62" s="87">
        <f ca="1">IF(Jalons[[#This Row],[temps consommés ]]-Jalons[[#This Row],[Nombre de jours]]&lt;0,0,Jalons[[#This Row],[temps consommés ]]-Jalons[[#This Row],[Nombre de jours]])</f>
        <v>0</v>
      </c>
      <c r="L6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2" s="45"/>
      <c r="N62" s="66"/>
      <c r="O62" s="88" t="str">
        <f ca="1">VLOOKUP(Jalons[[#This Row],[temps consommés 10]]-Jalons[[#This Row],[Nombre de jours6]]/Jalons[[#This Row],[Nombre de jours6]],$V$3:$W$6,2,1)</f>
        <v>En bonne voie</v>
      </c>
      <c r="P62" s="22" t="s">
        <v>9</v>
      </c>
      <c r="Q62" s="65">
        <f>IF(AND(Jalons[[#This Row],[début réel 8]]="",Jalons[[#This Row],[fin réelle 11]]),0,IF(AND(Jalons[[#This Row],[début réel 8]]&lt;&gt;"",Jalons[[#This Row],[fin réelle 11]]=""),0.5,1))</f>
        <v>0</v>
      </c>
      <c r="R62" s="56">
        <f>+Jalons[[#This Row],[Fin ]]+1</f>
        <v>44993</v>
      </c>
      <c r="S62" s="21">
        <v>28</v>
      </c>
      <c r="T62" s="45">
        <f>Jalons[[#This Row],[Début prévisionnel 5]]+Jalons[[#This Row],[Nombre de jours6]]</f>
        <v>45021</v>
      </c>
      <c r="U62" s="45"/>
      <c r="V62" s="87">
        <f ca="1">IF(Jalons[[#This Row],[temps consommés 10]]-Jalons[[#This Row],[Nombre de jours6]]&lt;0,0,Jalons[[#This Row],[temps consommés 10]]-Jalons[[#This Row],[Nombre de jours6]])</f>
        <v>0</v>
      </c>
      <c r="W6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2" s="45"/>
      <c r="Y62" s="23" t="str">
        <f ca="1">IF(AND($O62="Objectif",Y$7&gt;=$R62,Y$7&lt;=$R62+$S62-1),2,IF(AND($O62="Jalon",Y$7&gt;=$R62,Y$7&lt;=$R62+$S62-1),1,""))</f>
        <v/>
      </c>
      <c r="Z62" s="23" t="str">
        <f ca="1">IF(AND($O62="Objectif",Z$7&gt;=$R62,Z$7&lt;=$R62+$S62-1),2,IF(AND($O62="Jalon",Z$7&gt;=$R62,Z$7&lt;=$R62+$S62-1),1,""))</f>
        <v/>
      </c>
      <c r="AA62" s="23" t="str">
        <f ca="1">IF(AND($O62="Objectif",AA$7&gt;=$R62,AA$7&lt;=$R62+$S62-1),2,IF(AND($O62="Jalon",AA$7&gt;=$R62,AA$7&lt;=$R62+$S62-1),1,""))</f>
        <v/>
      </c>
      <c r="AB62" s="23" t="str">
        <f ca="1">IF(AND($O62="Objectif",AB$7&gt;=$R62,AB$7&lt;=$R62+$S62-1),2,IF(AND($O62="Jalon",AB$7&gt;=$R62,AB$7&lt;=$R62+$S62-1),1,""))</f>
        <v/>
      </c>
      <c r="AC62" s="23" t="str">
        <f ca="1">IF(AND($O62="Objectif",AC$7&gt;=$R62,AC$7&lt;=$R62+$S62-1),2,IF(AND($O62="Jalon",AC$7&gt;=$R62,AC$7&lt;=$R62+$S62-1),1,""))</f>
        <v/>
      </c>
      <c r="AD62" s="23" t="str">
        <f ca="1">IF(AND($O62="Objectif",AD$7&gt;=$R62,AD$7&lt;=$R62+$S62-1),2,IF(AND($O62="Jalon",AD$7&gt;=$R62,AD$7&lt;=$R62+$S62-1),1,""))</f>
        <v/>
      </c>
      <c r="AE62" s="23" t="str">
        <f ca="1">IF(AND($O62="Objectif",AE$7&gt;=$R62,AE$7&lt;=$R62+$S62-1),2,IF(AND($O62="Jalon",AE$7&gt;=$R62,AE$7&lt;=$R62+$S62-1),1,""))</f>
        <v/>
      </c>
      <c r="AF62" s="23" t="str">
        <f ca="1">IF(AND($O62="Objectif",AF$7&gt;=$R62,AF$7&lt;=$R62+$S62-1),2,IF(AND($O62="Jalon",AF$7&gt;=$R62,AF$7&lt;=$R62+$S62-1),1,""))</f>
        <v/>
      </c>
      <c r="AG62" s="23" t="str">
        <f ca="1">IF(AND($O62="Objectif",AG$7&gt;=$R62,AG$7&lt;=$R62+$S62-1),2,IF(AND($O62="Jalon",AG$7&gt;=$R62,AG$7&lt;=$R62+$S62-1),1,""))</f>
        <v/>
      </c>
      <c r="AH62" s="23" t="str">
        <f ca="1">IF(AND($O62="Objectif",AH$7&gt;=$R62,AH$7&lt;=$R62+$S62-1),2,IF(AND($O62="Jalon",AH$7&gt;=$R62,AH$7&lt;=$R62+$S62-1),1,""))</f>
        <v/>
      </c>
      <c r="AI62" s="23" t="str">
        <f ca="1">IF(AND($O62="Objectif",AI$7&gt;=$R62,AI$7&lt;=$R62+$S62-1),2,IF(AND($O62="Jalon",AI$7&gt;=$R62,AI$7&lt;=$R62+$S62-1),1,""))</f>
        <v/>
      </c>
      <c r="AJ62" s="23" t="str">
        <f ca="1">IF(AND($O62="Objectif",AJ$7&gt;=$R62,AJ$7&lt;=$R62+$S62-1),2,IF(AND($O62="Jalon",AJ$7&gt;=$R62,AJ$7&lt;=$R62+$S62-1),1,""))</f>
        <v/>
      </c>
      <c r="AK62" s="23" t="str">
        <f ca="1">IF(AND($O62="Objectif",AK$7&gt;=$R62,AK$7&lt;=$R62+$S62-1),2,IF(AND($O62="Jalon",AK$7&gt;=$R62,AK$7&lt;=$R62+$S62-1),1,""))</f>
        <v/>
      </c>
      <c r="AL62" s="23" t="str">
        <f ca="1">IF(AND($O62="Objectif",AL$7&gt;=$R62,AL$7&lt;=$R62+$S62-1),2,IF(AND($O62="Jalon",AL$7&gt;=$R62,AL$7&lt;=$R62+$S62-1),1,""))</f>
        <v/>
      </c>
      <c r="AM62" s="23" t="str">
        <f ca="1">IF(AND($O62="Objectif",AM$7&gt;=$R62,AM$7&lt;=$R62+$S62-1),2,IF(AND($O62="Jalon",AM$7&gt;=$R62,AM$7&lt;=$R62+$S62-1),1,""))</f>
        <v/>
      </c>
      <c r="AN62" s="23" t="str">
        <f ca="1">IF(AND($O62="Objectif",AN$7&gt;=$R62,AN$7&lt;=$R62+$S62-1),2,IF(AND($O62="Jalon",AN$7&gt;=$R62,AN$7&lt;=$R62+$S62-1),1,""))</f>
        <v/>
      </c>
      <c r="AO62" s="23" t="str">
        <f ca="1">IF(AND($O62="Objectif",AO$7&gt;=$R62,AO$7&lt;=$R62+$S62-1),2,IF(AND($O62="Jalon",AO$7&gt;=$R62,AO$7&lt;=$R62+$S62-1),1,""))</f>
        <v/>
      </c>
      <c r="AP62" s="23" t="str">
        <f ca="1">IF(AND($O62="Objectif",AP$7&gt;=$R62,AP$7&lt;=$R62+$S62-1),2,IF(AND($O62="Jalon",AP$7&gt;=$R62,AP$7&lt;=$R62+$S62-1),1,""))</f>
        <v/>
      </c>
      <c r="AQ62" s="23" t="str">
        <f ca="1">IF(AND($O62="Objectif",AQ$7&gt;=$R62,AQ$7&lt;=$R62+$S62-1),2,IF(AND($O62="Jalon",AQ$7&gt;=$R62,AQ$7&lt;=$R62+$S62-1),1,""))</f>
        <v/>
      </c>
      <c r="AR62" s="23" t="str">
        <f ca="1">IF(AND($O62="Objectif",AR$7&gt;=$R62,AR$7&lt;=$R62+$S62-1),2,IF(AND($O62="Jalon",AR$7&gt;=$R62,AR$7&lt;=$R62+$S62-1),1,""))</f>
        <v/>
      </c>
      <c r="AS62" s="23" t="str">
        <f ca="1">IF(AND($O62="Objectif",AS$7&gt;=$R62,AS$7&lt;=$R62+$S62-1),2,IF(AND($O62="Jalon",AS$7&gt;=$R62,AS$7&lt;=$R62+$S62-1),1,""))</f>
        <v/>
      </c>
      <c r="AT62" s="23" t="str">
        <f ca="1">IF(AND($O62="Objectif",AT$7&gt;=$R62,AT$7&lt;=$R62+$S62-1),2,IF(AND($O62="Jalon",AT$7&gt;=$R62,AT$7&lt;=$R62+$S62-1),1,""))</f>
        <v/>
      </c>
      <c r="AU62" s="23" t="str">
        <f ca="1">IF(AND($O62="Objectif",AU$7&gt;=$R62,AU$7&lt;=$R62+$S62-1),2,IF(AND($O62="Jalon",AU$7&gt;=$R62,AU$7&lt;=$R62+$S62-1),1,""))</f>
        <v/>
      </c>
      <c r="AV62" s="23" t="str">
        <f ca="1">IF(AND($O62="Objectif",AV$7&gt;=$R62,AV$7&lt;=$R62+$S62-1),2,IF(AND($O62="Jalon",AV$7&gt;=$R62,AV$7&lt;=$R62+$S62-1),1,""))</f>
        <v/>
      </c>
      <c r="AW62" s="23" t="str">
        <f ca="1">IF(AND($O62="Objectif",AW$7&gt;=$R62,AW$7&lt;=$R62+$S62-1),2,IF(AND($O62="Jalon",AW$7&gt;=$R62,AW$7&lt;=$R62+$S62-1),1,""))</f>
        <v/>
      </c>
      <c r="AX62" s="23" t="str">
        <f ca="1">IF(AND($O62="Objectif",AX$7&gt;=$R62,AX$7&lt;=$R62+$S62-1),2,IF(AND($O62="Jalon",AX$7&gt;=$R62,AX$7&lt;=$R62+$S62-1),1,""))</f>
        <v/>
      </c>
      <c r="AY62" s="23" t="str">
        <f ca="1">IF(AND($O62="Objectif",AY$7&gt;=$R62,AY$7&lt;=$R62+$S62-1),2,IF(AND($O62="Jalon",AY$7&gt;=$R62,AY$7&lt;=$R62+$S62-1),1,""))</f>
        <v/>
      </c>
      <c r="AZ62" s="23" t="str">
        <f ca="1">IF(AND($O62="Objectif",AZ$7&gt;=$R62,AZ$7&lt;=$R62+$S62-1),2,IF(AND($O62="Jalon",AZ$7&gt;=$R62,AZ$7&lt;=$R62+$S62-1),1,""))</f>
        <v/>
      </c>
      <c r="BA62" s="23" t="str">
        <f ca="1">IF(AND($O62="Objectif",BA$7&gt;=$R62,BA$7&lt;=$R62+$S62-1),2,IF(AND($O62="Jalon",BA$7&gt;=$R62,BA$7&lt;=$R62+$S62-1),1,""))</f>
        <v/>
      </c>
      <c r="BB62" s="23" t="str">
        <f ca="1">IF(AND($O62="Objectif",BB$7&gt;=$R62,BB$7&lt;=$R62+$S62-1),2,IF(AND($O62="Jalon",BB$7&gt;=$R62,BB$7&lt;=$R62+$S62-1),1,""))</f>
        <v/>
      </c>
      <c r="BC62" s="23" t="str">
        <f ca="1">IF(AND($O62="Objectif",BC$7&gt;=$R62,BC$7&lt;=$R62+$S62-1),2,IF(AND($O62="Jalon",BC$7&gt;=$R62,BC$7&lt;=$R62+$S62-1),1,""))</f>
        <v/>
      </c>
      <c r="BD62" s="23" t="str">
        <f ca="1">IF(AND($O62="Objectif",BD$7&gt;=$R62,BD$7&lt;=$R62+$S62-1),2,IF(AND($O62="Jalon",BD$7&gt;=$R62,BD$7&lt;=$R62+$S62-1),1,""))</f>
        <v/>
      </c>
      <c r="BE62" s="23" t="str">
        <f ca="1">IF(AND($O62="Objectif",BE$7&gt;=$R62,BE$7&lt;=$R62+$S62-1),2,IF(AND($O62="Jalon",BE$7&gt;=$R62,BE$7&lt;=$R62+$S62-1),1,""))</f>
        <v/>
      </c>
      <c r="BF62" s="23" t="str">
        <f ca="1">IF(AND($O62="Objectif",BF$7&gt;=$R62,BF$7&lt;=$R62+$S62-1),2,IF(AND($O62="Jalon",BF$7&gt;=$R62,BF$7&lt;=$R62+$S62-1),1,""))</f>
        <v/>
      </c>
      <c r="BG62" s="23" t="str">
        <f ca="1">IF(AND($O62="Objectif",BG$7&gt;=$R62,BG$7&lt;=$R62+$S62-1),2,IF(AND($O62="Jalon",BG$7&gt;=$R62,BG$7&lt;=$R62+$S62-1),1,""))</f>
        <v/>
      </c>
      <c r="BH62" s="23" t="str">
        <f ca="1">IF(AND($O62="Objectif",BH$7&gt;=$R62,BH$7&lt;=$R62+$S62-1),2,IF(AND($O62="Jalon",BH$7&gt;=$R62,BH$7&lt;=$R62+$S62-1),1,""))</f>
        <v/>
      </c>
      <c r="BI62" s="23" t="str">
        <f ca="1">IF(AND($O62="Objectif",BI$7&gt;=$R62,BI$7&lt;=$R62+$S62-1),2,IF(AND($O62="Jalon",BI$7&gt;=$R62,BI$7&lt;=$R62+$S62-1),1,""))</f>
        <v/>
      </c>
      <c r="BJ62" s="23" t="str">
        <f ca="1">IF(AND($O62="Objectif",BJ$7&gt;=$R62,BJ$7&lt;=$R62+$S62-1),2,IF(AND($O62="Jalon",BJ$7&gt;=$R62,BJ$7&lt;=$R62+$S62-1),1,""))</f>
        <v/>
      </c>
      <c r="BK62" s="23" t="str">
        <f ca="1">IF(AND($O62="Objectif",BK$7&gt;=$R62,BK$7&lt;=$R62+$S62-1),2,IF(AND($O62="Jalon",BK$7&gt;=$R62,BK$7&lt;=$R62+$S62-1),1,""))</f>
        <v/>
      </c>
      <c r="BL62" s="23" t="str">
        <f ca="1">IF(AND($O62="Objectif",BL$7&gt;=$R62,BL$7&lt;=$R62+$S62-1),2,IF(AND($O62="Jalon",BL$7&gt;=$R62,BL$7&lt;=$R62+$S62-1),1,""))</f>
        <v/>
      </c>
      <c r="BM62" s="23" t="str">
        <f ca="1">IF(AND($O62="Objectif",BM$7&gt;=$R62,BM$7&lt;=$R62+$S62-1),2,IF(AND($O62="Jalon",BM$7&gt;=$R62,BM$7&lt;=$R62+$S62-1),1,""))</f>
        <v/>
      </c>
      <c r="BN62" s="23" t="str">
        <f ca="1">IF(AND($O62="Objectif",BN$7&gt;=$R62,BN$7&lt;=$R62+$S62-1),2,IF(AND($O62="Jalon",BN$7&gt;=$R62,BN$7&lt;=$R62+$S62-1),1,""))</f>
        <v/>
      </c>
      <c r="BO62" s="23" t="str">
        <f ca="1">IF(AND($O62="Objectif",BO$7&gt;=$R62,BO$7&lt;=$R62+$S62-1),2,IF(AND($O62="Jalon",BO$7&gt;=$R62,BO$7&lt;=$R62+$S62-1),1,""))</f>
        <v/>
      </c>
      <c r="BP62" s="23" t="str">
        <f ca="1">IF(AND($O62="Objectif",BP$7&gt;=$R62,BP$7&lt;=$R62+$S62-1),2,IF(AND($O62="Jalon",BP$7&gt;=$R62,BP$7&lt;=$R62+$S62-1),1,""))</f>
        <v/>
      </c>
      <c r="BQ62" s="23" t="str">
        <f ca="1">IF(AND($O62="Objectif",BQ$7&gt;=$R62,BQ$7&lt;=$R62+$S62-1),2,IF(AND($O62="Jalon",BQ$7&gt;=$R62,BQ$7&lt;=$R62+$S62-1),1,""))</f>
        <v/>
      </c>
      <c r="BR62" s="23" t="str">
        <f ca="1">IF(AND($O62="Objectif",BR$7&gt;=$R62,BR$7&lt;=$R62+$S62-1),2,IF(AND($O62="Jalon",BR$7&gt;=$R62,BR$7&lt;=$R62+$S62-1),1,""))</f>
        <v/>
      </c>
      <c r="BS62" s="23" t="str">
        <f ca="1">IF(AND($O62="Objectif",BS$7&gt;=$R62,BS$7&lt;=$R62+$S62-1),2,IF(AND($O62="Jalon",BS$7&gt;=$R62,BS$7&lt;=$R62+$S62-1),1,""))</f>
        <v/>
      </c>
      <c r="BT62" s="23" t="str">
        <f ca="1">IF(AND($O62="Objectif",BT$7&gt;=$R62,BT$7&lt;=$R62+$S62-1),2,IF(AND($O62="Jalon",BT$7&gt;=$R62,BT$7&lt;=$R62+$S62-1),1,""))</f>
        <v/>
      </c>
      <c r="BU62" s="23" t="str">
        <f ca="1">IF(AND($O62="Objectif",BU$7&gt;=$R62,BU$7&lt;=$R62+$S62-1),2,IF(AND($O62="Jalon",BU$7&gt;=$R62,BU$7&lt;=$R62+$S62-1),1,""))</f>
        <v/>
      </c>
      <c r="BV62" s="23" t="str">
        <f ca="1">IF(AND($O62="Objectif",BV$7&gt;=$R62,BV$7&lt;=$R62+$S62-1),2,IF(AND($O62="Jalon",BV$7&gt;=$R62,BV$7&lt;=$R62+$S62-1),1,""))</f>
        <v/>
      </c>
      <c r="BW62" s="23" t="str">
        <f ca="1">IF(AND($O62="Objectif",BW$7&gt;=$R62,BW$7&lt;=$R62+$S62-1),2,IF(AND($O62="Jalon",BW$7&gt;=$R62,BW$7&lt;=$R62+$S62-1),1,""))</f>
        <v/>
      </c>
      <c r="BX62" s="23" t="str">
        <f ca="1">IF(AND($O62="Objectif",BX$7&gt;=$R62,BX$7&lt;=$R62+$S62-1),2,IF(AND($O62="Jalon",BX$7&gt;=$R62,BX$7&lt;=$R62+$S62-1),1,""))</f>
        <v/>
      </c>
      <c r="BY62" s="23" t="str">
        <f ca="1">IF(AND($O62="Objectif",BY$7&gt;=$R62,BY$7&lt;=$R62+$S62-1),2,IF(AND($O62="Jalon",BY$7&gt;=$R62,BY$7&lt;=$R62+$S62-1),1,""))</f>
        <v/>
      </c>
      <c r="BZ62" s="23" t="str">
        <f ca="1">IF(AND($O62="Objectif",BZ$7&gt;=$R62,BZ$7&lt;=$R62+$S62-1),2,IF(AND($O62="Jalon",BZ$7&gt;=$R62,BZ$7&lt;=$R62+$S62-1),1,""))</f>
        <v/>
      </c>
      <c r="CA62" s="23" t="str">
        <f ca="1">IF(AND($O62="Objectif",CA$7&gt;=$R62,CA$7&lt;=$R62+$S62-1),2,IF(AND($O62="Jalon",CA$7&gt;=$R62,CA$7&lt;=$R62+$S62-1),1,""))</f>
        <v/>
      </c>
      <c r="CB62" s="23" t="str">
        <f ca="1">IF(AND($O62="Objectif",CB$7&gt;=$R62,CB$7&lt;=$R62+$S62-1),2,IF(AND($O62="Jalon",CB$7&gt;=$R62,CB$7&lt;=$R62+$S62-1),1,""))</f>
        <v/>
      </c>
    </row>
    <row r="63" spans="1:80" s="2" customFormat="1" ht="30" customHeight="1" x14ac:dyDescent="0.25">
      <c r="A63" s="36">
        <v>7</v>
      </c>
      <c r="B63" s="33" t="s">
        <v>23</v>
      </c>
      <c r="C63" s="88" t="str">
        <f ca="1">VLOOKUP(((Jalons[[#This Row],[perturbation ]]+Jalons[[#This Row],[perturbation 9]])/150),$D$3:$E$6,2,1)</f>
        <v>En bonne voie</v>
      </c>
      <c r="D63" s="88" t="str">
        <f ca="1">VLOOKUP((Jalons[[#This Row],[temps consommés ]]-Jalons[[#This Row],[Nombre de jours]])/Jalons[[#This Row],[Nombre de jours]],$V$3:$W$6,2,1)</f>
        <v>En bonne voie</v>
      </c>
      <c r="E63" s="22" t="s">
        <v>9</v>
      </c>
      <c r="F63" s="65">
        <f>IF(AND(Jalons[[#This Row],[début réel ]]="",Jalons[[#This Row],[fin réelle ]]),0,IF(AND(Jalons[[#This Row],[début réel ]]&lt;&gt;"",Jalons[[#This Row],[fin réelle ]]=""),0.5,1))</f>
        <v>0</v>
      </c>
      <c r="G63" s="56">
        <f>+T18+1</f>
        <v>44991</v>
      </c>
      <c r="H63" s="21">
        <v>2</v>
      </c>
      <c r="I63" s="45">
        <f>+Jalons[[#This Row],[Début prévisionnel ]]+Jalons[[#This Row],[Nombre de jours]]-1</f>
        <v>44992</v>
      </c>
      <c r="J63" s="45"/>
      <c r="K63" s="87">
        <f ca="1">IF(Jalons[[#This Row],[temps consommés ]]-Jalons[[#This Row],[Nombre de jours]]&lt;0,0,Jalons[[#This Row],[temps consommés ]]-Jalons[[#This Row],[Nombre de jours]])</f>
        <v>0</v>
      </c>
      <c r="L6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3" s="45"/>
      <c r="N63" s="66"/>
      <c r="O63" s="88" t="str">
        <f ca="1">VLOOKUP(Jalons[[#This Row],[temps consommés 10]]-Jalons[[#This Row],[Nombre de jours6]]/Jalons[[#This Row],[Nombre de jours6]],$V$3:$W$6,2,1)</f>
        <v>En bonne voie</v>
      </c>
      <c r="P63" s="22" t="s">
        <v>9</v>
      </c>
      <c r="Q63" s="65">
        <f>IF(AND(Jalons[[#This Row],[début réel 8]]="",Jalons[[#This Row],[fin réelle 11]]),0,IF(AND(Jalons[[#This Row],[début réel 8]]&lt;&gt;"",Jalons[[#This Row],[fin réelle 11]]=""),0.5,1))</f>
        <v>0</v>
      </c>
      <c r="R63" s="56">
        <f>+Jalons[[#This Row],[Fin ]]+1</f>
        <v>44993</v>
      </c>
      <c r="S63" s="21">
        <v>28</v>
      </c>
      <c r="T63" s="45">
        <f>Jalons[[#This Row],[Début prévisionnel 5]]+Jalons[[#This Row],[Nombre de jours6]]</f>
        <v>45021</v>
      </c>
      <c r="U63" s="45"/>
      <c r="V63" s="87">
        <f ca="1">IF(Jalons[[#This Row],[temps consommés 10]]-Jalons[[#This Row],[Nombre de jours6]]&lt;0,0,Jalons[[#This Row],[temps consommés 10]]-Jalons[[#This Row],[Nombre de jours6]])</f>
        <v>0</v>
      </c>
      <c r="W6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3" s="45"/>
      <c r="Y63" s="23" t="str">
        <f ca="1">IF(AND($O63="Objectif",Y$7&gt;=$R63,Y$7&lt;=$R63+$S63-1),2,IF(AND($O63="Jalon",Y$7&gt;=$R63,Y$7&lt;=$R63+$S63-1),1,""))</f>
        <v/>
      </c>
      <c r="Z63" s="23" t="str">
        <f ca="1">IF(AND($O63="Objectif",Z$7&gt;=$R63,Z$7&lt;=$R63+$S63-1),2,IF(AND($O63="Jalon",Z$7&gt;=$R63,Z$7&lt;=$R63+$S63-1),1,""))</f>
        <v/>
      </c>
      <c r="AA63" s="23" t="str">
        <f ca="1">IF(AND($O63="Objectif",AA$7&gt;=$R63,AA$7&lt;=$R63+$S63-1),2,IF(AND($O63="Jalon",AA$7&gt;=$R63,AA$7&lt;=$R63+$S63-1),1,""))</f>
        <v/>
      </c>
      <c r="AB63" s="23" t="str">
        <f ca="1">IF(AND($O63="Objectif",AB$7&gt;=$R63,AB$7&lt;=$R63+$S63-1),2,IF(AND($O63="Jalon",AB$7&gt;=$R63,AB$7&lt;=$R63+$S63-1),1,""))</f>
        <v/>
      </c>
      <c r="AC63" s="23" t="str">
        <f ca="1">IF(AND($O63="Objectif",AC$7&gt;=$R63,AC$7&lt;=$R63+$S63-1),2,IF(AND($O63="Jalon",AC$7&gt;=$R63,AC$7&lt;=$R63+$S63-1),1,""))</f>
        <v/>
      </c>
      <c r="AD63" s="23" t="str">
        <f ca="1">IF(AND($O63="Objectif",AD$7&gt;=$R63,AD$7&lt;=$R63+$S63-1),2,IF(AND($O63="Jalon",AD$7&gt;=$R63,AD$7&lt;=$R63+$S63-1),1,""))</f>
        <v/>
      </c>
      <c r="AE63" s="23" t="str">
        <f ca="1">IF(AND($O63="Objectif",AE$7&gt;=$R63,AE$7&lt;=$R63+$S63-1),2,IF(AND($O63="Jalon",AE$7&gt;=$R63,AE$7&lt;=$R63+$S63-1),1,""))</f>
        <v/>
      </c>
      <c r="AF63" s="23" t="str">
        <f ca="1">IF(AND($O63="Objectif",AF$7&gt;=$R63,AF$7&lt;=$R63+$S63-1),2,IF(AND($O63="Jalon",AF$7&gt;=$R63,AF$7&lt;=$R63+$S63-1),1,""))</f>
        <v/>
      </c>
      <c r="AG63" s="23" t="str">
        <f ca="1">IF(AND($O63="Objectif",AG$7&gt;=$R63,AG$7&lt;=$R63+$S63-1),2,IF(AND($O63="Jalon",AG$7&gt;=$R63,AG$7&lt;=$R63+$S63-1),1,""))</f>
        <v/>
      </c>
      <c r="AH63" s="23" t="str">
        <f ca="1">IF(AND($O63="Objectif",AH$7&gt;=$R63,AH$7&lt;=$R63+$S63-1),2,IF(AND($O63="Jalon",AH$7&gt;=$R63,AH$7&lt;=$R63+$S63-1),1,""))</f>
        <v/>
      </c>
      <c r="AI63" s="23" t="str">
        <f ca="1">IF(AND($O63="Objectif",AI$7&gt;=$R63,AI$7&lt;=$R63+$S63-1),2,IF(AND($O63="Jalon",AI$7&gt;=$R63,AI$7&lt;=$R63+$S63-1),1,""))</f>
        <v/>
      </c>
      <c r="AJ63" s="23" t="str">
        <f ca="1">IF(AND($O63="Objectif",AJ$7&gt;=$R63,AJ$7&lt;=$R63+$S63-1),2,IF(AND($O63="Jalon",AJ$7&gt;=$R63,AJ$7&lt;=$R63+$S63-1),1,""))</f>
        <v/>
      </c>
      <c r="AK63" s="23" t="str">
        <f ca="1">IF(AND($O63="Objectif",AK$7&gt;=$R63,AK$7&lt;=$R63+$S63-1),2,IF(AND($O63="Jalon",AK$7&gt;=$R63,AK$7&lt;=$R63+$S63-1),1,""))</f>
        <v/>
      </c>
      <c r="AL63" s="23" t="str">
        <f ca="1">IF(AND($O63="Objectif",AL$7&gt;=$R63,AL$7&lt;=$R63+$S63-1),2,IF(AND($O63="Jalon",AL$7&gt;=$R63,AL$7&lt;=$R63+$S63-1),1,""))</f>
        <v/>
      </c>
      <c r="AM63" s="23" t="str">
        <f ca="1">IF(AND($O63="Objectif",AM$7&gt;=$R63,AM$7&lt;=$R63+$S63-1),2,IF(AND($O63="Jalon",AM$7&gt;=$R63,AM$7&lt;=$R63+$S63-1),1,""))</f>
        <v/>
      </c>
      <c r="AN63" s="23" t="str">
        <f ca="1">IF(AND($O63="Objectif",AN$7&gt;=$R63,AN$7&lt;=$R63+$S63-1),2,IF(AND($O63="Jalon",AN$7&gt;=$R63,AN$7&lt;=$R63+$S63-1),1,""))</f>
        <v/>
      </c>
      <c r="AO63" s="23" t="str">
        <f ca="1">IF(AND($O63="Objectif",AO$7&gt;=$R63,AO$7&lt;=$R63+$S63-1),2,IF(AND($O63="Jalon",AO$7&gt;=$R63,AO$7&lt;=$R63+$S63-1),1,""))</f>
        <v/>
      </c>
      <c r="AP63" s="23" t="str">
        <f ca="1">IF(AND($O63="Objectif",AP$7&gt;=$R63,AP$7&lt;=$R63+$S63-1),2,IF(AND($O63="Jalon",AP$7&gt;=$R63,AP$7&lt;=$R63+$S63-1),1,""))</f>
        <v/>
      </c>
      <c r="AQ63" s="23" t="str">
        <f ca="1">IF(AND($O63="Objectif",AQ$7&gt;=$R63,AQ$7&lt;=$R63+$S63-1),2,IF(AND($O63="Jalon",AQ$7&gt;=$R63,AQ$7&lt;=$R63+$S63-1),1,""))</f>
        <v/>
      </c>
      <c r="AR63" s="23" t="str">
        <f ca="1">IF(AND($O63="Objectif",AR$7&gt;=$R63,AR$7&lt;=$R63+$S63-1),2,IF(AND($O63="Jalon",AR$7&gt;=$R63,AR$7&lt;=$R63+$S63-1),1,""))</f>
        <v/>
      </c>
      <c r="AS63" s="23" t="str">
        <f ca="1">IF(AND($O63="Objectif",AS$7&gt;=$R63,AS$7&lt;=$R63+$S63-1),2,IF(AND($O63="Jalon",AS$7&gt;=$R63,AS$7&lt;=$R63+$S63-1),1,""))</f>
        <v/>
      </c>
      <c r="AT63" s="23" t="str">
        <f ca="1">IF(AND($O63="Objectif",AT$7&gt;=$R63,AT$7&lt;=$R63+$S63-1),2,IF(AND($O63="Jalon",AT$7&gt;=$R63,AT$7&lt;=$R63+$S63-1),1,""))</f>
        <v/>
      </c>
      <c r="AU63" s="23" t="str">
        <f ca="1">IF(AND($O63="Objectif",AU$7&gt;=$R63,AU$7&lt;=$R63+$S63-1),2,IF(AND($O63="Jalon",AU$7&gt;=$R63,AU$7&lt;=$R63+$S63-1),1,""))</f>
        <v/>
      </c>
      <c r="AV63" s="23" t="str">
        <f ca="1">IF(AND($O63="Objectif",AV$7&gt;=$R63,AV$7&lt;=$R63+$S63-1),2,IF(AND($O63="Jalon",AV$7&gt;=$R63,AV$7&lt;=$R63+$S63-1),1,""))</f>
        <v/>
      </c>
      <c r="AW63" s="23" t="str">
        <f ca="1">IF(AND($O63="Objectif",AW$7&gt;=$R63,AW$7&lt;=$R63+$S63-1),2,IF(AND($O63="Jalon",AW$7&gt;=$R63,AW$7&lt;=$R63+$S63-1),1,""))</f>
        <v/>
      </c>
      <c r="AX63" s="23" t="str">
        <f ca="1">IF(AND($O63="Objectif",AX$7&gt;=$R63,AX$7&lt;=$R63+$S63-1),2,IF(AND($O63="Jalon",AX$7&gt;=$R63,AX$7&lt;=$R63+$S63-1),1,""))</f>
        <v/>
      </c>
      <c r="AY63" s="23" t="str">
        <f ca="1">IF(AND($O63="Objectif",AY$7&gt;=$R63,AY$7&lt;=$R63+$S63-1),2,IF(AND($O63="Jalon",AY$7&gt;=$R63,AY$7&lt;=$R63+$S63-1),1,""))</f>
        <v/>
      </c>
      <c r="AZ63" s="23" t="str">
        <f ca="1">IF(AND($O63="Objectif",AZ$7&gt;=$R63,AZ$7&lt;=$R63+$S63-1),2,IF(AND($O63="Jalon",AZ$7&gt;=$R63,AZ$7&lt;=$R63+$S63-1),1,""))</f>
        <v/>
      </c>
      <c r="BA63" s="23" t="str">
        <f ca="1">IF(AND($O63="Objectif",BA$7&gt;=$R63,BA$7&lt;=$R63+$S63-1),2,IF(AND($O63="Jalon",BA$7&gt;=$R63,BA$7&lt;=$R63+$S63-1),1,""))</f>
        <v/>
      </c>
      <c r="BB63" s="23" t="str">
        <f ca="1">IF(AND($O63="Objectif",BB$7&gt;=$R63,BB$7&lt;=$R63+$S63-1),2,IF(AND($O63="Jalon",BB$7&gt;=$R63,BB$7&lt;=$R63+$S63-1),1,""))</f>
        <v/>
      </c>
      <c r="BC63" s="23" t="str">
        <f ca="1">IF(AND($O63="Objectif",BC$7&gt;=$R63,BC$7&lt;=$R63+$S63-1),2,IF(AND($O63="Jalon",BC$7&gt;=$R63,BC$7&lt;=$R63+$S63-1),1,""))</f>
        <v/>
      </c>
      <c r="BD63" s="23" t="str">
        <f ca="1">IF(AND($O63="Objectif",BD$7&gt;=$R63,BD$7&lt;=$R63+$S63-1),2,IF(AND($O63="Jalon",BD$7&gt;=$R63,BD$7&lt;=$R63+$S63-1),1,""))</f>
        <v/>
      </c>
      <c r="BE63" s="23" t="str">
        <f ca="1">IF(AND($O63="Objectif",BE$7&gt;=$R63,BE$7&lt;=$R63+$S63-1),2,IF(AND($O63="Jalon",BE$7&gt;=$R63,BE$7&lt;=$R63+$S63-1),1,""))</f>
        <v/>
      </c>
      <c r="BF63" s="23" t="str">
        <f ca="1">IF(AND($O63="Objectif",BF$7&gt;=$R63,BF$7&lt;=$R63+$S63-1),2,IF(AND($O63="Jalon",BF$7&gt;=$R63,BF$7&lt;=$R63+$S63-1),1,""))</f>
        <v/>
      </c>
      <c r="BG63" s="23" t="str">
        <f ca="1">IF(AND($O63="Objectif",BG$7&gt;=$R63,BG$7&lt;=$R63+$S63-1),2,IF(AND($O63="Jalon",BG$7&gt;=$R63,BG$7&lt;=$R63+$S63-1),1,""))</f>
        <v/>
      </c>
      <c r="BH63" s="23" t="str">
        <f ca="1">IF(AND($O63="Objectif",BH$7&gt;=$R63,BH$7&lt;=$R63+$S63-1),2,IF(AND($O63="Jalon",BH$7&gt;=$R63,BH$7&lt;=$R63+$S63-1),1,""))</f>
        <v/>
      </c>
      <c r="BI63" s="23" t="str">
        <f ca="1">IF(AND($O63="Objectif",BI$7&gt;=$R63,BI$7&lt;=$R63+$S63-1),2,IF(AND($O63="Jalon",BI$7&gt;=$R63,BI$7&lt;=$R63+$S63-1),1,""))</f>
        <v/>
      </c>
      <c r="BJ63" s="23" t="str">
        <f ca="1">IF(AND($O63="Objectif",BJ$7&gt;=$R63,BJ$7&lt;=$R63+$S63-1),2,IF(AND($O63="Jalon",BJ$7&gt;=$R63,BJ$7&lt;=$R63+$S63-1),1,""))</f>
        <v/>
      </c>
      <c r="BK63" s="23" t="str">
        <f ca="1">IF(AND($O63="Objectif",BK$7&gt;=$R63,BK$7&lt;=$R63+$S63-1),2,IF(AND($O63="Jalon",BK$7&gt;=$R63,BK$7&lt;=$R63+$S63-1),1,""))</f>
        <v/>
      </c>
      <c r="BL63" s="23" t="str">
        <f ca="1">IF(AND($O63="Objectif",BL$7&gt;=$R63,BL$7&lt;=$R63+$S63-1),2,IF(AND($O63="Jalon",BL$7&gt;=$R63,BL$7&lt;=$R63+$S63-1),1,""))</f>
        <v/>
      </c>
      <c r="BM63" s="23" t="str">
        <f ca="1">IF(AND($O63="Objectif",BM$7&gt;=$R63,BM$7&lt;=$R63+$S63-1),2,IF(AND($O63="Jalon",BM$7&gt;=$R63,BM$7&lt;=$R63+$S63-1),1,""))</f>
        <v/>
      </c>
      <c r="BN63" s="23" t="str">
        <f ca="1">IF(AND($O63="Objectif",BN$7&gt;=$R63,BN$7&lt;=$R63+$S63-1),2,IF(AND($O63="Jalon",BN$7&gt;=$R63,BN$7&lt;=$R63+$S63-1),1,""))</f>
        <v/>
      </c>
      <c r="BO63" s="23" t="str">
        <f ca="1">IF(AND($O63="Objectif",BO$7&gt;=$R63,BO$7&lt;=$R63+$S63-1),2,IF(AND($O63="Jalon",BO$7&gt;=$R63,BO$7&lt;=$R63+$S63-1),1,""))</f>
        <v/>
      </c>
      <c r="BP63" s="23" t="str">
        <f ca="1">IF(AND($O63="Objectif",BP$7&gt;=$R63,BP$7&lt;=$R63+$S63-1),2,IF(AND($O63="Jalon",BP$7&gt;=$R63,BP$7&lt;=$R63+$S63-1),1,""))</f>
        <v/>
      </c>
      <c r="BQ63" s="23" t="str">
        <f ca="1">IF(AND($O63="Objectif",BQ$7&gt;=$R63,BQ$7&lt;=$R63+$S63-1),2,IF(AND($O63="Jalon",BQ$7&gt;=$R63,BQ$7&lt;=$R63+$S63-1),1,""))</f>
        <v/>
      </c>
      <c r="BR63" s="23" t="str">
        <f ca="1">IF(AND($O63="Objectif",BR$7&gt;=$R63,BR$7&lt;=$R63+$S63-1),2,IF(AND($O63="Jalon",BR$7&gt;=$R63,BR$7&lt;=$R63+$S63-1),1,""))</f>
        <v/>
      </c>
      <c r="BS63" s="23" t="str">
        <f ca="1">IF(AND($O63="Objectif",BS$7&gt;=$R63,BS$7&lt;=$R63+$S63-1),2,IF(AND($O63="Jalon",BS$7&gt;=$R63,BS$7&lt;=$R63+$S63-1),1,""))</f>
        <v/>
      </c>
      <c r="BT63" s="23" t="str">
        <f ca="1">IF(AND($O63="Objectif",BT$7&gt;=$R63,BT$7&lt;=$R63+$S63-1),2,IF(AND($O63="Jalon",BT$7&gt;=$R63,BT$7&lt;=$R63+$S63-1),1,""))</f>
        <v/>
      </c>
      <c r="BU63" s="23" t="str">
        <f ca="1">IF(AND($O63="Objectif",BU$7&gt;=$R63,BU$7&lt;=$R63+$S63-1),2,IF(AND($O63="Jalon",BU$7&gt;=$R63,BU$7&lt;=$R63+$S63-1),1,""))</f>
        <v/>
      </c>
      <c r="BV63" s="23" t="str">
        <f ca="1">IF(AND($O63="Objectif",BV$7&gt;=$R63,BV$7&lt;=$R63+$S63-1),2,IF(AND($O63="Jalon",BV$7&gt;=$R63,BV$7&lt;=$R63+$S63-1),1,""))</f>
        <v/>
      </c>
      <c r="BW63" s="23" t="str">
        <f ca="1">IF(AND($O63="Objectif",BW$7&gt;=$R63,BW$7&lt;=$R63+$S63-1),2,IF(AND($O63="Jalon",BW$7&gt;=$R63,BW$7&lt;=$R63+$S63-1),1,""))</f>
        <v/>
      </c>
      <c r="BX63" s="23" t="str">
        <f ca="1">IF(AND($O63="Objectif",BX$7&gt;=$R63,BX$7&lt;=$R63+$S63-1),2,IF(AND($O63="Jalon",BX$7&gt;=$R63,BX$7&lt;=$R63+$S63-1),1,""))</f>
        <v/>
      </c>
      <c r="BY63" s="23" t="str">
        <f ca="1">IF(AND($O63="Objectif",BY$7&gt;=$R63,BY$7&lt;=$R63+$S63-1),2,IF(AND($O63="Jalon",BY$7&gt;=$R63,BY$7&lt;=$R63+$S63-1),1,""))</f>
        <v/>
      </c>
      <c r="BZ63" s="23" t="str">
        <f ca="1">IF(AND($O63="Objectif",BZ$7&gt;=$R63,BZ$7&lt;=$R63+$S63-1),2,IF(AND($O63="Jalon",BZ$7&gt;=$R63,BZ$7&lt;=$R63+$S63-1),1,""))</f>
        <v/>
      </c>
      <c r="CA63" s="23" t="str">
        <f ca="1">IF(AND($O63="Objectif",CA$7&gt;=$R63,CA$7&lt;=$R63+$S63-1),2,IF(AND($O63="Jalon",CA$7&gt;=$R63,CA$7&lt;=$R63+$S63-1),1,""))</f>
        <v/>
      </c>
      <c r="CB63" s="23" t="str">
        <f ca="1">IF(AND($O63="Objectif",CB$7&gt;=$R63,CB$7&lt;=$R63+$S63-1),2,IF(AND($O63="Jalon",CB$7&gt;=$R63,CB$7&lt;=$R63+$S63-1),1,""))</f>
        <v/>
      </c>
    </row>
    <row r="64" spans="1:80" s="2" customFormat="1" ht="30" customHeight="1" x14ac:dyDescent="0.25">
      <c r="A64" s="37">
        <v>8</v>
      </c>
      <c r="B64" s="33" t="s">
        <v>24</v>
      </c>
      <c r="C64" s="88" t="str">
        <f ca="1">VLOOKUP(((Jalons[[#This Row],[perturbation ]]+Jalons[[#This Row],[perturbation 9]])/150),$D$3:$E$6,2,1)</f>
        <v>En bonne voie</v>
      </c>
      <c r="D64" s="88" t="str">
        <f ca="1">VLOOKUP((Jalons[[#This Row],[temps consommés ]]-Jalons[[#This Row],[Nombre de jours]])/Jalons[[#This Row],[Nombre de jours]],$V$3:$W$6,2,1)</f>
        <v>En bonne voie</v>
      </c>
      <c r="E64" s="22" t="s">
        <v>9</v>
      </c>
      <c r="F64" s="65">
        <f>IF(AND(Jalons[[#This Row],[début réel ]]="",Jalons[[#This Row],[fin réelle ]]),0,IF(AND(Jalons[[#This Row],[début réel ]]&lt;&gt;"",Jalons[[#This Row],[fin réelle ]]=""),0.5,1))</f>
        <v>0</v>
      </c>
      <c r="G64" s="56">
        <f>+T19+1</f>
        <v>44991</v>
      </c>
      <c r="H64" s="21">
        <v>2</v>
      </c>
      <c r="I64" s="45">
        <f>+Jalons[[#This Row],[Début prévisionnel ]]+Jalons[[#This Row],[Nombre de jours]]-1</f>
        <v>44992</v>
      </c>
      <c r="J64" s="45"/>
      <c r="K64" s="87">
        <f ca="1">IF(Jalons[[#This Row],[temps consommés ]]-Jalons[[#This Row],[Nombre de jours]]&lt;0,0,Jalons[[#This Row],[temps consommés ]]-Jalons[[#This Row],[Nombre de jours]])</f>
        <v>0</v>
      </c>
      <c r="L6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4" s="45"/>
      <c r="N64" s="66"/>
      <c r="O64" s="88" t="str">
        <f ca="1">VLOOKUP(Jalons[[#This Row],[temps consommés 10]]-Jalons[[#This Row],[Nombre de jours6]]/Jalons[[#This Row],[Nombre de jours6]],$V$3:$W$6,2,1)</f>
        <v>En bonne voie</v>
      </c>
      <c r="P64" s="22" t="s">
        <v>9</v>
      </c>
      <c r="Q64" s="65">
        <f>IF(AND(Jalons[[#This Row],[début réel 8]]="",Jalons[[#This Row],[fin réelle 11]]),0,IF(AND(Jalons[[#This Row],[début réel 8]]&lt;&gt;"",Jalons[[#This Row],[fin réelle 11]]=""),0.5,1))</f>
        <v>0</v>
      </c>
      <c r="R64" s="56">
        <f>+Jalons[[#This Row],[Fin ]]+1</f>
        <v>44993</v>
      </c>
      <c r="S64" s="21">
        <v>28</v>
      </c>
      <c r="T64" s="45">
        <f>Jalons[[#This Row],[Début prévisionnel 5]]+Jalons[[#This Row],[Nombre de jours6]]</f>
        <v>45021</v>
      </c>
      <c r="U64" s="45"/>
      <c r="V64" s="87">
        <f ca="1">IF(Jalons[[#This Row],[temps consommés 10]]-Jalons[[#This Row],[Nombre de jours6]]&lt;0,0,Jalons[[#This Row],[temps consommés 10]]-Jalons[[#This Row],[Nombre de jours6]])</f>
        <v>0</v>
      </c>
      <c r="W6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4" s="45"/>
      <c r="Y64" s="23" t="str">
        <f ca="1">IF(AND($O64="Objectif",Y$7&gt;=$R64,Y$7&lt;=$R64+$S64-1),2,IF(AND($O64="Jalon",Y$7&gt;=$R64,Y$7&lt;=$R64+$S64-1),1,""))</f>
        <v/>
      </c>
      <c r="Z64" s="23" t="str">
        <f ca="1">IF(AND($O64="Objectif",Z$7&gt;=$R64,Z$7&lt;=$R64+$S64-1),2,IF(AND($O64="Jalon",Z$7&gt;=$R64,Z$7&lt;=$R64+$S64-1),1,""))</f>
        <v/>
      </c>
      <c r="AA64" s="23" t="str">
        <f ca="1">IF(AND($O64="Objectif",AA$7&gt;=$R64,AA$7&lt;=$R64+$S64-1),2,IF(AND($O64="Jalon",AA$7&gt;=$R64,AA$7&lt;=$R64+$S64-1),1,""))</f>
        <v/>
      </c>
      <c r="AB64" s="23" t="str">
        <f ca="1">IF(AND($O64="Objectif",AB$7&gt;=$R64,AB$7&lt;=$R64+$S64-1),2,IF(AND($O64="Jalon",AB$7&gt;=$R64,AB$7&lt;=$R64+$S64-1),1,""))</f>
        <v/>
      </c>
      <c r="AC64" s="23" t="str">
        <f ca="1">IF(AND($O64="Objectif",AC$7&gt;=$R64,AC$7&lt;=$R64+$S64-1),2,IF(AND($O64="Jalon",AC$7&gt;=$R64,AC$7&lt;=$R64+$S64-1),1,""))</f>
        <v/>
      </c>
      <c r="AD64" s="23" t="str">
        <f ca="1">IF(AND($O64="Objectif",AD$7&gt;=$R64,AD$7&lt;=$R64+$S64-1),2,IF(AND($O64="Jalon",AD$7&gt;=$R64,AD$7&lt;=$R64+$S64-1),1,""))</f>
        <v/>
      </c>
      <c r="AE64" s="23" t="str">
        <f ca="1">IF(AND($O64="Objectif",AE$7&gt;=$R64,AE$7&lt;=$R64+$S64-1),2,IF(AND($O64="Jalon",AE$7&gt;=$R64,AE$7&lt;=$R64+$S64-1),1,""))</f>
        <v/>
      </c>
      <c r="AF64" s="23" t="str">
        <f ca="1">IF(AND($O64="Objectif",AF$7&gt;=$R64,AF$7&lt;=$R64+$S64-1),2,IF(AND($O64="Jalon",AF$7&gt;=$R64,AF$7&lt;=$R64+$S64-1),1,""))</f>
        <v/>
      </c>
      <c r="AG64" s="23" t="str">
        <f ca="1">IF(AND($O64="Objectif",AG$7&gt;=$R64,AG$7&lt;=$R64+$S64-1),2,IF(AND($O64="Jalon",AG$7&gt;=$R64,AG$7&lt;=$R64+$S64-1),1,""))</f>
        <v/>
      </c>
      <c r="AH64" s="23" t="str">
        <f ca="1">IF(AND($O64="Objectif",AH$7&gt;=$R64,AH$7&lt;=$R64+$S64-1),2,IF(AND($O64="Jalon",AH$7&gt;=$R64,AH$7&lt;=$R64+$S64-1),1,""))</f>
        <v/>
      </c>
      <c r="AI64" s="23" t="str">
        <f ca="1">IF(AND($O64="Objectif",AI$7&gt;=$R64,AI$7&lt;=$R64+$S64-1),2,IF(AND($O64="Jalon",AI$7&gt;=$R64,AI$7&lt;=$R64+$S64-1),1,""))</f>
        <v/>
      </c>
      <c r="AJ64" s="23" t="str">
        <f ca="1">IF(AND($O64="Objectif",AJ$7&gt;=$R64,AJ$7&lt;=$R64+$S64-1),2,IF(AND($O64="Jalon",AJ$7&gt;=$R64,AJ$7&lt;=$R64+$S64-1),1,""))</f>
        <v/>
      </c>
      <c r="AK64" s="23" t="str">
        <f ca="1">IF(AND($O64="Objectif",AK$7&gt;=$R64,AK$7&lt;=$R64+$S64-1),2,IF(AND($O64="Jalon",AK$7&gt;=$R64,AK$7&lt;=$R64+$S64-1),1,""))</f>
        <v/>
      </c>
      <c r="AL64" s="23" t="str">
        <f ca="1">IF(AND($O64="Objectif",AL$7&gt;=$R64,AL$7&lt;=$R64+$S64-1),2,IF(AND($O64="Jalon",AL$7&gt;=$R64,AL$7&lt;=$R64+$S64-1),1,""))</f>
        <v/>
      </c>
      <c r="AM64" s="23" t="str">
        <f ca="1">IF(AND($O64="Objectif",AM$7&gt;=$R64,AM$7&lt;=$R64+$S64-1),2,IF(AND($O64="Jalon",AM$7&gt;=$R64,AM$7&lt;=$R64+$S64-1),1,""))</f>
        <v/>
      </c>
      <c r="AN64" s="23" t="str">
        <f ca="1">IF(AND($O64="Objectif",AN$7&gt;=$R64,AN$7&lt;=$R64+$S64-1),2,IF(AND($O64="Jalon",AN$7&gt;=$R64,AN$7&lt;=$R64+$S64-1),1,""))</f>
        <v/>
      </c>
      <c r="AO64" s="23" t="str">
        <f ca="1">IF(AND($O64="Objectif",AO$7&gt;=$R64,AO$7&lt;=$R64+$S64-1),2,IF(AND($O64="Jalon",AO$7&gt;=$R64,AO$7&lt;=$R64+$S64-1),1,""))</f>
        <v/>
      </c>
      <c r="AP64" s="23" t="str">
        <f ca="1">IF(AND($O64="Objectif",AP$7&gt;=$R64,AP$7&lt;=$R64+$S64-1),2,IF(AND($O64="Jalon",AP$7&gt;=$R64,AP$7&lt;=$R64+$S64-1),1,""))</f>
        <v/>
      </c>
      <c r="AQ64" s="23" t="str">
        <f ca="1">IF(AND($O64="Objectif",AQ$7&gt;=$R64,AQ$7&lt;=$R64+$S64-1),2,IF(AND($O64="Jalon",AQ$7&gt;=$R64,AQ$7&lt;=$R64+$S64-1),1,""))</f>
        <v/>
      </c>
      <c r="AR64" s="23" t="str">
        <f ca="1">IF(AND($O64="Objectif",AR$7&gt;=$R64,AR$7&lt;=$R64+$S64-1),2,IF(AND($O64="Jalon",AR$7&gt;=$R64,AR$7&lt;=$R64+$S64-1),1,""))</f>
        <v/>
      </c>
      <c r="AS64" s="23" t="str">
        <f ca="1">IF(AND($O64="Objectif",AS$7&gt;=$R64,AS$7&lt;=$R64+$S64-1),2,IF(AND($O64="Jalon",AS$7&gt;=$R64,AS$7&lt;=$R64+$S64-1),1,""))</f>
        <v/>
      </c>
      <c r="AT64" s="23" t="str">
        <f ca="1">IF(AND($O64="Objectif",AT$7&gt;=$R64,AT$7&lt;=$R64+$S64-1),2,IF(AND($O64="Jalon",AT$7&gt;=$R64,AT$7&lt;=$R64+$S64-1),1,""))</f>
        <v/>
      </c>
      <c r="AU64" s="23" t="str">
        <f ca="1">IF(AND($O64="Objectif",AU$7&gt;=$R64,AU$7&lt;=$R64+$S64-1),2,IF(AND($O64="Jalon",AU$7&gt;=$R64,AU$7&lt;=$R64+$S64-1),1,""))</f>
        <v/>
      </c>
      <c r="AV64" s="23" t="str">
        <f ca="1">IF(AND($O64="Objectif",AV$7&gt;=$R64,AV$7&lt;=$R64+$S64-1),2,IF(AND($O64="Jalon",AV$7&gt;=$R64,AV$7&lt;=$R64+$S64-1),1,""))</f>
        <v/>
      </c>
      <c r="AW64" s="23" t="str">
        <f ca="1">IF(AND($O64="Objectif",AW$7&gt;=$R64,AW$7&lt;=$R64+$S64-1),2,IF(AND($O64="Jalon",AW$7&gt;=$R64,AW$7&lt;=$R64+$S64-1),1,""))</f>
        <v/>
      </c>
      <c r="AX64" s="23" t="str">
        <f ca="1">IF(AND($O64="Objectif",AX$7&gt;=$R64,AX$7&lt;=$R64+$S64-1),2,IF(AND($O64="Jalon",AX$7&gt;=$R64,AX$7&lt;=$R64+$S64-1),1,""))</f>
        <v/>
      </c>
      <c r="AY64" s="23" t="str">
        <f ca="1">IF(AND($O64="Objectif",AY$7&gt;=$R64,AY$7&lt;=$R64+$S64-1),2,IF(AND($O64="Jalon",AY$7&gt;=$R64,AY$7&lt;=$R64+$S64-1),1,""))</f>
        <v/>
      </c>
      <c r="AZ64" s="23" t="str">
        <f ca="1">IF(AND($O64="Objectif",AZ$7&gt;=$R64,AZ$7&lt;=$R64+$S64-1),2,IF(AND($O64="Jalon",AZ$7&gt;=$R64,AZ$7&lt;=$R64+$S64-1),1,""))</f>
        <v/>
      </c>
      <c r="BA64" s="23" t="str">
        <f ca="1">IF(AND($O64="Objectif",BA$7&gt;=$R64,BA$7&lt;=$R64+$S64-1),2,IF(AND($O64="Jalon",BA$7&gt;=$R64,BA$7&lt;=$R64+$S64-1),1,""))</f>
        <v/>
      </c>
      <c r="BB64" s="23" t="str">
        <f ca="1">IF(AND($O64="Objectif",BB$7&gt;=$R64,BB$7&lt;=$R64+$S64-1),2,IF(AND($O64="Jalon",BB$7&gt;=$R64,BB$7&lt;=$R64+$S64-1),1,""))</f>
        <v/>
      </c>
      <c r="BC64" s="23" t="str">
        <f ca="1">IF(AND($O64="Objectif",BC$7&gt;=$R64,BC$7&lt;=$R64+$S64-1),2,IF(AND($O64="Jalon",BC$7&gt;=$R64,BC$7&lt;=$R64+$S64-1),1,""))</f>
        <v/>
      </c>
      <c r="BD64" s="23" t="str">
        <f ca="1">IF(AND($O64="Objectif",BD$7&gt;=$R64,BD$7&lt;=$R64+$S64-1),2,IF(AND($O64="Jalon",BD$7&gt;=$R64,BD$7&lt;=$R64+$S64-1),1,""))</f>
        <v/>
      </c>
      <c r="BE64" s="23" t="str">
        <f ca="1">IF(AND($O64="Objectif",BE$7&gt;=$R64,BE$7&lt;=$R64+$S64-1),2,IF(AND($O64="Jalon",BE$7&gt;=$R64,BE$7&lt;=$R64+$S64-1),1,""))</f>
        <v/>
      </c>
      <c r="BF64" s="23" t="str">
        <f ca="1">IF(AND($O64="Objectif",BF$7&gt;=$R64,BF$7&lt;=$R64+$S64-1),2,IF(AND($O64="Jalon",BF$7&gt;=$R64,BF$7&lt;=$R64+$S64-1),1,""))</f>
        <v/>
      </c>
      <c r="BG64" s="23" t="str">
        <f ca="1">IF(AND($O64="Objectif",BG$7&gt;=$R64,BG$7&lt;=$R64+$S64-1),2,IF(AND($O64="Jalon",BG$7&gt;=$R64,BG$7&lt;=$R64+$S64-1),1,""))</f>
        <v/>
      </c>
      <c r="BH64" s="23" t="str">
        <f ca="1">IF(AND($O64="Objectif",BH$7&gt;=$R64,BH$7&lt;=$R64+$S64-1),2,IF(AND($O64="Jalon",BH$7&gt;=$R64,BH$7&lt;=$R64+$S64-1),1,""))</f>
        <v/>
      </c>
      <c r="BI64" s="23" t="str">
        <f ca="1">IF(AND($O64="Objectif",BI$7&gt;=$R64,BI$7&lt;=$R64+$S64-1),2,IF(AND($O64="Jalon",BI$7&gt;=$R64,BI$7&lt;=$R64+$S64-1),1,""))</f>
        <v/>
      </c>
      <c r="BJ64" s="23" t="str">
        <f ca="1">IF(AND($O64="Objectif",BJ$7&gt;=$R64,BJ$7&lt;=$R64+$S64-1),2,IF(AND($O64="Jalon",BJ$7&gt;=$R64,BJ$7&lt;=$R64+$S64-1),1,""))</f>
        <v/>
      </c>
      <c r="BK64" s="23" t="str">
        <f ca="1">IF(AND($O64="Objectif",BK$7&gt;=$R64,BK$7&lt;=$R64+$S64-1),2,IF(AND($O64="Jalon",BK$7&gt;=$R64,BK$7&lt;=$R64+$S64-1),1,""))</f>
        <v/>
      </c>
      <c r="BL64" s="23" t="str">
        <f ca="1">IF(AND($O64="Objectif",BL$7&gt;=$R64,BL$7&lt;=$R64+$S64-1),2,IF(AND($O64="Jalon",BL$7&gt;=$R64,BL$7&lt;=$R64+$S64-1),1,""))</f>
        <v/>
      </c>
      <c r="BM64" s="23" t="str">
        <f ca="1">IF(AND($O64="Objectif",BM$7&gt;=$R64,BM$7&lt;=$R64+$S64-1),2,IF(AND($O64="Jalon",BM$7&gt;=$R64,BM$7&lt;=$R64+$S64-1),1,""))</f>
        <v/>
      </c>
      <c r="BN64" s="23" t="str">
        <f ca="1">IF(AND($O64="Objectif",BN$7&gt;=$R64,BN$7&lt;=$R64+$S64-1),2,IF(AND($O64="Jalon",BN$7&gt;=$R64,BN$7&lt;=$R64+$S64-1),1,""))</f>
        <v/>
      </c>
      <c r="BO64" s="23" t="str">
        <f ca="1">IF(AND($O64="Objectif",BO$7&gt;=$R64,BO$7&lt;=$R64+$S64-1),2,IF(AND($O64="Jalon",BO$7&gt;=$R64,BO$7&lt;=$R64+$S64-1),1,""))</f>
        <v/>
      </c>
      <c r="BP64" s="23" t="str">
        <f ca="1">IF(AND($O64="Objectif",BP$7&gt;=$R64,BP$7&lt;=$R64+$S64-1),2,IF(AND($O64="Jalon",BP$7&gt;=$R64,BP$7&lt;=$R64+$S64-1),1,""))</f>
        <v/>
      </c>
      <c r="BQ64" s="23" t="str">
        <f ca="1">IF(AND($O64="Objectif",BQ$7&gt;=$R64,BQ$7&lt;=$R64+$S64-1),2,IF(AND($O64="Jalon",BQ$7&gt;=$R64,BQ$7&lt;=$R64+$S64-1),1,""))</f>
        <v/>
      </c>
      <c r="BR64" s="23" t="str">
        <f ca="1">IF(AND($O64="Objectif",BR$7&gt;=$R64,BR$7&lt;=$R64+$S64-1),2,IF(AND($O64="Jalon",BR$7&gt;=$R64,BR$7&lt;=$R64+$S64-1),1,""))</f>
        <v/>
      </c>
      <c r="BS64" s="23" t="str">
        <f ca="1">IF(AND($O64="Objectif",BS$7&gt;=$R64,BS$7&lt;=$R64+$S64-1),2,IF(AND($O64="Jalon",BS$7&gt;=$R64,BS$7&lt;=$R64+$S64-1),1,""))</f>
        <v/>
      </c>
      <c r="BT64" s="23" t="str">
        <f ca="1">IF(AND($O64="Objectif",BT$7&gt;=$R64,BT$7&lt;=$R64+$S64-1),2,IF(AND($O64="Jalon",BT$7&gt;=$R64,BT$7&lt;=$R64+$S64-1),1,""))</f>
        <v/>
      </c>
      <c r="BU64" s="23" t="str">
        <f ca="1">IF(AND($O64="Objectif",BU$7&gt;=$R64,BU$7&lt;=$R64+$S64-1),2,IF(AND($O64="Jalon",BU$7&gt;=$R64,BU$7&lt;=$R64+$S64-1),1,""))</f>
        <v/>
      </c>
      <c r="BV64" s="23" t="str">
        <f ca="1">IF(AND($O64="Objectif",BV$7&gt;=$R64,BV$7&lt;=$R64+$S64-1),2,IF(AND($O64="Jalon",BV$7&gt;=$R64,BV$7&lt;=$R64+$S64-1),1,""))</f>
        <v/>
      </c>
      <c r="BW64" s="23" t="str">
        <f ca="1">IF(AND($O64="Objectif",BW$7&gt;=$R64,BW$7&lt;=$R64+$S64-1),2,IF(AND($O64="Jalon",BW$7&gt;=$R64,BW$7&lt;=$R64+$S64-1),1,""))</f>
        <v/>
      </c>
      <c r="BX64" s="23" t="str">
        <f ca="1">IF(AND($O64="Objectif",BX$7&gt;=$R64,BX$7&lt;=$R64+$S64-1),2,IF(AND($O64="Jalon",BX$7&gt;=$R64,BX$7&lt;=$R64+$S64-1),1,""))</f>
        <v/>
      </c>
      <c r="BY64" s="23" t="str">
        <f ca="1">IF(AND($O64="Objectif",BY$7&gt;=$R64,BY$7&lt;=$R64+$S64-1),2,IF(AND($O64="Jalon",BY$7&gt;=$R64,BY$7&lt;=$R64+$S64-1),1,""))</f>
        <v/>
      </c>
      <c r="BZ64" s="23" t="str">
        <f ca="1">IF(AND($O64="Objectif",BZ$7&gt;=$R64,BZ$7&lt;=$R64+$S64-1),2,IF(AND($O64="Jalon",BZ$7&gt;=$R64,BZ$7&lt;=$R64+$S64-1),1,""))</f>
        <v/>
      </c>
      <c r="CA64" s="23" t="str">
        <f ca="1">IF(AND($O64="Objectif",CA$7&gt;=$R64,CA$7&lt;=$R64+$S64-1),2,IF(AND($O64="Jalon",CA$7&gt;=$R64,CA$7&lt;=$R64+$S64-1),1,""))</f>
        <v/>
      </c>
      <c r="CB64" s="23" t="str">
        <f ca="1">IF(AND($O64="Objectif",CB$7&gt;=$R64,CB$7&lt;=$R64+$S64-1),2,IF(AND($O64="Jalon",CB$7&gt;=$R64,CB$7&lt;=$R64+$S64-1),1,""))</f>
        <v/>
      </c>
    </row>
    <row r="65" spans="1:80" s="2" customFormat="1" ht="30" customHeight="1" x14ac:dyDescent="0.25">
      <c r="A65" s="36">
        <v>9</v>
      </c>
      <c r="B65" s="33" t="s">
        <v>25</v>
      </c>
      <c r="C65" s="88" t="str">
        <f ca="1">VLOOKUP(((Jalons[[#This Row],[perturbation ]]+Jalons[[#This Row],[perturbation 9]])/150),$D$3:$E$6,2,1)</f>
        <v>En bonne voie</v>
      </c>
      <c r="D65" s="88" t="str">
        <f ca="1">VLOOKUP((Jalons[[#This Row],[temps consommés ]]-Jalons[[#This Row],[Nombre de jours]])/Jalons[[#This Row],[Nombre de jours]],$V$3:$W$6,2,1)</f>
        <v>En bonne voie</v>
      </c>
      <c r="E65" s="22" t="s">
        <v>9</v>
      </c>
      <c r="F65" s="65">
        <f>IF(AND(Jalons[[#This Row],[début réel ]]="",Jalons[[#This Row],[fin réelle ]]),0,IF(AND(Jalons[[#This Row],[début réel ]]&lt;&gt;"",Jalons[[#This Row],[fin réelle ]]=""),0.5,1))</f>
        <v>0</v>
      </c>
      <c r="G65" s="56">
        <f>+T20+1</f>
        <v>44991</v>
      </c>
      <c r="H65" s="21">
        <v>2</v>
      </c>
      <c r="I65" s="45">
        <f>+Jalons[[#This Row],[Début prévisionnel ]]+Jalons[[#This Row],[Nombre de jours]]-1</f>
        <v>44992</v>
      </c>
      <c r="J65" s="45"/>
      <c r="K65" s="87">
        <f ca="1">IF(Jalons[[#This Row],[temps consommés ]]-Jalons[[#This Row],[Nombre de jours]]&lt;0,0,Jalons[[#This Row],[temps consommés ]]-Jalons[[#This Row],[Nombre de jours]])</f>
        <v>0</v>
      </c>
      <c r="L6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5" s="45"/>
      <c r="N65" s="66"/>
      <c r="O65" s="88" t="str">
        <f ca="1">VLOOKUP(Jalons[[#This Row],[temps consommés 10]]-Jalons[[#This Row],[Nombre de jours6]]/Jalons[[#This Row],[Nombre de jours6]],$V$3:$W$6,2,1)</f>
        <v>En bonne voie</v>
      </c>
      <c r="P65" s="22" t="s">
        <v>9</v>
      </c>
      <c r="Q65" s="65">
        <f>IF(AND(Jalons[[#This Row],[début réel 8]]="",Jalons[[#This Row],[fin réelle 11]]),0,IF(AND(Jalons[[#This Row],[début réel 8]]&lt;&gt;"",Jalons[[#This Row],[fin réelle 11]]=""),0.5,1))</f>
        <v>0</v>
      </c>
      <c r="R65" s="56">
        <f>+Jalons[[#This Row],[Fin ]]+1</f>
        <v>44993</v>
      </c>
      <c r="S65" s="21">
        <v>28</v>
      </c>
      <c r="T65" s="45">
        <f>Jalons[[#This Row],[Début prévisionnel 5]]+Jalons[[#This Row],[Nombre de jours6]]</f>
        <v>45021</v>
      </c>
      <c r="U65" s="45"/>
      <c r="V65" s="87">
        <f ca="1">IF(Jalons[[#This Row],[temps consommés 10]]-Jalons[[#This Row],[Nombre de jours6]]&lt;0,0,Jalons[[#This Row],[temps consommés 10]]-Jalons[[#This Row],[Nombre de jours6]])</f>
        <v>0</v>
      </c>
      <c r="W6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5" s="45"/>
      <c r="Y65" s="23" t="str">
        <f ca="1">IF(AND($O65="Objectif",Y$7&gt;=$R65,Y$7&lt;=$R65+$S65-1),2,IF(AND($O65="Jalon",Y$7&gt;=$R65,Y$7&lt;=$R65+$S65-1),1,""))</f>
        <v/>
      </c>
      <c r="Z65" s="23" t="str">
        <f ca="1">IF(AND($O65="Objectif",Z$7&gt;=$R65,Z$7&lt;=$R65+$S65-1),2,IF(AND($O65="Jalon",Z$7&gt;=$R65,Z$7&lt;=$R65+$S65-1),1,""))</f>
        <v/>
      </c>
      <c r="AA65" s="23" t="str">
        <f ca="1">IF(AND($O65="Objectif",AA$7&gt;=$R65,AA$7&lt;=$R65+$S65-1),2,IF(AND($O65="Jalon",AA$7&gt;=$R65,AA$7&lt;=$R65+$S65-1),1,""))</f>
        <v/>
      </c>
      <c r="AB65" s="23" t="str">
        <f ca="1">IF(AND($O65="Objectif",AB$7&gt;=$R65,AB$7&lt;=$R65+$S65-1),2,IF(AND($O65="Jalon",AB$7&gt;=$R65,AB$7&lt;=$R65+$S65-1),1,""))</f>
        <v/>
      </c>
      <c r="AC65" s="23" t="str">
        <f ca="1">IF(AND($O65="Objectif",AC$7&gt;=$R65,AC$7&lt;=$R65+$S65-1),2,IF(AND($O65="Jalon",AC$7&gt;=$R65,AC$7&lt;=$R65+$S65-1),1,""))</f>
        <v/>
      </c>
      <c r="AD65" s="23" t="str">
        <f ca="1">IF(AND($O65="Objectif",AD$7&gt;=$R65,AD$7&lt;=$R65+$S65-1),2,IF(AND($O65="Jalon",AD$7&gt;=$R65,AD$7&lt;=$R65+$S65-1),1,""))</f>
        <v/>
      </c>
      <c r="AE65" s="23" t="str">
        <f ca="1">IF(AND($O65="Objectif",AE$7&gt;=$R65,AE$7&lt;=$R65+$S65-1),2,IF(AND($O65="Jalon",AE$7&gt;=$R65,AE$7&lt;=$R65+$S65-1),1,""))</f>
        <v/>
      </c>
      <c r="AF65" s="23" t="str">
        <f ca="1">IF(AND($O65="Objectif",AF$7&gt;=$R65,AF$7&lt;=$R65+$S65-1),2,IF(AND($O65="Jalon",AF$7&gt;=$R65,AF$7&lt;=$R65+$S65-1),1,""))</f>
        <v/>
      </c>
      <c r="AG65" s="23" t="str">
        <f ca="1">IF(AND($O65="Objectif",AG$7&gt;=$R65,AG$7&lt;=$R65+$S65-1),2,IF(AND($O65="Jalon",AG$7&gt;=$R65,AG$7&lt;=$R65+$S65-1),1,""))</f>
        <v/>
      </c>
      <c r="AH65" s="23" t="str">
        <f ca="1">IF(AND($O65="Objectif",AH$7&gt;=$R65,AH$7&lt;=$R65+$S65-1),2,IF(AND($O65="Jalon",AH$7&gt;=$R65,AH$7&lt;=$R65+$S65-1),1,""))</f>
        <v/>
      </c>
      <c r="AI65" s="23" t="str">
        <f ca="1">IF(AND($O65="Objectif",AI$7&gt;=$R65,AI$7&lt;=$R65+$S65-1),2,IF(AND($O65="Jalon",AI$7&gt;=$R65,AI$7&lt;=$R65+$S65-1),1,""))</f>
        <v/>
      </c>
      <c r="AJ65" s="23" t="str">
        <f ca="1">IF(AND($O65="Objectif",AJ$7&gt;=$R65,AJ$7&lt;=$R65+$S65-1),2,IF(AND($O65="Jalon",AJ$7&gt;=$R65,AJ$7&lt;=$R65+$S65-1),1,""))</f>
        <v/>
      </c>
      <c r="AK65" s="23" t="str">
        <f ca="1">IF(AND($O65="Objectif",AK$7&gt;=$R65,AK$7&lt;=$R65+$S65-1),2,IF(AND($O65="Jalon",AK$7&gt;=$R65,AK$7&lt;=$R65+$S65-1),1,""))</f>
        <v/>
      </c>
      <c r="AL65" s="23" t="str">
        <f ca="1">IF(AND($O65="Objectif",AL$7&gt;=$R65,AL$7&lt;=$R65+$S65-1),2,IF(AND($O65="Jalon",AL$7&gt;=$R65,AL$7&lt;=$R65+$S65-1),1,""))</f>
        <v/>
      </c>
      <c r="AM65" s="23" t="str">
        <f ca="1">IF(AND($O65="Objectif",AM$7&gt;=$R65,AM$7&lt;=$R65+$S65-1),2,IF(AND($O65="Jalon",AM$7&gt;=$R65,AM$7&lt;=$R65+$S65-1),1,""))</f>
        <v/>
      </c>
      <c r="AN65" s="23" t="str">
        <f ca="1">IF(AND($O65="Objectif",AN$7&gt;=$R65,AN$7&lt;=$R65+$S65-1),2,IF(AND($O65="Jalon",AN$7&gt;=$R65,AN$7&lt;=$R65+$S65-1),1,""))</f>
        <v/>
      </c>
      <c r="AO65" s="23" t="str">
        <f ca="1">IF(AND($O65="Objectif",AO$7&gt;=$R65,AO$7&lt;=$R65+$S65-1),2,IF(AND($O65="Jalon",AO$7&gt;=$R65,AO$7&lt;=$R65+$S65-1),1,""))</f>
        <v/>
      </c>
      <c r="AP65" s="23" t="str">
        <f ca="1">IF(AND($O65="Objectif",AP$7&gt;=$R65,AP$7&lt;=$R65+$S65-1),2,IF(AND($O65="Jalon",AP$7&gt;=$R65,AP$7&lt;=$R65+$S65-1),1,""))</f>
        <v/>
      </c>
      <c r="AQ65" s="23" t="str">
        <f ca="1">IF(AND($O65="Objectif",AQ$7&gt;=$R65,AQ$7&lt;=$R65+$S65-1),2,IF(AND($O65="Jalon",AQ$7&gt;=$R65,AQ$7&lt;=$R65+$S65-1),1,""))</f>
        <v/>
      </c>
      <c r="AR65" s="23" t="str">
        <f ca="1">IF(AND($O65="Objectif",AR$7&gt;=$R65,AR$7&lt;=$R65+$S65-1),2,IF(AND($O65="Jalon",AR$7&gt;=$R65,AR$7&lt;=$R65+$S65-1),1,""))</f>
        <v/>
      </c>
      <c r="AS65" s="23" t="str">
        <f ca="1">IF(AND($O65="Objectif",AS$7&gt;=$R65,AS$7&lt;=$R65+$S65-1),2,IF(AND($O65="Jalon",AS$7&gt;=$R65,AS$7&lt;=$R65+$S65-1),1,""))</f>
        <v/>
      </c>
      <c r="AT65" s="23" t="str">
        <f ca="1">IF(AND($O65="Objectif",AT$7&gt;=$R65,AT$7&lt;=$R65+$S65-1),2,IF(AND($O65="Jalon",AT$7&gt;=$R65,AT$7&lt;=$R65+$S65-1),1,""))</f>
        <v/>
      </c>
      <c r="AU65" s="23" t="str">
        <f ca="1">IF(AND($O65="Objectif",AU$7&gt;=$R65,AU$7&lt;=$R65+$S65-1),2,IF(AND($O65="Jalon",AU$7&gt;=$R65,AU$7&lt;=$R65+$S65-1),1,""))</f>
        <v/>
      </c>
      <c r="AV65" s="23" t="str">
        <f ca="1">IF(AND($O65="Objectif",AV$7&gt;=$R65,AV$7&lt;=$R65+$S65-1),2,IF(AND($O65="Jalon",AV$7&gt;=$R65,AV$7&lt;=$R65+$S65-1),1,""))</f>
        <v/>
      </c>
      <c r="AW65" s="23" t="str">
        <f ca="1">IF(AND($O65="Objectif",AW$7&gt;=$R65,AW$7&lt;=$R65+$S65-1),2,IF(AND($O65="Jalon",AW$7&gt;=$R65,AW$7&lt;=$R65+$S65-1),1,""))</f>
        <v/>
      </c>
      <c r="AX65" s="23" t="str">
        <f ca="1">IF(AND($O65="Objectif",AX$7&gt;=$R65,AX$7&lt;=$R65+$S65-1),2,IF(AND($O65="Jalon",AX$7&gt;=$R65,AX$7&lt;=$R65+$S65-1),1,""))</f>
        <v/>
      </c>
      <c r="AY65" s="23" t="str">
        <f ca="1">IF(AND($O65="Objectif",AY$7&gt;=$R65,AY$7&lt;=$R65+$S65-1),2,IF(AND($O65="Jalon",AY$7&gt;=$R65,AY$7&lt;=$R65+$S65-1),1,""))</f>
        <v/>
      </c>
      <c r="AZ65" s="23" t="str">
        <f ca="1">IF(AND($O65="Objectif",AZ$7&gt;=$R65,AZ$7&lt;=$R65+$S65-1),2,IF(AND($O65="Jalon",AZ$7&gt;=$R65,AZ$7&lt;=$R65+$S65-1),1,""))</f>
        <v/>
      </c>
      <c r="BA65" s="23" t="str">
        <f ca="1">IF(AND($O65="Objectif",BA$7&gt;=$R65,BA$7&lt;=$R65+$S65-1),2,IF(AND($O65="Jalon",BA$7&gt;=$R65,BA$7&lt;=$R65+$S65-1),1,""))</f>
        <v/>
      </c>
      <c r="BB65" s="23" t="str">
        <f ca="1">IF(AND($O65="Objectif",BB$7&gt;=$R65,BB$7&lt;=$R65+$S65-1),2,IF(AND($O65="Jalon",BB$7&gt;=$R65,BB$7&lt;=$R65+$S65-1),1,""))</f>
        <v/>
      </c>
      <c r="BC65" s="23" t="str">
        <f ca="1">IF(AND($O65="Objectif",BC$7&gt;=$R65,BC$7&lt;=$R65+$S65-1),2,IF(AND($O65="Jalon",BC$7&gt;=$R65,BC$7&lt;=$R65+$S65-1),1,""))</f>
        <v/>
      </c>
      <c r="BD65" s="23" t="str">
        <f ca="1">IF(AND($O65="Objectif",BD$7&gt;=$R65,BD$7&lt;=$R65+$S65-1),2,IF(AND($O65="Jalon",BD$7&gt;=$R65,BD$7&lt;=$R65+$S65-1),1,""))</f>
        <v/>
      </c>
      <c r="BE65" s="23" t="str">
        <f ca="1">IF(AND($O65="Objectif",BE$7&gt;=$R65,BE$7&lt;=$R65+$S65-1),2,IF(AND($O65="Jalon",BE$7&gt;=$R65,BE$7&lt;=$R65+$S65-1),1,""))</f>
        <v/>
      </c>
      <c r="BF65" s="23" t="str">
        <f ca="1">IF(AND($O65="Objectif",BF$7&gt;=$R65,BF$7&lt;=$R65+$S65-1),2,IF(AND($O65="Jalon",BF$7&gt;=$R65,BF$7&lt;=$R65+$S65-1),1,""))</f>
        <v/>
      </c>
      <c r="BG65" s="23" t="str">
        <f ca="1">IF(AND($O65="Objectif",BG$7&gt;=$R65,BG$7&lt;=$R65+$S65-1),2,IF(AND($O65="Jalon",BG$7&gt;=$R65,BG$7&lt;=$R65+$S65-1),1,""))</f>
        <v/>
      </c>
      <c r="BH65" s="23" t="str">
        <f ca="1">IF(AND($O65="Objectif",BH$7&gt;=$R65,BH$7&lt;=$R65+$S65-1),2,IF(AND($O65="Jalon",BH$7&gt;=$R65,BH$7&lt;=$R65+$S65-1),1,""))</f>
        <v/>
      </c>
      <c r="BI65" s="23" t="str">
        <f ca="1">IF(AND($O65="Objectif",BI$7&gt;=$R65,BI$7&lt;=$R65+$S65-1),2,IF(AND($O65="Jalon",BI$7&gt;=$R65,BI$7&lt;=$R65+$S65-1),1,""))</f>
        <v/>
      </c>
      <c r="BJ65" s="23" t="str">
        <f ca="1">IF(AND($O65="Objectif",BJ$7&gt;=$R65,BJ$7&lt;=$R65+$S65-1),2,IF(AND($O65="Jalon",BJ$7&gt;=$R65,BJ$7&lt;=$R65+$S65-1),1,""))</f>
        <v/>
      </c>
      <c r="BK65" s="23" t="str">
        <f ca="1">IF(AND($O65="Objectif",BK$7&gt;=$R65,BK$7&lt;=$R65+$S65-1),2,IF(AND($O65="Jalon",BK$7&gt;=$R65,BK$7&lt;=$R65+$S65-1),1,""))</f>
        <v/>
      </c>
      <c r="BL65" s="23" t="str">
        <f ca="1">IF(AND($O65="Objectif",BL$7&gt;=$R65,BL$7&lt;=$R65+$S65-1),2,IF(AND($O65="Jalon",BL$7&gt;=$R65,BL$7&lt;=$R65+$S65-1),1,""))</f>
        <v/>
      </c>
      <c r="BM65" s="23" t="str">
        <f ca="1">IF(AND($O65="Objectif",BM$7&gt;=$R65,BM$7&lt;=$R65+$S65-1),2,IF(AND($O65="Jalon",BM$7&gt;=$R65,BM$7&lt;=$R65+$S65-1),1,""))</f>
        <v/>
      </c>
      <c r="BN65" s="23" t="str">
        <f ca="1">IF(AND($O65="Objectif",BN$7&gt;=$R65,BN$7&lt;=$R65+$S65-1),2,IF(AND($O65="Jalon",BN$7&gt;=$R65,BN$7&lt;=$R65+$S65-1),1,""))</f>
        <v/>
      </c>
      <c r="BO65" s="23" t="str">
        <f ca="1">IF(AND($O65="Objectif",BO$7&gt;=$R65,BO$7&lt;=$R65+$S65-1),2,IF(AND($O65="Jalon",BO$7&gt;=$R65,BO$7&lt;=$R65+$S65-1),1,""))</f>
        <v/>
      </c>
      <c r="BP65" s="23" t="str">
        <f ca="1">IF(AND($O65="Objectif",BP$7&gt;=$R65,BP$7&lt;=$R65+$S65-1),2,IF(AND($O65="Jalon",BP$7&gt;=$R65,BP$7&lt;=$R65+$S65-1),1,""))</f>
        <v/>
      </c>
      <c r="BQ65" s="23" t="str">
        <f ca="1">IF(AND($O65="Objectif",BQ$7&gt;=$R65,BQ$7&lt;=$R65+$S65-1),2,IF(AND($O65="Jalon",BQ$7&gt;=$R65,BQ$7&lt;=$R65+$S65-1),1,""))</f>
        <v/>
      </c>
      <c r="BR65" s="23" t="str">
        <f ca="1">IF(AND($O65="Objectif",BR$7&gt;=$R65,BR$7&lt;=$R65+$S65-1),2,IF(AND($O65="Jalon",BR$7&gt;=$R65,BR$7&lt;=$R65+$S65-1),1,""))</f>
        <v/>
      </c>
      <c r="BS65" s="23" t="str">
        <f ca="1">IF(AND($O65="Objectif",BS$7&gt;=$R65,BS$7&lt;=$R65+$S65-1),2,IF(AND($O65="Jalon",BS$7&gt;=$R65,BS$7&lt;=$R65+$S65-1),1,""))</f>
        <v/>
      </c>
      <c r="BT65" s="23" t="str">
        <f ca="1">IF(AND($O65="Objectif",BT$7&gt;=$R65,BT$7&lt;=$R65+$S65-1),2,IF(AND($O65="Jalon",BT$7&gt;=$R65,BT$7&lt;=$R65+$S65-1),1,""))</f>
        <v/>
      </c>
      <c r="BU65" s="23" t="str">
        <f ca="1">IF(AND($O65="Objectif",BU$7&gt;=$R65,BU$7&lt;=$R65+$S65-1),2,IF(AND($O65="Jalon",BU$7&gt;=$R65,BU$7&lt;=$R65+$S65-1),1,""))</f>
        <v/>
      </c>
      <c r="BV65" s="23" t="str">
        <f ca="1">IF(AND($O65="Objectif",BV$7&gt;=$R65,BV$7&lt;=$R65+$S65-1),2,IF(AND($O65="Jalon",BV$7&gt;=$R65,BV$7&lt;=$R65+$S65-1),1,""))</f>
        <v/>
      </c>
      <c r="BW65" s="23" t="str">
        <f ca="1">IF(AND($O65="Objectif",BW$7&gt;=$R65,BW$7&lt;=$R65+$S65-1),2,IF(AND($O65="Jalon",BW$7&gt;=$R65,BW$7&lt;=$R65+$S65-1),1,""))</f>
        <v/>
      </c>
      <c r="BX65" s="23" t="str">
        <f ca="1">IF(AND($O65="Objectif",BX$7&gt;=$R65,BX$7&lt;=$R65+$S65-1),2,IF(AND($O65="Jalon",BX$7&gt;=$R65,BX$7&lt;=$R65+$S65-1),1,""))</f>
        <v/>
      </c>
      <c r="BY65" s="23" t="str">
        <f ca="1">IF(AND($O65="Objectif",BY$7&gt;=$R65,BY$7&lt;=$R65+$S65-1),2,IF(AND($O65="Jalon",BY$7&gt;=$R65,BY$7&lt;=$R65+$S65-1),1,""))</f>
        <v/>
      </c>
      <c r="BZ65" s="23" t="str">
        <f ca="1">IF(AND($O65="Objectif",BZ$7&gt;=$R65,BZ$7&lt;=$R65+$S65-1),2,IF(AND($O65="Jalon",BZ$7&gt;=$R65,BZ$7&lt;=$R65+$S65-1),1,""))</f>
        <v/>
      </c>
      <c r="CA65" s="23" t="str">
        <f ca="1">IF(AND($O65="Objectif",CA$7&gt;=$R65,CA$7&lt;=$R65+$S65-1),2,IF(AND($O65="Jalon",CA$7&gt;=$R65,CA$7&lt;=$R65+$S65-1),1,""))</f>
        <v/>
      </c>
      <c r="CB65" s="23" t="str">
        <f ca="1">IF(AND($O65="Objectif",CB$7&gt;=$R65,CB$7&lt;=$R65+$S65-1),2,IF(AND($O65="Jalon",CB$7&gt;=$R65,CB$7&lt;=$R65+$S65-1),1,""))</f>
        <v/>
      </c>
    </row>
    <row r="66" spans="1:80" s="2" customFormat="1" ht="30" customHeight="1" x14ac:dyDescent="0.25">
      <c r="A66" s="37">
        <v>10</v>
      </c>
      <c r="B66" s="33" t="s">
        <v>26</v>
      </c>
      <c r="C66" s="88" t="str">
        <f ca="1">VLOOKUP(((Jalons[[#This Row],[perturbation ]]+Jalons[[#This Row],[perturbation 9]])/150),$D$3:$E$6,2,1)</f>
        <v>En bonne voie</v>
      </c>
      <c r="D66" s="88" t="str">
        <f ca="1">VLOOKUP((Jalons[[#This Row],[temps consommés ]]-Jalons[[#This Row],[Nombre de jours]])/Jalons[[#This Row],[Nombre de jours]],$V$3:$W$6,2,1)</f>
        <v>En bonne voie</v>
      </c>
      <c r="E66" s="22" t="s">
        <v>9</v>
      </c>
      <c r="F66" s="65">
        <f>IF(AND(Jalons[[#This Row],[début réel ]]="",Jalons[[#This Row],[fin réelle ]]),0,IF(AND(Jalons[[#This Row],[début réel ]]&lt;&gt;"",Jalons[[#This Row],[fin réelle ]]=""),0.5,1))</f>
        <v>0</v>
      </c>
      <c r="G66" s="56">
        <f>+T21+1</f>
        <v>44991</v>
      </c>
      <c r="H66" s="21">
        <v>2</v>
      </c>
      <c r="I66" s="45">
        <f>+Jalons[[#This Row],[Début prévisionnel ]]+Jalons[[#This Row],[Nombre de jours]]-1</f>
        <v>44992</v>
      </c>
      <c r="J66" s="45"/>
      <c r="K66" s="87">
        <f ca="1">IF(Jalons[[#This Row],[temps consommés ]]-Jalons[[#This Row],[Nombre de jours]]&lt;0,0,Jalons[[#This Row],[temps consommés ]]-Jalons[[#This Row],[Nombre de jours]])</f>
        <v>0</v>
      </c>
      <c r="L6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6" s="45"/>
      <c r="N66" s="66"/>
      <c r="O66" s="88" t="str">
        <f ca="1">VLOOKUP(Jalons[[#This Row],[temps consommés 10]]-Jalons[[#This Row],[Nombre de jours6]]/Jalons[[#This Row],[Nombre de jours6]],$V$3:$W$6,2,1)</f>
        <v>En bonne voie</v>
      </c>
      <c r="P66" s="22" t="s">
        <v>9</v>
      </c>
      <c r="Q66" s="65">
        <f>IF(AND(Jalons[[#This Row],[début réel 8]]="",Jalons[[#This Row],[fin réelle 11]]),0,IF(AND(Jalons[[#This Row],[début réel 8]]&lt;&gt;"",Jalons[[#This Row],[fin réelle 11]]=""),0.5,1))</f>
        <v>0</v>
      </c>
      <c r="R66" s="56">
        <f>+Jalons[[#This Row],[Fin ]]+1</f>
        <v>44993</v>
      </c>
      <c r="S66" s="21">
        <v>28</v>
      </c>
      <c r="T66" s="45">
        <f>Jalons[[#This Row],[Début prévisionnel 5]]+Jalons[[#This Row],[Nombre de jours6]]</f>
        <v>45021</v>
      </c>
      <c r="U66" s="45"/>
      <c r="V66" s="87">
        <f ca="1">IF(Jalons[[#This Row],[temps consommés 10]]-Jalons[[#This Row],[Nombre de jours6]]&lt;0,0,Jalons[[#This Row],[temps consommés 10]]-Jalons[[#This Row],[Nombre de jours6]])</f>
        <v>0</v>
      </c>
      <c r="W6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6" s="45"/>
      <c r="Y66" s="23" t="str">
        <f ca="1">IF(AND($O66="Objectif",Y$7&gt;=$R66,Y$7&lt;=$R66+$S66-1),2,IF(AND($O66="Jalon",Y$7&gt;=$R66,Y$7&lt;=$R66+$S66-1),1,""))</f>
        <v/>
      </c>
      <c r="Z66" s="23" t="str">
        <f ca="1">IF(AND($O66="Objectif",Z$7&gt;=$R66,Z$7&lt;=$R66+$S66-1),2,IF(AND($O66="Jalon",Z$7&gt;=$R66,Z$7&lt;=$R66+$S66-1),1,""))</f>
        <v/>
      </c>
      <c r="AA66" s="23" t="str">
        <f ca="1">IF(AND($O66="Objectif",AA$7&gt;=$R66,AA$7&lt;=$R66+$S66-1),2,IF(AND($O66="Jalon",AA$7&gt;=$R66,AA$7&lt;=$R66+$S66-1),1,""))</f>
        <v/>
      </c>
      <c r="AB66" s="23" t="str">
        <f ca="1">IF(AND($O66="Objectif",AB$7&gt;=$R66,AB$7&lt;=$R66+$S66-1),2,IF(AND($O66="Jalon",AB$7&gt;=$R66,AB$7&lt;=$R66+$S66-1),1,""))</f>
        <v/>
      </c>
      <c r="AC66" s="23" t="str">
        <f ca="1">IF(AND($O66="Objectif",AC$7&gt;=$R66,AC$7&lt;=$R66+$S66-1),2,IF(AND($O66="Jalon",AC$7&gt;=$R66,AC$7&lt;=$R66+$S66-1),1,""))</f>
        <v/>
      </c>
      <c r="AD66" s="23" t="str">
        <f ca="1">IF(AND($O66="Objectif",AD$7&gt;=$R66,AD$7&lt;=$R66+$S66-1),2,IF(AND($O66="Jalon",AD$7&gt;=$R66,AD$7&lt;=$R66+$S66-1),1,""))</f>
        <v/>
      </c>
      <c r="AE66" s="23" t="str">
        <f ca="1">IF(AND($O66="Objectif",AE$7&gt;=$R66,AE$7&lt;=$R66+$S66-1),2,IF(AND($O66="Jalon",AE$7&gt;=$R66,AE$7&lt;=$R66+$S66-1),1,""))</f>
        <v/>
      </c>
      <c r="AF66" s="23" t="str">
        <f ca="1">IF(AND($O66="Objectif",AF$7&gt;=$R66,AF$7&lt;=$R66+$S66-1),2,IF(AND($O66="Jalon",AF$7&gt;=$R66,AF$7&lt;=$R66+$S66-1),1,""))</f>
        <v/>
      </c>
      <c r="AG66" s="23" t="str">
        <f ca="1">IF(AND($O66="Objectif",AG$7&gt;=$R66,AG$7&lt;=$R66+$S66-1),2,IF(AND($O66="Jalon",AG$7&gt;=$R66,AG$7&lt;=$R66+$S66-1),1,""))</f>
        <v/>
      </c>
      <c r="AH66" s="23" t="str">
        <f ca="1">IF(AND($O66="Objectif",AH$7&gt;=$R66,AH$7&lt;=$R66+$S66-1),2,IF(AND($O66="Jalon",AH$7&gt;=$R66,AH$7&lt;=$R66+$S66-1),1,""))</f>
        <v/>
      </c>
      <c r="AI66" s="23" t="str">
        <f ca="1">IF(AND($O66="Objectif",AI$7&gt;=$R66,AI$7&lt;=$R66+$S66-1),2,IF(AND($O66="Jalon",AI$7&gt;=$R66,AI$7&lt;=$R66+$S66-1),1,""))</f>
        <v/>
      </c>
      <c r="AJ66" s="23" t="str">
        <f ca="1">IF(AND($O66="Objectif",AJ$7&gt;=$R66,AJ$7&lt;=$R66+$S66-1),2,IF(AND($O66="Jalon",AJ$7&gt;=$R66,AJ$7&lt;=$R66+$S66-1),1,""))</f>
        <v/>
      </c>
      <c r="AK66" s="23" t="str">
        <f ca="1">IF(AND($O66="Objectif",AK$7&gt;=$R66,AK$7&lt;=$R66+$S66-1),2,IF(AND($O66="Jalon",AK$7&gt;=$R66,AK$7&lt;=$R66+$S66-1),1,""))</f>
        <v/>
      </c>
      <c r="AL66" s="23" t="str">
        <f ca="1">IF(AND($O66="Objectif",AL$7&gt;=$R66,AL$7&lt;=$R66+$S66-1),2,IF(AND($O66="Jalon",AL$7&gt;=$R66,AL$7&lt;=$R66+$S66-1),1,""))</f>
        <v/>
      </c>
      <c r="AM66" s="23" t="str">
        <f ca="1">IF(AND($O66="Objectif",AM$7&gt;=$R66,AM$7&lt;=$R66+$S66-1),2,IF(AND($O66="Jalon",AM$7&gt;=$R66,AM$7&lt;=$R66+$S66-1),1,""))</f>
        <v/>
      </c>
      <c r="AN66" s="23" t="str">
        <f ca="1">IF(AND($O66="Objectif",AN$7&gt;=$R66,AN$7&lt;=$R66+$S66-1),2,IF(AND($O66="Jalon",AN$7&gt;=$R66,AN$7&lt;=$R66+$S66-1),1,""))</f>
        <v/>
      </c>
      <c r="AO66" s="23" t="str">
        <f ca="1">IF(AND($O66="Objectif",AO$7&gt;=$R66,AO$7&lt;=$R66+$S66-1),2,IF(AND($O66="Jalon",AO$7&gt;=$R66,AO$7&lt;=$R66+$S66-1),1,""))</f>
        <v/>
      </c>
      <c r="AP66" s="23" t="str">
        <f ca="1">IF(AND($O66="Objectif",AP$7&gt;=$R66,AP$7&lt;=$R66+$S66-1),2,IF(AND($O66="Jalon",AP$7&gt;=$R66,AP$7&lt;=$R66+$S66-1),1,""))</f>
        <v/>
      </c>
      <c r="AQ66" s="23" t="str">
        <f ca="1">IF(AND($O66="Objectif",AQ$7&gt;=$R66,AQ$7&lt;=$R66+$S66-1),2,IF(AND($O66="Jalon",AQ$7&gt;=$R66,AQ$7&lt;=$R66+$S66-1),1,""))</f>
        <v/>
      </c>
      <c r="AR66" s="23" t="str">
        <f ca="1">IF(AND($O66="Objectif",AR$7&gt;=$R66,AR$7&lt;=$R66+$S66-1),2,IF(AND($O66="Jalon",AR$7&gt;=$R66,AR$7&lt;=$R66+$S66-1),1,""))</f>
        <v/>
      </c>
      <c r="AS66" s="23" t="str">
        <f ca="1">IF(AND($O66="Objectif",AS$7&gt;=$R66,AS$7&lt;=$R66+$S66-1),2,IF(AND($O66="Jalon",AS$7&gt;=$R66,AS$7&lt;=$R66+$S66-1),1,""))</f>
        <v/>
      </c>
      <c r="AT66" s="23" t="str">
        <f ca="1">IF(AND($O66="Objectif",AT$7&gt;=$R66,AT$7&lt;=$R66+$S66-1),2,IF(AND($O66="Jalon",AT$7&gt;=$R66,AT$7&lt;=$R66+$S66-1),1,""))</f>
        <v/>
      </c>
      <c r="AU66" s="23" t="str">
        <f ca="1">IF(AND($O66="Objectif",AU$7&gt;=$R66,AU$7&lt;=$R66+$S66-1),2,IF(AND($O66="Jalon",AU$7&gt;=$R66,AU$7&lt;=$R66+$S66-1),1,""))</f>
        <v/>
      </c>
      <c r="AV66" s="23" t="str">
        <f ca="1">IF(AND($O66="Objectif",AV$7&gt;=$R66,AV$7&lt;=$R66+$S66-1),2,IF(AND($O66="Jalon",AV$7&gt;=$R66,AV$7&lt;=$R66+$S66-1),1,""))</f>
        <v/>
      </c>
      <c r="AW66" s="23" t="str">
        <f ca="1">IF(AND($O66="Objectif",AW$7&gt;=$R66,AW$7&lt;=$R66+$S66-1),2,IF(AND($O66="Jalon",AW$7&gt;=$R66,AW$7&lt;=$R66+$S66-1),1,""))</f>
        <v/>
      </c>
      <c r="AX66" s="23" t="str">
        <f ca="1">IF(AND($O66="Objectif",AX$7&gt;=$R66,AX$7&lt;=$R66+$S66-1),2,IF(AND($O66="Jalon",AX$7&gt;=$R66,AX$7&lt;=$R66+$S66-1),1,""))</f>
        <v/>
      </c>
      <c r="AY66" s="23" t="str">
        <f ca="1">IF(AND($O66="Objectif",AY$7&gt;=$R66,AY$7&lt;=$R66+$S66-1),2,IF(AND($O66="Jalon",AY$7&gt;=$R66,AY$7&lt;=$R66+$S66-1),1,""))</f>
        <v/>
      </c>
      <c r="AZ66" s="23" t="str">
        <f ca="1">IF(AND($O66="Objectif",AZ$7&gt;=$R66,AZ$7&lt;=$R66+$S66-1),2,IF(AND($O66="Jalon",AZ$7&gt;=$R66,AZ$7&lt;=$R66+$S66-1),1,""))</f>
        <v/>
      </c>
      <c r="BA66" s="23" t="str">
        <f ca="1">IF(AND($O66="Objectif",BA$7&gt;=$R66,BA$7&lt;=$R66+$S66-1),2,IF(AND($O66="Jalon",BA$7&gt;=$R66,BA$7&lt;=$R66+$S66-1),1,""))</f>
        <v/>
      </c>
      <c r="BB66" s="23" t="str">
        <f ca="1">IF(AND($O66="Objectif",BB$7&gt;=$R66,BB$7&lt;=$R66+$S66-1),2,IF(AND($O66="Jalon",BB$7&gt;=$R66,BB$7&lt;=$R66+$S66-1),1,""))</f>
        <v/>
      </c>
      <c r="BC66" s="23" t="str">
        <f ca="1">IF(AND($O66="Objectif",BC$7&gt;=$R66,BC$7&lt;=$R66+$S66-1),2,IF(AND($O66="Jalon",BC$7&gt;=$R66,BC$7&lt;=$R66+$S66-1),1,""))</f>
        <v/>
      </c>
      <c r="BD66" s="23" t="str">
        <f ca="1">IF(AND($O66="Objectif",BD$7&gt;=$R66,BD$7&lt;=$R66+$S66-1),2,IF(AND($O66="Jalon",BD$7&gt;=$R66,BD$7&lt;=$R66+$S66-1),1,""))</f>
        <v/>
      </c>
      <c r="BE66" s="23" t="str">
        <f ca="1">IF(AND($O66="Objectif",BE$7&gt;=$R66,BE$7&lt;=$R66+$S66-1),2,IF(AND($O66="Jalon",BE$7&gt;=$R66,BE$7&lt;=$R66+$S66-1),1,""))</f>
        <v/>
      </c>
      <c r="BF66" s="23" t="str">
        <f ca="1">IF(AND($O66="Objectif",BF$7&gt;=$R66,BF$7&lt;=$R66+$S66-1),2,IF(AND($O66="Jalon",BF$7&gt;=$R66,BF$7&lt;=$R66+$S66-1),1,""))</f>
        <v/>
      </c>
      <c r="BG66" s="23" t="str">
        <f ca="1">IF(AND($O66="Objectif",BG$7&gt;=$R66,BG$7&lt;=$R66+$S66-1),2,IF(AND($O66="Jalon",BG$7&gt;=$R66,BG$7&lt;=$R66+$S66-1),1,""))</f>
        <v/>
      </c>
      <c r="BH66" s="23" t="str">
        <f ca="1">IF(AND($O66="Objectif",BH$7&gt;=$R66,BH$7&lt;=$R66+$S66-1),2,IF(AND($O66="Jalon",BH$7&gt;=$R66,BH$7&lt;=$R66+$S66-1),1,""))</f>
        <v/>
      </c>
      <c r="BI66" s="23" t="str">
        <f ca="1">IF(AND($O66="Objectif",BI$7&gt;=$R66,BI$7&lt;=$R66+$S66-1),2,IF(AND($O66="Jalon",BI$7&gt;=$R66,BI$7&lt;=$R66+$S66-1),1,""))</f>
        <v/>
      </c>
      <c r="BJ66" s="23" t="str">
        <f ca="1">IF(AND($O66="Objectif",BJ$7&gt;=$R66,BJ$7&lt;=$R66+$S66-1),2,IF(AND($O66="Jalon",BJ$7&gt;=$R66,BJ$7&lt;=$R66+$S66-1),1,""))</f>
        <v/>
      </c>
      <c r="BK66" s="23" t="str">
        <f ca="1">IF(AND($O66="Objectif",BK$7&gt;=$R66,BK$7&lt;=$R66+$S66-1),2,IF(AND($O66="Jalon",BK$7&gt;=$R66,BK$7&lt;=$R66+$S66-1),1,""))</f>
        <v/>
      </c>
      <c r="BL66" s="23" t="str">
        <f ca="1">IF(AND($O66="Objectif",BL$7&gt;=$R66,BL$7&lt;=$R66+$S66-1),2,IF(AND($O66="Jalon",BL$7&gt;=$R66,BL$7&lt;=$R66+$S66-1),1,""))</f>
        <v/>
      </c>
      <c r="BM66" s="23" t="str">
        <f ca="1">IF(AND($O66="Objectif",BM$7&gt;=$R66,BM$7&lt;=$R66+$S66-1),2,IF(AND($O66="Jalon",BM$7&gt;=$R66,BM$7&lt;=$R66+$S66-1),1,""))</f>
        <v/>
      </c>
      <c r="BN66" s="23" t="str">
        <f ca="1">IF(AND($O66="Objectif",BN$7&gt;=$R66,BN$7&lt;=$R66+$S66-1),2,IF(AND($O66="Jalon",BN$7&gt;=$R66,BN$7&lt;=$R66+$S66-1),1,""))</f>
        <v/>
      </c>
      <c r="BO66" s="23" t="str">
        <f ca="1">IF(AND($O66="Objectif",BO$7&gt;=$R66,BO$7&lt;=$R66+$S66-1),2,IF(AND($O66="Jalon",BO$7&gt;=$R66,BO$7&lt;=$R66+$S66-1),1,""))</f>
        <v/>
      </c>
      <c r="BP66" s="23" t="str">
        <f ca="1">IF(AND($O66="Objectif",BP$7&gt;=$R66,BP$7&lt;=$R66+$S66-1),2,IF(AND($O66="Jalon",BP$7&gt;=$R66,BP$7&lt;=$R66+$S66-1),1,""))</f>
        <v/>
      </c>
      <c r="BQ66" s="23" t="str">
        <f ca="1">IF(AND($O66="Objectif",BQ$7&gt;=$R66,BQ$7&lt;=$R66+$S66-1),2,IF(AND($O66="Jalon",BQ$7&gt;=$R66,BQ$7&lt;=$R66+$S66-1),1,""))</f>
        <v/>
      </c>
      <c r="BR66" s="23" t="str">
        <f ca="1">IF(AND($O66="Objectif",BR$7&gt;=$R66,BR$7&lt;=$R66+$S66-1),2,IF(AND($O66="Jalon",BR$7&gt;=$R66,BR$7&lt;=$R66+$S66-1),1,""))</f>
        <v/>
      </c>
      <c r="BS66" s="23" t="str">
        <f ca="1">IF(AND($O66="Objectif",BS$7&gt;=$R66,BS$7&lt;=$R66+$S66-1),2,IF(AND($O66="Jalon",BS$7&gt;=$R66,BS$7&lt;=$R66+$S66-1),1,""))</f>
        <v/>
      </c>
      <c r="BT66" s="23" t="str">
        <f ca="1">IF(AND($O66="Objectif",BT$7&gt;=$R66,BT$7&lt;=$R66+$S66-1),2,IF(AND($O66="Jalon",BT$7&gt;=$R66,BT$7&lt;=$R66+$S66-1),1,""))</f>
        <v/>
      </c>
      <c r="BU66" s="23" t="str">
        <f ca="1">IF(AND($O66="Objectif",BU$7&gt;=$R66,BU$7&lt;=$R66+$S66-1),2,IF(AND($O66="Jalon",BU$7&gt;=$R66,BU$7&lt;=$R66+$S66-1),1,""))</f>
        <v/>
      </c>
      <c r="BV66" s="23" t="str">
        <f ca="1">IF(AND($O66="Objectif",BV$7&gt;=$R66,BV$7&lt;=$R66+$S66-1),2,IF(AND($O66="Jalon",BV$7&gt;=$R66,BV$7&lt;=$R66+$S66-1),1,""))</f>
        <v/>
      </c>
      <c r="BW66" s="23" t="str">
        <f ca="1">IF(AND($O66="Objectif",BW$7&gt;=$R66,BW$7&lt;=$R66+$S66-1),2,IF(AND($O66="Jalon",BW$7&gt;=$R66,BW$7&lt;=$R66+$S66-1),1,""))</f>
        <v/>
      </c>
      <c r="BX66" s="23" t="str">
        <f ca="1">IF(AND($O66="Objectif",BX$7&gt;=$R66,BX$7&lt;=$R66+$S66-1),2,IF(AND($O66="Jalon",BX$7&gt;=$R66,BX$7&lt;=$R66+$S66-1),1,""))</f>
        <v/>
      </c>
      <c r="BY66" s="23" t="str">
        <f ca="1">IF(AND($O66="Objectif",BY$7&gt;=$R66,BY$7&lt;=$R66+$S66-1),2,IF(AND($O66="Jalon",BY$7&gt;=$R66,BY$7&lt;=$R66+$S66-1),1,""))</f>
        <v/>
      </c>
      <c r="BZ66" s="23" t="str">
        <f ca="1">IF(AND($O66="Objectif",BZ$7&gt;=$R66,BZ$7&lt;=$R66+$S66-1),2,IF(AND($O66="Jalon",BZ$7&gt;=$R66,BZ$7&lt;=$R66+$S66-1),1,""))</f>
        <v/>
      </c>
      <c r="CA66" s="23" t="str">
        <f ca="1">IF(AND($O66="Objectif",CA$7&gt;=$R66,CA$7&lt;=$R66+$S66-1),2,IF(AND($O66="Jalon",CA$7&gt;=$R66,CA$7&lt;=$R66+$S66-1),1,""))</f>
        <v/>
      </c>
      <c r="CB66" s="23" t="str">
        <f ca="1">IF(AND($O66="Objectif",CB$7&gt;=$R66,CB$7&lt;=$R66+$S66-1),2,IF(AND($O66="Jalon",CB$7&gt;=$R66,CB$7&lt;=$R66+$S66-1),1,""))</f>
        <v/>
      </c>
    </row>
    <row r="67" spans="1:80" s="2" customFormat="1" ht="30" customHeight="1" x14ac:dyDescent="0.25">
      <c r="A67" s="36">
        <v>11</v>
      </c>
      <c r="B67" s="33" t="s">
        <v>27</v>
      </c>
      <c r="C67" s="88" t="str">
        <f ca="1">VLOOKUP(((Jalons[[#This Row],[perturbation ]]+Jalons[[#This Row],[perturbation 9]])/150),$D$3:$E$6,2,1)</f>
        <v>En bonne voie</v>
      </c>
      <c r="D67" s="88" t="str">
        <f ca="1">VLOOKUP((Jalons[[#This Row],[temps consommés ]]-Jalons[[#This Row],[Nombre de jours]])/Jalons[[#This Row],[Nombre de jours]],$V$3:$W$6,2,1)</f>
        <v>En bonne voie</v>
      </c>
      <c r="E67" s="22" t="s">
        <v>9</v>
      </c>
      <c r="F67" s="65">
        <f>IF(AND(Jalons[[#This Row],[début réel ]]="",Jalons[[#This Row],[fin réelle ]]),0,IF(AND(Jalons[[#This Row],[début réel ]]&lt;&gt;"",Jalons[[#This Row],[fin réelle ]]=""),0.5,1))</f>
        <v>0</v>
      </c>
      <c r="G67" s="56">
        <f>+T22+1</f>
        <v>44991</v>
      </c>
      <c r="H67" s="21">
        <v>2</v>
      </c>
      <c r="I67" s="45">
        <f>+Jalons[[#This Row],[Début prévisionnel ]]+Jalons[[#This Row],[Nombre de jours]]-1</f>
        <v>44992</v>
      </c>
      <c r="J67" s="45"/>
      <c r="K67" s="87">
        <f ca="1">IF(Jalons[[#This Row],[temps consommés ]]-Jalons[[#This Row],[Nombre de jours]]&lt;0,0,Jalons[[#This Row],[temps consommés ]]-Jalons[[#This Row],[Nombre de jours]])</f>
        <v>0</v>
      </c>
      <c r="L6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7" s="45"/>
      <c r="N67" s="66"/>
      <c r="O67" s="88" t="str">
        <f ca="1">VLOOKUP(Jalons[[#This Row],[temps consommés 10]]-Jalons[[#This Row],[Nombre de jours6]]/Jalons[[#This Row],[Nombre de jours6]],$V$3:$W$6,2,1)</f>
        <v>En bonne voie</v>
      </c>
      <c r="P67" s="22" t="s">
        <v>9</v>
      </c>
      <c r="Q67" s="65">
        <f>IF(AND(Jalons[[#This Row],[début réel 8]]="",Jalons[[#This Row],[fin réelle 11]]),0,IF(AND(Jalons[[#This Row],[début réel 8]]&lt;&gt;"",Jalons[[#This Row],[fin réelle 11]]=""),0.5,1))</f>
        <v>0</v>
      </c>
      <c r="R67" s="56">
        <f>+Jalons[[#This Row],[Fin ]]+1</f>
        <v>44993</v>
      </c>
      <c r="S67" s="21">
        <v>28</v>
      </c>
      <c r="T67" s="45">
        <f>Jalons[[#This Row],[Début prévisionnel 5]]+Jalons[[#This Row],[Nombre de jours6]]</f>
        <v>45021</v>
      </c>
      <c r="U67" s="45"/>
      <c r="V67" s="87">
        <f ca="1">IF(Jalons[[#This Row],[temps consommés 10]]-Jalons[[#This Row],[Nombre de jours6]]&lt;0,0,Jalons[[#This Row],[temps consommés 10]]-Jalons[[#This Row],[Nombre de jours6]])</f>
        <v>0</v>
      </c>
      <c r="W6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7" s="45"/>
      <c r="Y67" s="23" t="str">
        <f ca="1">IF(AND($O67="Objectif",Y$7&gt;=$R67,Y$7&lt;=$R67+$S67-1),2,IF(AND($O67="Jalon",Y$7&gt;=$R67,Y$7&lt;=$R67+$S67-1),1,""))</f>
        <v/>
      </c>
      <c r="Z67" s="23" t="str">
        <f ca="1">IF(AND($O67="Objectif",Z$7&gt;=$R67,Z$7&lt;=$R67+$S67-1),2,IF(AND($O67="Jalon",Z$7&gt;=$R67,Z$7&lt;=$R67+$S67-1),1,""))</f>
        <v/>
      </c>
      <c r="AA67" s="23" t="str">
        <f ca="1">IF(AND($O67="Objectif",AA$7&gt;=$R67,AA$7&lt;=$R67+$S67-1),2,IF(AND($O67="Jalon",AA$7&gt;=$R67,AA$7&lt;=$R67+$S67-1),1,""))</f>
        <v/>
      </c>
      <c r="AB67" s="23" t="str">
        <f ca="1">IF(AND($O67="Objectif",AB$7&gt;=$R67,AB$7&lt;=$R67+$S67-1),2,IF(AND($O67="Jalon",AB$7&gt;=$R67,AB$7&lt;=$R67+$S67-1),1,""))</f>
        <v/>
      </c>
      <c r="AC67" s="23" t="str">
        <f ca="1">IF(AND($O67="Objectif",AC$7&gt;=$R67,AC$7&lt;=$R67+$S67-1),2,IF(AND($O67="Jalon",AC$7&gt;=$R67,AC$7&lt;=$R67+$S67-1),1,""))</f>
        <v/>
      </c>
      <c r="AD67" s="23" t="str">
        <f ca="1">IF(AND($O67="Objectif",AD$7&gt;=$R67,AD$7&lt;=$R67+$S67-1),2,IF(AND($O67="Jalon",AD$7&gt;=$R67,AD$7&lt;=$R67+$S67-1),1,""))</f>
        <v/>
      </c>
      <c r="AE67" s="23" t="str">
        <f ca="1">IF(AND($O67="Objectif",AE$7&gt;=$R67,AE$7&lt;=$R67+$S67-1),2,IF(AND($O67="Jalon",AE$7&gt;=$R67,AE$7&lt;=$R67+$S67-1),1,""))</f>
        <v/>
      </c>
      <c r="AF67" s="23" t="str">
        <f ca="1">IF(AND($O67="Objectif",AF$7&gt;=$R67,AF$7&lt;=$R67+$S67-1),2,IF(AND($O67="Jalon",AF$7&gt;=$R67,AF$7&lt;=$R67+$S67-1),1,""))</f>
        <v/>
      </c>
      <c r="AG67" s="23" t="str">
        <f ca="1">IF(AND($O67="Objectif",AG$7&gt;=$R67,AG$7&lt;=$R67+$S67-1),2,IF(AND($O67="Jalon",AG$7&gt;=$R67,AG$7&lt;=$R67+$S67-1),1,""))</f>
        <v/>
      </c>
      <c r="AH67" s="23" t="str">
        <f ca="1">IF(AND($O67="Objectif",AH$7&gt;=$R67,AH$7&lt;=$R67+$S67-1),2,IF(AND($O67="Jalon",AH$7&gt;=$R67,AH$7&lt;=$R67+$S67-1),1,""))</f>
        <v/>
      </c>
      <c r="AI67" s="23" t="str">
        <f ca="1">IF(AND($O67="Objectif",AI$7&gt;=$R67,AI$7&lt;=$R67+$S67-1),2,IF(AND($O67="Jalon",AI$7&gt;=$R67,AI$7&lt;=$R67+$S67-1),1,""))</f>
        <v/>
      </c>
      <c r="AJ67" s="23" t="str">
        <f ca="1">IF(AND($O67="Objectif",AJ$7&gt;=$R67,AJ$7&lt;=$R67+$S67-1),2,IF(AND($O67="Jalon",AJ$7&gt;=$R67,AJ$7&lt;=$R67+$S67-1),1,""))</f>
        <v/>
      </c>
      <c r="AK67" s="23" t="str">
        <f ca="1">IF(AND($O67="Objectif",AK$7&gt;=$R67,AK$7&lt;=$R67+$S67-1),2,IF(AND($O67="Jalon",AK$7&gt;=$R67,AK$7&lt;=$R67+$S67-1),1,""))</f>
        <v/>
      </c>
      <c r="AL67" s="23" t="str">
        <f ca="1">IF(AND($O67="Objectif",AL$7&gt;=$R67,AL$7&lt;=$R67+$S67-1),2,IF(AND($O67="Jalon",AL$7&gt;=$R67,AL$7&lt;=$R67+$S67-1),1,""))</f>
        <v/>
      </c>
      <c r="AM67" s="23" t="str">
        <f ca="1">IF(AND($O67="Objectif",AM$7&gt;=$R67,AM$7&lt;=$R67+$S67-1),2,IF(AND($O67="Jalon",AM$7&gt;=$R67,AM$7&lt;=$R67+$S67-1),1,""))</f>
        <v/>
      </c>
      <c r="AN67" s="23" t="str">
        <f ca="1">IF(AND($O67="Objectif",AN$7&gt;=$R67,AN$7&lt;=$R67+$S67-1),2,IF(AND($O67="Jalon",AN$7&gt;=$R67,AN$7&lt;=$R67+$S67-1),1,""))</f>
        <v/>
      </c>
      <c r="AO67" s="23" t="str">
        <f ca="1">IF(AND($O67="Objectif",AO$7&gt;=$R67,AO$7&lt;=$R67+$S67-1),2,IF(AND($O67="Jalon",AO$7&gt;=$R67,AO$7&lt;=$R67+$S67-1),1,""))</f>
        <v/>
      </c>
      <c r="AP67" s="23" t="str">
        <f ca="1">IF(AND($O67="Objectif",AP$7&gt;=$R67,AP$7&lt;=$R67+$S67-1),2,IF(AND($O67="Jalon",AP$7&gt;=$R67,AP$7&lt;=$R67+$S67-1),1,""))</f>
        <v/>
      </c>
      <c r="AQ67" s="23" t="str">
        <f ca="1">IF(AND($O67="Objectif",AQ$7&gt;=$R67,AQ$7&lt;=$R67+$S67-1),2,IF(AND($O67="Jalon",AQ$7&gt;=$R67,AQ$7&lt;=$R67+$S67-1),1,""))</f>
        <v/>
      </c>
      <c r="AR67" s="23" t="str">
        <f ca="1">IF(AND($O67="Objectif",AR$7&gt;=$R67,AR$7&lt;=$R67+$S67-1),2,IF(AND($O67="Jalon",AR$7&gt;=$R67,AR$7&lt;=$R67+$S67-1),1,""))</f>
        <v/>
      </c>
      <c r="AS67" s="23" t="str">
        <f ca="1">IF(AND($O67="Objectif",AS$7&gt;=$R67,AS$7&lt;=$R67+$S67-1),2,IF(AND($O67="Jalon",AS$7&gt;=$R67,AS$7&lt;=$R67+$S67-1),1,""))</f>
        <v/>
      </c>
      <c r="AT67" s="23" t="str">
        <f ca="1">IF(AND($O67="Objectif",AT$7&gt;=$R67,AT$7&lt;=$R67+$S67-1),2,IF(AND($O67="Jalon",AT$7&gt;=$R67,AT$7&lt;=$R67+$S67-1),1,""))</f>
        <v/>
      </c>
      <c r="AU67" s="23" t="str">
        <f ca="1">IF(AND($O67="Objectif",AU$7&gt;=$R67,AU$7&lt;=$R67+$S67-1),2,IF(AND($O67="Jalon",AU$7&gt;=$R67,AU$7&lt;=$R67+$S67-1),1,""))</f>
        <v/>
      </c>
      <c r="AV67" s="23" t="str">
        <f ca="1">IF(AND($O67="Objectif",AV$7&gt;=$R67,AV$7&lt;=$R67+$S67-1),2,IF(AND($O67="Jalon",AV$7&gt;=$R67,AV$7&lt;=$R67+$S67-1),1,""))</f>
        <v/>
      </c>
      <c r="AW67" s="23" t="str">
        <f ca="1">IF(AND($O67="Objectif",AW$7&gt;=$R67,AW$7&lt;=$R67+$S67-1),2,IF(AND($O67="Jalon",AW$7&gt;=$R67,AW$7&lt;=$R67+$S67-1),1,""))</f>
        <v/>
      </c>
      <c r="AX67" s="23" t="str">
        <f ca="1">IF(AND($O67="Objectif",AX$7&gt;=$R67,AX$7&lt;=$R67+$S67-1),2,IF(AND($O67="Jalon",AX$7&gt;=$R67,AX$7&lt;=$R67+$S67-1),1,""))</f>
        <v/>
      </c>
      <c r="AY67" s="23" t="str">
        <f ca="1">IF(AND($O67="Objectif",AY$7&gt;=$R67,AY$7&lt;=$R67+$S67-1),2,IF(AND($O67="Jalon",AY$7&gt;=$R67,AY$7&lt;=$R67+$S67-1),1,""))</f>
        <v/>
      </c>
      <c r="AZ67" s="23" t="str">
        <f ca="1">IF(AND($O67="Objectif",AZ$7&gt;=$R67,AZ$7&lt;=$R67+$S67-1),2,IF(AND($O67="Jalon",AZ$7&gt;=$R67,AZ$7&lt;=$R67+$S67-1),1,""))</f>
        <v/>
      </c>
      <c r="BA67" s="23" t="str">
        <f ca="1">IF(AND($O67="Objectif",BA$7&gt;=$R67,BA$7&lt;=$R67+$S67-1),2,IF(AND($O67="Jalon",BA$7&gt;=$R67,BA$7&lt;=$R67+$S67-1),1,""))</f>
        <v/>
      </c>
      <c r="BB67" s="23" t="str">
        <f ca="1">IF(AND($O67="Objectif",BB$7&gt;=$R67,BB$7&lt;=$R67+$S67-1),2,IF(AND($O67="Jalon",BB$7&gt;=$R67,BB$7&lt;=$R67+$S67-1),1,""))</f>
        <v/>
      </c>
      <c r="BC67" s="23" t="str">
        <f ca="1">IF(AND($O67="Objectif",BC$7&gt;=$R67,BC$7&lt;=$R67+$S67-1),2,IF(AND($O67="Jalon",BC$7&gt;=$R67,BC$7&lt;=$R67+$S67-1),1,""))</f>
        <v/>
      </c>
      <c r="BD67" s="23" t="str">
        <f ca="1">IF(AND($O67="Objectif",BD$7&gt;=$R67,BD$7&lt;=$R67+$S67-1),2,IF(AND($O67="Jalon",BD$7&gt;=$R67,BD$7&lt;=$R67+$S67-1),1,""))</f>
        <v/>
      </c>
      <c r="BE67" s="23" t="str">
        <f ca="1">IF(AND($O67="Objectif",BE$7&gt;=$R67,BE$7&lt;=$R67+$S67-1),2,IF(AND($O67="Jalon",BE$7&gt;=$R67,BE$7&lt;=$R67+$S67-1),1,""))</f>
        <v/>
      </c>
      <c r="BF67" s="23" t="str">
        <f ca="1">IF(AND($O67="Objectif",BF$7&gt;=$R67,BF$7&lt;=$R67+$S67-1),2,IF(AND($O67="Jalon",BF$7&gt;=$R67,BF$7&lt;=$R67+$S67-1),1,""))</f>
        <v/>
      </c>
      <c r="BG67" s="23" t="str">
        <f ca="1">IF(AND($O67="Objectif",BG$7&gt;=$R67,BG$7&lt;=$R67+$S67-1),2,IF(AND($O67="Jalon",BG$7&gt;=$R67,BG$7&lt;=$R67+$S67-1),1,""))</f>
        <v/>
      </c>
      <c r="BH67" s="23" t="str">
        <f ca="1">IF(AND($O67="Objectif",BH$7&gt;=$R67,BH$7&lt;=$R67+$S67-1),2,IF(AND($O67="Jalon",BH$7&gt;=$R67,BH$7&lt;=$R67+$S67-1),1,""))</f>
        <v/>
      </c>
      <c r="BI67" s="23" t="str">
        <f ca="1">IF(AND($O67="Objectif",BI$7&gt;=$R67,BI$7&lt;=$R67+$S67-1),2,IF(AND($O67="Jalon",BI$7&gt;=$R67,BI$7&lt;=$R67+$S67-1),1,""))</f>
        <v/>
      </c>
      <c r="BJ67" s="23" t="str">
        <f ca="1">IF(AND($O67="Objectif",BJ$7&gt;=$R67,BJ$7&lt;=$R67+$S67-1),2,IF(AND($O67="Jalon",BJ$7&gt;=$R67,BJ$7&lt;=$R67+$S67-1),1,""))</f>
        <v/>
      </c>
      <c r="BK67" s="23" t="str">
        <f ca="1">IF(AND($O67="Objectif",BK$7&gt;=$R67,BK$7&lt;=$R67+$S67-1),2,IF(AND($O67="Jalon",BK$7&gt;=$R67,BK$7&lt;=$R67+$S67-1),1,""))</f>
        <v/>
      </c>
      <c r="BL67" s="23" t="str">
        <f ca="1">IF(AND($O67="Objectif",BL$7&gt;=$R67,BL$7&lt;=$R67+$S67-1),2,IF(AND($O67="Jalon",BL$7&gt;=$R67,BL$7&lt;=$R67+$S67-1),1,""))</f>
        <v/>
      </c>
      <c r="BM67" s="23" t="str">
        <f ca="1">IF(AND($O67="Objectif",BM$7&gt;=$R67,BM$7&lt;=$R67+$S67-1),2,IF(AND($O67="Jalon",BM$7&gt;=$R67,BM$7&lt;=$R67+$S67-1),1,""))</f>
        <v/>
      </c>
      <c r="BN67" s="23" t="str">
        <f ca="1">IF(AND($O67="Objectif",BN$7&gt;=$R67,BN$7&lt;=$R67+$S67-1),2,IF(AND($O67="Jalon",BN$7&gt;=$R67,BN$7&lt;=$R67+$S67-1),1,""))</f>
        <v/>
      </c>
      <c r="BO67" s="23" t="str">
        <f ca="1">IF(AND($O67="Objectif",BO$7&gt;=$R67,BO$7&lt;=$R67+$S67-1),2,IF(AND($O67="Jalon",BO$7&gt;=$R67,BO$7&lt;=$R67+$S67-1),1,""))</f>
        <v/>
      </c>
      <c r="BP67" s="23" t="str">
        <f ca="1">IF(AND($O67="Objectif",BP$7&gt;=$R67,BP$7&lt;=$R67+$S67-1),2,IF(AND($O67="Jalon",BP$7&gt;=$R67,BP$7&lt;=$R67+$S67-1),1,""))</f>
        <v/>
      </c>
      <c r="BQ67" s="23" t="str">
        <f ca="1">IF(AND($O67="Objectif",BQ$7&gt;=$R67,BQ$7&lt;=$R67+$S67-1),2,IF(AND($O67="Jalon",BQ$7&gt;=$R67,BQ$7&lt;=$R67+$S67-1),1,""))</f>
        <v/>
      </c>
      <c r="BR67" s="23" t="str">
        <f ca="1">IF(AND($O67="Objectif",BR$7&gt;=$R67,BR$7&lt;=$R67+$S67-1),2,IF(AND($O67="Jalon",BR$7&gt;=$R67,BR$7&lt;=$R67+$S67-1),1,""))</f>
        <v/>
      </c>
      <c r="BS67" s="23" t="str">
        <f ca="1">IF(AND($O67="Objectif",BS$7&gt;=$R67,BS$7&lt;=$R67+$S67-1),2,IF(AND($O67="Jalon",BS$7&gt;=$R67,BS$7&lt;=$R67+$S67-1),1,""))</f>
        <v/>
      </c>
      <c r="BT67" s="23" t="str">
        <f ca="1">IF(AND($O67="Objectif",BT$7&gt;=$R67,BT$7&lt;=$R67+$S67-1),2,IF(AND($O67="Jalon",BT$7&gt;=$R67,BT$7&lt;=$R67+$S67-1),1,""))</f>
        <v/>
      </c>
      <c r="BU67" s="23" t="str">
        <f ca="1">IF(AND($O67="Objectif",BU$7&gt;=$R67,BU$7&lt;=$R67+$S67-1),2,IF(AND($O67="Jalon",BU$7&gt;=$R67,BU$7&lt;=$R67+$S67-1),1,""))</f>
        <v/>
      </c>
      <c r="BV67" s="23" t="str">
        <f ca="1">IF(AND($O67="Objectif",BV$7&gt;=$R67,BV$7&lt;=$R67+$S67-1),2,IF(AND($O67="Jalon",BV$7&gt;=$R67,BV$7&lt;=$R67+$S67-1),1,""))</f>
        <v/>
      </c>
      <c r="BW67" s="23" t="str">
        <f ca="1">IF(AND($O67="Objectif",BW$7&gt;=$R67,BW$7&lt;=$R67+$S67-1),2,IF(AND($O67="Jalon",BW$7&gt;=$R67,BW$7&lt;=$R67+$S67-1),1,""))</f>
        <v/>
      </c>
      <c r="BX67" s="23" t="str">
        <f ca="1">IF(AND($O67="Objectif",BX$7&gt;=$R67,BX$7&lt;=$R67+$S67-1),2,IF(AND($O67="Jalon",BX$7&gt;=$R67,BX$7&lt;=$R67+$S67-1),1,""))</f>
        <v/>
      </c>
      <c r="BY67" s="23" t="str">
        <f ca="1">IF(AND($O67="Objectif",BY$7&gt;=$R67,BY$7&lt;=$R67+$S67-1),2,IF(AND($O67="Jalon",BY$7&gt;=$R67,BY$7&lt;=$R67+$S67-1),1,""))</f>
        <v/>
      </c>
      <c r="BZ67" s="23" t="str">
        <f ca="1">IF(AND($O67="Objectif",BZ$7&gt;=$R67,BZ$7&lt;=$R67+$S67-1),2,IF(AND($O67="Jalon",BZ$7&gt;=$R67,BZ$7&lt;=$R67+$S67-1),1,""))</f>
        <v/>
      </c>
      <c r="CA67" s="23" t="str">
        <f ca="1">IF(AND($O67="Objectif",CA$7&gt;=$R67,CA$7&lt;=$R67+$S67-1),2,IF(AND($O67="Jalon",CA$7&gt;=$R67,CA$7&lt;=$R67+$S67-1),1,""))</f>
        <v/>
      </c>
      <c r="CB67" s="23" t="str">
        <f ca="1">IF(AND($O67="Objectif",CB$7&gt;=$R67,CB$7&lt;=$R67+$S67-1),2,IF(AND($O67="Jalon",CB$7&gt;=$R67,CB$7&lt;=$R67+$S67-1),1,""))</f>
        <v/>
      </c>
    </row>
    <row r="68" spans="1:80" s="2" customFormat="1" ht="30" customHeight="1" x14ac:dyDescent="0.25">
      <c r="A68" s="37">
        <v>12</v>
      </c>
      <c r="B68" s="33" t="s">
        <v>28</v>
      </c>
      <c r="C68" s="88" t="str">
        <f ca="1">VLOOKUP(((Jalons[[#This Row],[perturbation ]]+Jalons[[#This Row],[perturbation 9]])/150),$D$3:$E$6,2,1)</f>
        <v>En bonne voie</v>
      </c>
      <c r="D68" s="88" t="str">
        <f ca="1">VLOOKUP((Jalons[[#This Row],[temps consommés ]]-Jalons[[#This Row],[Nombre de jours]])/Jalons[[#This Row],[Nombre de jours]],$V$3:$W$6,2,1)</f>
        <v>En bonne voie</v>
      </c>
      <c r="E68" s="22" t="s">
        <v>9</v>
      </c>
      <c r="F68" s="65">
        <f>IF(AND(Jalons[[#This Row],[début réel ]]="",Jalons[[#This Row],[fin réelle ]]),0,IF(AND(Jalons[[#This Row],[début réel ]]&lt;&gt;"",Jalons[[#This Row],[fin réelle ]]=""),0.5,1))</f>
        <v>0</v>
      </c>
      <c r="G68" s="56">
        <f>+T23+1</f>
        <v>44991</v>
      </c>
      <c r="H68" s="21">
        <v>2</v>
      </c>
      <c r="I68" s="45">
        <f>+Jalons[[#This Row],[Début prévisionnel ]]+Jalons[[#This Row],[Nombre de jours]]-1</f>
        <v>44992</v>
      </c>
      <c r="J68" s="45"/>
      <c r="K68" s="87">
        <f ca="1">IF(Jalons[[#This Row],[temps consommés ]]-Jalons[[#This Row],[Nombre de jours]]&lt;0,0,Jalons[[#This Row],[temps consommés ]]-Jalons[[#This Row],[Nombre de jours]])</f>
        <v>0</v>
      </c>
      <c r="L6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8" s="45"/>
      <c r="N68" s="66"/>
      <c r="O68" s="88" t="str">
        <f ca="1">VLOOKUP(Jalons[[#This Row],[temps consommés 10]]-Jalons[[#This Row],[Nombre de jours6]]/Jalons[[#This Row],[Nombre de jours6]],$V$3:$W$6,2,1)</f>
        <v>En bonne voie</v>
      </c>
      <c r="P68" s="22" t="s">
        <v>9</v>
      </c>
      <c r="Q68" s="65">
        <f>IF(AND(Jalons[[#This Row],[début réel 8]]="",Jalons[[#This Row],[fin réelle 11]]),0,IF(AND(Jalons[[#This Row],[début réel 8]]&lt;&gt;"",Jalons[[#This Row],[fin réelle 11]]=""),0.5,1))</f>
        <v>0</v>
      </c>
      <c r="R68" s="56">
        <f>+Jalons[[#This Row],[Fin ]]+1</f>
        <v>44993</v>
      </c>
      <c r="S68" s="21">
        <v>28</v>
      </c>
      <c r="T68" s="45">
        <f>Jalons[[#This Row],[Début prévisionnel 5]]+Jalons[[#This Row],[Nombre de jours6]]</f>
        <v>45021</v>
      </c>
      <c r="U68" s="45"/>
      <c r="V68" s="87">
        <f ca="1">IF(Jalons[[#This Row],[temps consommés 10]]-Jalons[[#This Row],[Nombre de jours6]]&lt;0,0,Jalons[[#This Row],[temps consommés 10]]-Jalons[[#This Row],[Nombre de jours6]])</f>
        <v>0</v>
      </c>
      <c r="W6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8" s="45"/>
      <c r="Y68" s="23" t="str">
        <f ca="1">IF(AND($O68="Objectif",Y$7&gt;=$R68,Y$7&lt;=$R68+$S68-1),2,IF(AND($O68="Jalon",Y$7&gt;=$R68,Y$7&lt;=$R68+$S68-1),1,""))</f>
        <v/>
      </c>
      <c r="Z68" s="23" t="str">
        <f ca="1">IF(AND($O68="Objectif",Z$7&gt;=$R68,Z$7&lt;=$R68+$S68-1),2,IF(AND($O68="Jalon",Z$7&gt;=$R68,Z$7&lt;=$R68+$S68-1),1,""))</f>
        <v/>
      </c>
      <c r="AA68" s="23" t="str">
        <f ca="1">IF(AND($O68="Objectif",AA$7&gt;=$R68,AA$7&lt;=$R68+$S68-1),2,IF(AND($O68="Jalon",AA$7&gt;=$R68,AA$7&lt;=$R68+$S68-1),1,""))</f>
        <v/>
      </c>
      <c r="AB68" s="23" t="str">
        <f ca="1">IF(AND($O68="Objectif",AB$7&gt;=$R68,AB$7&lt;=$R68+$S68-1),2,IF(AND($O68="Jalon",AB$7&gt;=$R68,AB$7&lt;=$R68+$S68-1),1,""))</f>
        <v/>
      </c>
      <c r="AC68" s="23" t="str">
        <f ca="1">IF(AND($O68="Objectif",AC$7&gt;=$R68,AC$7&lt;=$R68+$S68-1),2,IF(AND($O68="Jalon",AC$7&gt;=$R68,AC$7&lt;=$R68+$S68-1),1,""))</f>
        <v/>
      </c>
      <c r="AD68" s="23" t="str">
        <f ca="1">IF(AND($O68="Objectif",AD$7&gt;=$R68,AD$7&lt;=$R68+$S68-1),2,IF(AND($O68="Jalon",AD$7&gt;=$R68,AD$7&lt;=$R68+$S68-1),1,""))</f>
        <v/>
      </c>
      <c r="AE68" s="23" t="str">
        <f ca="1">IF(AND($O68="Objectif",AE$7&gt;=$R68,AE$7&lt;=$R68+$S68-1),2,IF(AND($O68="Jalon",AE$7&gt;=$R68,AE$7&lt;=$R68+$S68-1),1,""))</f>
        <v/>
      </c>
      <c r="AF68" s="23" t="str">
        <f ca="1">IF(AND($O68="Objectif",AF$7&gt;=$R68,AF$7&lt;=$R68+$S68-1),2,IF(AND($O68="Jalon",AF$7&gt;=$R68,AF$7&lt;=$R68+$S68-1),1,""))</f>
        <v/>
      </c>
      <c r="AG68" s="23" t="str">
        <f ca="1">IF(AND($O68="Objectif",AG$7&gt;=$R68,AG$7&lt;=$R68+$S68-1),2,IF(AND($O68="Jalon",AG$7&gt;=$R68,AG$7&lt;=$R68+$S68-1),1,""))</f>
        <v/>
      </c>
      <c r="AH68" s="23" t="str">
        <f ca="1">IF(AND($O68="Objectif",AH$7&gt;=$R68,AH$7&lt;=$R68+$S68-1),2,IF(AND($O68="Jalon",AH$7&gt;=$R68,AH$7&lt;=$R68+$S68-1),1,""))</f>
        <v/>
      </c>
      <c r="AI68" s="23" t="str">
        <f ca="1">IF(AND($O68="Objectif",AI$7&gt;=$R68,AI$7&lt;=$R68+$S68-1),2,IF(AND($O68="Jalon",AI$7&gt;=$R68,AI$7&lt;=$R68+$S68-1),1,""))</f>
        <v/>
      </c>
      <c r="AJ68" s="23" t="str">
        <f ca="1">IF(AND($O68="Objectif",AJ$7&gt;=$R68,AJ$7&lt;=$R68+$S68-1),2,IF(AND($O68="Jalon",AJ$7&gt;=$R68,AJ$7&lt;=$R68+$S68-1),1,""))</f>
        <v/>
      </c>
      <c r="AK68" s="23" t="str">
        <f ca="1">IF(AND($O68="Objectif",AK$7&gt;=$R68,AK$7&lt;=$R68+$S68-1),2,IF(AND($O68="Jalon",AK$7&gt;=$R68,AK$7&lt;=$R68+$S68-1),1,""))</f>
        <v/>
      </c>
      <c r="AL68" s="23" t="str">
        <f ca="1">IF(AND($O68="Objectif",AL$7&gt;=$R68,AL$7&lt;=$R68+$S68-1),2,IF(AND($O68="Jalon",AL$7&gt;=$R68,AL$7&lt;=$R68+$S68-1),1,""))</f>
        <v/>
      </c>
      <c r="AM68" s="23" t="str">
        <f ca="1">IF(AND($O68="Objectif",AM$7&gt;=$R68,AM$7&lt;=$R68+$S68-1),2,IF(AND($O68="Jalon",AM$7&gt;=$R68,AM$7&lt;=$R68+$S68-1),1,""))</f>
        <v/>
      </c>
      <c r="AN68" s="23" t="str">
        <f ca="1">IF(AND($O68="Objectif",AN$7&gt;=$R68,AN$7&lt;=$R68+$S68-1),2,IF(AND($O68="Jalon",AN$7&gt;=$R68,AN$7&lt;=$R68+$S68-1),1,""))</f>
        <v/>
      </c>
      <c r="AO68" s="23" t="str">
        <f ca="1">IF(AND($O68="Objectif",AO$7&gt;=$R68,AO$7&lt;=$R68+$S68-1),2,IF(AND($O68="Jalon",AO$7&gt;=$R68,AO$7&lt;=$R68+$S68-1),1,""))</f>
        <v/>
      </c>
      <c r="AP68" s="23" t="str">
        <f ca="1">IF(AND($O68="Objectif",AP$7&gt;=$R68,AP$7&lt;=$R68+$S68-1),2,IF(AND($O68="Jalon",AP$7&gt;=$R68,AP$7&lt;=$R68+$S68-1),1,""))</f>
        <v/>
      </c>
      <c r="AQ68" s="23" t="str">
        <f ca="1">IF(AND($O68="Objectif",AQ$7&gt;=$R68,AQ$7&lt;=$R68+$S68-1),2,IF(AND($O68="Jalon",AQ$7&gt;=$R68,AQ$7&lt;=$R68+$S68-1),1,""))</f>
        <v/>
      </c>
      <c r="AR68" s="23" t="str">
        <f ca="1">IF(AND($O68="Objectif",AR$7&gt;=$R68,AR$7&lt;=$R68+$S68-1),2,IF(AND($O68="Jalon",AR$7&gt;=$R68,AR$7&lt;=$R68+$S68-1),1,""))</f>
        <v/>
      </c>
      <c r="AS68" s="23" t="str">
        <f ca="1">IF(AND($O68="Objectif",AS$7&gt;=$R68,AS$7&lt;=$R68+$S68-1),2,IF(AND($O68="Jalon",AS$7&gt;=$R68,AS$7&lt;=$R68+$S68-1),1,""))</f>
        <v/>
      </c>
      <c r="AT68" s="23" t="str">
        <f ca="1">IF(AND($O68="Objectif",AT$7&gt;=$R68,AT$7&lt;=$R68+$S68-1),2,IF(AND($O68="Jalon",AT$7&gt;=$R68,AT$7&lt;=$R68+$S68-1),1,""))</f>
        <v/>
      </c>
      <c r="AU68" s="23" t="str">
        <f ca="1">IF(AND($O68="Objectif",AU$7&gt;=$R68,AU$7&lt;=$R68+$S68-1),2,IF(AND($O68="Jalon",AU$7&gt;=$R68,AU$7&lt;=$R68+$S68-1),1,""))</f>
        <v/>
      </c>
      <c r="AV68" s="23" t="str">
        <f ca="1">IF(AND($O68="Objectif",AV$7&gt;=$R68,AV$7&lt;=$R68+$S68-1),2,IF(AND($O68="Jalon",AV$7&gt;=$R68,AV$7&lt;=$R68+$S68-1),1,""))</f>
        <v/>
      </c>
      <c r="AW68" s="23" t="str">
        <f ca="1">IF(AND($O68="Objectif",AW$7&gt;=$R68,AW$7&lt;=$R68+$S68-1),2,IF(AND($O68="Jalon",AW$7&gt;=$R68,AW$7&lt;=$R68+$S68-1),1,""))</f>
        <v/>
      </c>
      <c r="AX68" s="23" t="str">
        <f ca="1">IF(AND($O68="Objectif",AX$7&gt;=$R68,AX$7&lt;=$R68+$S68-1),2,IF(AND($O68="Jalon",AX$7&gt;=$R68,AX$7&lt;=$R68+$S68-1),1,""))</f>
        <v/>
      </c>
      <c r="AY68" s="23" t="str">
        <f ca="1">IF(AND($O68="Objectif",AY$7&gt;=$R68,AY$7&lt;=$R68+$S68-1),2,IF(AND($O68="Jalon",AY$7&gt;=$R68,AY$7&lt;=$R68+$S68-1),1,""))</f>
        <v/>
      </c>
      <c r="AZ68" s="23" t="str">
        <f ca="1">IF(AND($O68="Objectif",AZ$7&gt;=$R68,AZ$7&lt;=$R68+$S68-1),2,IF(AND($O68="Jalon",AZ$7&gt;=$R68,AZ$7&lt;=$R68+$S68-1),1,""))</f>
        <v/>
      </c>
      <c r="BA68" s="23" t="str">
        <f ca="1">IF(AND($O68="Objectif",BA$7&gt;=$R68,BA$7&lt;=$R68+$S68-1),2,IF(AND($O68="Jalon",BA$7&gt;=$R68,BA$7&lt;=$R68+$S68-1),1,""))</f>
        <v/>
      </c>
      <c r="BB68" s="23" t="str">
        <f ca="1">IF(AND($O68="Objectif",BB$7&gt;=$R68,BB$7&lt;=$R68+$S68-1),2,IF(AND($O68="Jalon",BB$7&gt;=$R68,BB$7&lt;=$R68+$S68-1),1,""))</f>
        <v/>
      </c>
      <c r="BC68" s="23" t="str">
        <f ca="1">IF(AND($O68="Objectif",BC$7&gt;=$R68,BC$7&lt;=$R68+$S68-1),2,IF(AND($O68="Jalon",BC$7&gt;=$R68,BC$7&lt;=$R68+$S68-1),1,""))</f>
        <v/>
      </c>
      <c r="BD68" s="23" t="str">
        <f ca="1">IF(AND($O68="Objectif",BD$7&gt;=$R68,BD$7&lt;=$R68+$S68-1),2,IF(AND($O68="Jalon",BD$7&gt;=$R68,BD$7&lt;=$R68+$S68-1),1,""))</f>
        <v/>
      </c>
      <c r="BE68" s="23" t="str">
        <f ca="1">IF(AND($O68="Objectif",BE$7&gt;=$R68,BE$7&lt;=$R68+$S68-1),2,IF(AND($O68="Jalon",BE$7&gt;=$R68,BE$7&lt;=$R68+$S68-1),1,""))</f>
        <v/>
      </c>
      <c r="BF68" s="23" t="str">
        <f ca="1">IF(AND($O68="Objectif",BF$7&gt;=$R68,BF$7&lt;=$R68+$S68-1),2,IF(AND($O68="Jalon",BF$7&gt;=$R68,BF$7&lt;=$R68+$S68-1),1,""))</f>
        <v/>
      </c>
      <c r="BG68" s="23" t="str">
        <f ca="1">IF(AND($O68="Objectif",BG$7&gt;=$R68,BG$7&lt;=$R68+$S68-1),2,IF(AND($O68="Jalon",BG$7&gt;=$R68,BG$7&lt;=$R68+$S68-1),1,""))</f>
        <v/>
      </c>
      <c r="BH68" s="23" t="str">
        <f ca="1">IF(AND($O68="Objectif",BH$7&gt;=$R68,BH$7&lt;=$R68+$S68-1),2,IF(AND($O68="Jalon",BH$7&gt;=$R68,BH$7&lt;=$R68+$S68-1),1,""))</f>
        <v/>
      </c>
      <c r="BI68" s="23" t="str">
        <f ca="1">IF(AND($O68="Objectif",BI$7&gt;=$R68,BI$7&lt;=$R68+$S68-1),2,IF(AND($O68="Jalon",BI$7&gt;=$R68,BI$7&lt;=$R68+$S68-1),1,""))</f>
        <v/>
      </c>
      <c r="BJ68" s="23" t="str">
        <f ca="1">IF(AND($O68="Objectif",BJ$7&gt;=$R68,BJ$7&lt;=$R68+$S68-1),2,IF(AND($O68="Jalon",BJ$7&gt;=$R68,BJ$7&lt;=$R68+$S68-1),1,""))</f>
        <v/>
      </c>
      <c r="BK68" s="23" t="str">
        <f ca="1">IF(AND($O68="Objectif",BK$7&gt;=$R68,BK$7&lt;=$R68+$S68-1),2,IF(AND($O68="Jalon",BK$7&gt;=$R68,BK$7&lt;=$R68+$S68-1),1,""))</f>
        <v/>
      </c>
      <c r="BL68" s="23" t="str">
        <f ca="1">IF(AND($O68="Objectif",BL$7&gt;=$R68,BL$7&lt;=$R68+$S68-1),2,IF(AND($O68="Jalon",BL$7&gt;=$R68,BL$7&lt;=$R68+$S68-1),1,""))</f>
        <v/>
      </c>
      <c r="BM68" s="23" t="str">
        <f ca="1">IF(AND($O68="Objectif",BM$7&gt;=$R68,BM$7&lt;=$R68+$S68-1),2,IF(AND($O68="Jalon",BM$7&gt;=$R68,BM$7&lt;=$R68+$S68-1),1,""))</f>
        <v/>
      </c>
      <c r="BN68" s="23" t="str">
        <f ca="1">IF(AND($O68="Objectif",BN$7&gt;=$R68,BN$7&lt;=$R68+$S68-1),2,IF(AND($O68="Jalon",BN$7&gt;=$R68,BN$7&lt;=$R68+$S68-1),1,""))</f>
        <v/>
      </c>
      <c r="BO68" s="23" t="str">
        <f ca="1">IF(AND($O68="Objectif",BO$7&gt;=$R68,BO$7&lt;=$R68+$S68-1),2,IF(AND($O68="Jalon",BO$7&gt;=$R68,BO$7&lt;=$R68+$S68-1),1,""))</f>
        <v/>
      </c>
      <c r="BP68" s="23" t="str">
        <f ca="1">IF(AND($O68="Objectif",BP$7&gt;=$R68,BP$7&lt;=$R68+$S68-1),2,IF(AND($O68="Jalon",BP$7&gt;=$R68,BP$7&lt;=$R68+$S68-1),1,""))</f>
        <v/>
      </c>
      <c r="BQ68" s="23" t="str">
        <f ca="1">IF(AND($O68="Objectif",BQ$7&gt;=$R68,BQ$7&lt;=$R68+$S68-1),2,IF(AND($O68="Jalon",BQ$7&gt;=$R68,BQ$7&lt;=$R68+$S68-1),1,""))</f>
        <v/>
      </c>
      <c r="BR68" s="23" t="str">
        <f ca="1">IF(AND($O68="Objectif",BR$7&gt;=$R68,BR$7&lt;=$R68+$S68-1),2,IF(AND($O68="Jalon",BR$7&gt;=$R68,BR$7&lt;=$R68+$S68-1),1,""))</f>
        <v/>
      </c>
      <c r="BS68" s="23" t="str">
        <f ca="1">IF(AND($O68="Objectif",BS$7&gt;=$R68,BS$7&lt;=$R68+$S68-1),2,IF(AND($O68="Jalon",BS$7&gt;=$R68,BS$7&lt;=$R68+$S68-1),1,""))</f>
        <v/>
      </c>
      <c r="BT68" s="23" t="str">
        <f ca="1">IF(AND($O68="Objectif",BT$7&gt;=$R68,BT$7&lt;=$R68+$S68-1),2,IF(AND($O68="Jalon",BT$7&gt;=$R68,BT$7&lt;=$R68+$S68-1),1,""))</f>
        <v/>
      </c>
      <c r="BU68" s="23" t="str">
        <f ca="1">IF(AND($O68="Objectif",BU$7&gt;=$R68,BU$7&lt;=$R68+$S68-1),2,IF(AND($O68="Jalon",BU$7&gt;=$R68,BU$7&lt;=$R68+$S68-1),1,""))</f>
        <v/>
      </c>
      <c r="BV68" s="23" t="str">
        <f ca="1">IF(AND($O68="Objectif",BV$7&gt;=$R68,BV$7&lt;=$R68+$S68-1),2,IF(AND($O68="Jalon",BV$7&gt;=$R68,BV$7&lt;=$R68+$S68-1),1,""))</f>
        <v/>
      </c>
      <c r="BW68" s="23" t="str">
        <f ca="1">IF(AND($O68="Objectif",BW$7&gt;=$R68,BW$7&lt;=$R68+$S68-1),2,IF(AND($O68="Jalon",BW$7&gt;=$R68,BW$7&lt;=$R68+$S68-1),1,""))</f>
        <v/>
      </c>
      <c r="BX68" s="23" t="str">
        <f ca="1">IF(AND($O68="Objectif",BX$7&gt;=$R68,BX$7&lt;=$R68+$S68-1),2,IF(AND($O68="Jalon",BX$7&gt;=$R68,BX$7&lt;=$R68+$S68-1),1,""))</f>
        <v/>
      </c>
      <c r="BY68" s="23" t="str">
        <f ca="1">IF(AND($O68="Objectif",BY$7&gt;=$R68,BY$7&lt;=$R68+$S68-1),2,IF(AND($O68="Jalon",BY$7&gt;=$R68,BY$7&lt;=$R68+$S68-1),1,""))</f>
        <v/>
      </c>
      <c r="BZ68" s="23" t="str">
        <f ca="1">IF(AND($O68="Objectif",BZ$7&gt;=$R68,BZ$7&lt;=$R68+$S68-1),2,IF(AND($O68="Jalon",BZ$7&gt;=$R68,BZ$7&lt;=$R68+$S68-1),1,""))</f>
        <v/>
      </c>
      <c r="CA68" s="23" t="str">
        <f ca="1">IF(AND($O68="Objectif",CA$7&gt;=$R68,CA$7&lt;=$R68+$S68-1),2,IF(AND($O68="Jalon",CA$7&gt;=$R68,CA$7&lt;=$R68+$S68-1),1,""))</f>
        <v/>
      </c>
      <c r="CB68" s="23" t="str">
        <f ca="1">IF(AND($O68="Objectif",CB$7&gt;=$R68,CB$7&lt;=$R68+$S68-1),2,IF(AND($O68="Jalon",CB$7&gt;=$R68,CB$7&lt;=$R68+$S68-1),1,""))</f>
        <v/>
      </c>
    </row>
    <row r="69" spans="1:80" s="2" customFormat="1" ht="30" customHeight="1" x14ac:dyDescent="0.25">
      <c r="A69" s="36">
        <v>13</v>
      </c>
      <c r="B69" s="34" t="s">
        <v>29</v>
      </c>
      <c r="C69" s="88" t="str">
        <f ca="1">VLOOKUP(((Jalons[[#This Row],[perturbation ]]+Jalons[[#This Row],[perturbation 9]])/150),$D$3:$E$6,2,1)</f>
        <v>En bonne voie</v>
      </c>
      <c r="D69" s="88" t="str">
        <f ca="1">VLOOKUP((Jalons[[#This Row],[temps consommés ]]-Jalons[[#This Row],[Nombre de jours]])/Jalons[[#This Row],[Nombre de jours]],$V$3:$W$6,2,1)</f>
        <v>En bonne voie</v>
      </c>
      <c r="E69" s="22" t="s">
        <v>9</v>
      </c>
      <c r="F69" s="65">
        <f>IF(AND(Jalons[[#This Row],[début réel ]]="",Jalons[[#This Row],[fin réelle ]]),0,IF(AND(Jalons[[#This Row],[début réel ]]&lt;&gt;"",Jalons[[#This Row],[fin réelle ]]=""),0.5,1))</f>
        <v>0</v>
      </c>
      <c r="G69" s="56">
        <f>+T24+1</f>
        <v>44991</v>
      </c>
      <c r="H69" s="21">
        <v>2</v>
      </c>
      <c r="I69" s="45">
        <f>+Jalons[[#This Row],[Début prévisionnel ]]+Jalons[[#This Row],[Nombre de jours]]-1</f>
        <v>44992</v>
      </c>
      <c r="J69" s="45"/>
      <c r="K69" s="87">
        <f ca="1">IF(Jalons[[#This Row],[temps consommés ]]-Jalons[[#This Row],[Nombre de jours]]&lt;0,0,Jalons[[#This Row],[temps consommés ]]-Jalons[[#This Row],[Nombre de jours]])</f>
        <v>0</v>
      </c>
      <c r="L6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69" s="45"/>
      <c r="N69" s="66"/>
      <c r="O69" s="88" t="str">
        <f ca="1">VLOOKUP(Jalons[[#This Row],[temps consommés 10]]-Jalons[[#This Row],[Nombre de jours6]]/Jalons[[#This Row],[Nombre de jours6]],$V$3:$W$6,2,1)</f>
        <v>En bonne voie</v>
      </c>
      <c r="P69" s="22" t="s">
        <v>9</v>
      </c>
      <c r="Q69" s="65">
        <f>IF(AND(Jalons[[#This Row],[début réel 8]]="",Jalons[[#This Row],[fin réelle 11]]),0,IF(AND(Jalons[[#This Row],[début réel 8]]&lt;&gt;"",Jalons[[#This Row],[fin réelle 11]]=""),0.5,1))</f>
        <v>0</v>
      </c>
      <c r="R69" s="56">
        <f>+Jalons[[#This Row],[Fin ]]+1</f>
        <v>44993</v>
      </c>
      <c r="S69" s="21">
        <v>28</v>
      </c>
      <c r="T69" s="45">
        <f>Jalons[[#This Row],[Début prévisionnel 5]]+Jalons[[#This Row],[Nombre de jours6]]</f>
        <v>45021</v>
      </c>
      <c r="U69" s="45"/>
      <c r="V69" s="87">
        <f ca="1">IF(Jalons[[#This Row],[temps consommés 10]]-Jalons[[#This Row],[Nombre de jours6]]&lt;0,0,Jalons[[#This Row],[temps consommés 10]]-Jalons[[#This Row],[Nombre de jours6]])</f>
        <v>0</v>
      </c>
      <c r="W6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69" s="45"/>
      <c r="Y69" s="23" t="str">
        <f ca="1">IF(AND($O69="Objectif",Y$7&gt;=$R69,Y$7&lt;=$R69+$S69-1),2,IF(AND($O69="Jalon",Y$7&gt;=$R69,Y$7&lt;=$R69+$S69-1),1,""))</f>
        <v/>
      </c>
      <c r="Z69" s="23" t="str">
        <f ca="1">IF(AND($O69="Objectif",Z$7&gt;=$R69,Z$7&lt;=$R69+$S69-1),2,IF(AND($O69="Jalon",Z$7&gt;=$R69,Z$7&lt;=$R69+$S69-1),1,""))</f>
        <v/>
      </c>
      <c r="AA69" s="23" t="str">
        <f ca="1">IF(AND($O69="Objectif",AA$7&gt;=$R69,AA$7&lt;=$R69+$S69-1),2,IF(AND($O69="Jalon",AA$7&gt;=$R69,AA$7&lt;=$R69+$S69-1),1,""))</f>
        <v/>
      </c>
      <c r="AB69" s="23" t="str">
        <f ca="1">IF(AND($O69="Objectif",AB$7&gt;=$R69,AB$7&lt;=$R69+$S69-1),2,IF(AND($O69="Jalon",AB$7&gt;=$R69,AB$7&lt;=$R69+$S69-1),1,""))</f>
        <v/>
      </c>
      <c r="AC69" s="23" t="str">
        <f ca="1">IF(AND($O69="Objectif",AC$7&gt;=$R69,AC$7&lt;=$R69+$S69-1),2,IF(AND($O69="Jalon",AC$7&gt;=$R69,AC$7&lt;=$R69+$S69-1),1,""))</f>
        <v/>
      </c>
      <c r="AD69" s="23" t="str">
        <f ca="1">IF(AND($O69="Objectif",AD$7&gt;=$R69,AD$7&lt;=$R69+$S69-1),2,IF(AND($O69="Jalon",AD$7&gt;=$R69,AD$7&lt;=$R69+$S69-1),1,""))</f>
        <v/>
      </c>
      <c r="AE69" s="23" t="str">
        <f ca="1">IF(AND($O69="Objectif",AE$7&gt;=$R69,AE$7&lt;=$R69+$S69-1),2,IF(AND($O69="Jalon",AE$7&gt;=$R69,AE$7&lt;=$R69+$S69-1),1,""))</f>
        <v/>
      </c>
      <c r="AF69" s="23" t="str">
        <f ca="1">IF(AND($O69="Objectif",AF$7&gt;=$R69,AF$7&lt;=$R69+$S69-1),2,IF(AND($O69="Jalon",AF$7&gt;=$R69,AF$7&lt;=$R69+$S69-1),1,""))</f>
        <v/>
      </c>
      <c r="AG69" s="23" t="str">
        <f ca="1">IF(AND($O69="Objectif",AG$7&gt;=$R69,AG$7&lt;=$R69+$S69-1),2,IF(AND($O69="Jalon",AG$7&gt;=$R69,AG$7&lt;=$R69+$S69-1),1,""))</f>
        <v/>
      </c>
      <c r="AH69" s="23" t="str">
        <f ca="1">IF(AND($O69="Objectif",AH$7&gt;=$R69,AH$7&lt;=$R69+$S69-1),2,IF(AND($O69="Jalon",AH$7&gt;=$R69,AH$7&lt;=$R69+$S69-1),1,""))</f>
        <v/>
      </c>
      <c r="AI69" s="23" t="str">
        <f ca="1">IF(AND($O69="Objectif",AI$7&gt;=$R69,AI$7&lt;=$R69+$S69-1),2,IF(AND($O69="Jalon",AI$7&gt;=$R69,AI$7&lt;=$R69+$S69-1),1,""))</f>
        <v/>
      </c>
      <c r="AJ69" s="23" t="str">
        <f ca="1">IF(AND($O69="Objectif",AJ$7&gt;=$R69,AJ$7&lt;=$R69+$S69-1),2,IF(AND($O69="Jalon",AJ$7&gt;=$R69,AJ$7&lt;=$R69+$S69-1),1,""))</f>
        <v/>
      </c>
      <c r="AK69" s="23" t="str">
        <f ca="1">IF(AND($O69="Objectif",AK$7&gt;=$R69,AK$7&lt;=$R69+$S69-1),2,IF(AND($O69="Jalon",AK$7&gt;=$R69,AK$7&lt;=$R69+$S69-1),1,""))</f>
        <v/>
      </c>
      <c r="AL69" s="23" t="str">
        <f ca="1">IF(AND($O69="Objectif",AL$7&gt;=$R69,AL$7&lt;=$R69+$S69-1),2,IF(AND($O69="Jalon",AL$7&gt;=$R69,AL$7&lt;=$R69+$S69-1),1,""))</f>
        <v/>
      </c>
      <c r="AM69" s="23" t="str">
        <f ca="1">IF(AND($O69="Objectif",AM$7&gt;=$R69,AM$7&lt;=$R69+$S69-1),2,IF(AND($O69="Jalon",AM$7&gt;=$R69,AM$7&lt;=$R69+$S69-1),1,""))</f>
        <v/>
      </c>
      <c r="AN69" s="23" t="str">
        <f ca="1">IF(AND($O69="Objectif",AN$7&gt;=$R69,AN$7&lt;=$R69+$S69-1),2,IF(AND($O69="Jalon",AN$7&gt;=$R69,AN$7&lt;=$R69+$S69-1),1,""))</f>
        <v/>
      </c>
      <c r="AO69" s="23" t="str">
        <f ca="1">IF(AND($O69="Objectif",AO$7&gt;=$R69,AO$7&lt;=$R69+$S69-1),2,IF(AND($O69="Jalon",AO$7&gt;=$R69,AO$7&lt;=$R69+$S69-1),1,""))</f>
        <v/>
      </c>
      <c r="AP69" s="23" t="str">
        <f ca="1">IF(AND($O69="Objectif",AP$7&gt;=$R69,AP$7&lt;=$R69+$S69-1),2,IF(AND($O69="Jalon",AP$7&gt;=$R69,AP$7&lt;=$R69+$S69-1),1,""))</f>
        <v/>
      </c>
      <c r="AQ69" s="23" t="str">
        <f ca="1">IF(AND($O69="Objectif",AQ$7&gt;=$R69,AQ$7&lt;=$R69+$S69-1),2,IF(AND($O69="Jalon",AQ$7&gt;=$R69,AQ$7&lt;=$R69+$S69-1),1,""))</f>
        <v/>
      </c>
      <c r="AR69" s="23" t="str">
        <f ca="1">IF(AND($O69="Objectif",AR$7&gt;=$R69,AR$7&lt;=$R69+$S69-1),2,IF(AND($O69="Jalon",AR$7&gt;=$R69,AR$7&lt;=$R69+$S69-1),1,""))</f>
        <v/>
      </c>
      <c r="AS69" s="23" t="str">
        <f ca="1">IF(AND($O69="Objectif",AS$7&gt;=$R69,AS$7&lt;=$R69+$S69-1),2,IF(AND($O69="Jalon",AS$7&gt;=$R69,AS$7&lt;=$R69+$S69-1),1,""))</f>
        <v/>
      </c>
      <c r="AT69" s="23" t="str">
        <f ca="1">IF(AND($O69="Objectif",AT$7&gt;=$R69,AT$7&lt;=$R69+$S69-1),2,IF(AND($O69="Jalon",AT$7&gt;=$R69,AT$7&lt;=$R69+$S69-1),1,""))</f>
        <v/>
      </c>
      <c r="AU69" s="23" t="str">
        <f ca="1">IF(AND($O69="Objectif",AU$7&gt;=$R69,AU$7&lt;=$R69+$S69-1),2,IF(AND($O69="Jalon",AU$7&gt;=$R69,AU$7&lt;=$R69+$S69-1),1,""))</f>
        <v/>
      </c>
      <c r="AV69" s="23" t="str">
        <f ca="1">IF(AND($O69="Objectif",AV$7&gt;=$R69,AV$7&lt;=$R69+$S69-1),2,IF(AND($O69="Jalon",AV$7&gt;=$R69,AV$7&lt;=$R69+$S69-1),1,""))</f>
        <v/>
      </c>
      <c r="AW69" s="23" t="str">
        <f ca="1">IF(AND($O69="Objectif",AW$7&gt;=$R69,AW$7&lt;=$R69+$S69-1),2,IF(AND($O69="Jalon",AW$7&gt;=$R69,AW$7&lt;=$R69+$S69-1),1,""))</f>
        <v/>
      </c>
      <c r="AX69" s="23" t="str">
        <f ca="1">IF(AND($O69="Objectif",AX$7&gt;=$R69,AX$7&lt;=$R69+$S69-1),2,IF(AND($O69="Jalon",AX$7&gt;=$R69,AX$7&lt;=$R69+$S69-1),1,""))</f>
        <v/>
      </c>
      <c r="AY69" s="23" t="str">
        <f ca="1">IF(AND($O69="Objectif",AY$7&gt;=$R69,AY$7&lt;=$R69+$S69-1),2,IF(AND($O69="Jalon",AY$7&gt;=$R69,AY$7&lt;=$R69+$S69-1),1,""))</f>
        <v/>
      </c>
      <c r="AZ69" s="23" t="str">
        <f ca="1">IF(AND($O69="Objectif",AZ$7&gt;=$R69,AZ$7&lt;=$R69+$S69-1),2,IF(AND($O69="Jalon",AZ$7&gt;=$R69,AZ$7&lt;=$R69+$S69-1),1,""))</f>
        <v/>
      </c>
      <c r="BA69" s="23" t="str">
        <f ca="1">IF(AND($O69="Objectif",BA$7&gt;=$R69,BA$7&lt;=$R69+$S69-1),2,IF(AND($O69="Jalon",BA$7&gt;=$R69,BA$7&lt;=$R69+$S69-1),1,""))</f>
        <v/>
      </c>
      <c r="BB69" s="23" t="str">
        <f ca="1">IF(AND($O69="Objectif",BB$7&gt;=$R69,BB$7&lt;=$R69+$S69-1),2,IF(AND($O69="Jalon",BB$7&gt;=$R69,BB$7&lt;=$R69+$S69-1),1,""))</f>
        <v/>
      </c>
      <c r="BC69" s="23" t="str">
        <f ca="1">IF(AND($O69="Objectif",BC$7&gt;=$R69,BC$7&lt;=$R69+$S69-1),2,IF(AND($O69="Jalon",BC$7&gt;=$R69,BC$7&lt;=$R69+$S69-1),1,""))</f>
        <v/>
      </c>
      <c r="BD69" s="23" t="str">
        <f ca="1">IF(AND($O69="Objectif",BD$7&gt;=$R69,BD$7&lt;=$R69+$S69-1),2,IF(AND($O69="Jalon",BD$7&gt;=$R69,BD$7&lt;=$R69+$S69-1),1,""))</f>
        <v/>
      </c>
      <c r="BE69" s="23" t="str">
        <f ca="1">IF(AND($O69="Objectif",BE$7&gt;=$R69,BE$7&lt;=$R69+$S69-1),2,IF(AND($O69="Jalon",BE$7&gt;=$R69,BE$7&lt;=$R69+$S69-1),1,""))</f>
        <v/>
      </c>
      <c r="BF69" s="23" t="str">
        <f ca="1">IF(AND($O69="Objectif",BF$7&gt;=$R69,BF$7&lt;=$R69+$S69-1),2,IF(AND($O69="Jalon",BF$7&gt;=$R69,BF$7&lt;=$R69+$S69-1),1,""))</f>
        <v/>
      </c>
      <c r="BG69" s="23" t="str">
        <f ca="1">IF(AND($O69="Objectif",BG$7&gt;=$R69,BG$7&lt;=$R69+$S69-1),2,IF(AND($O69="Jalon",BG$7&gt;=$R69,BG$7&lt;=$R69+$S69-1),1,""))</f>
        <v/>
      </c>
      <c r="BH69" s="23" t="str">
        <f ca="1">IF(AND($O69="Objectif",BH$7&gt;=$R69,BH$7&lt;=$R69+$S69-1),2,IF(AND($O69="Jalon",BH$7&gt;=$R69,BH$7&lt;=$R69+$S69-1),1,""))</f>
        <v/>
      </c>
      <c r="BI69" s="23" t="str">
        <f ca="1">IF(AND($O69="Objectif",BI$7&gt;=$R69,BI$7&lt;=$R69+$S69-1),2,IF(AND($O69="Jalon",BI$7&gt;=$R69,BI$7&lt;=$R69+$S69-1),1,""))</f>
        <v/>
      </c>
      <c r="BJ69" s="23" t="str">
        <f ca="1">IF(AND($O69="Objectif",BJ$7&gt;=$R69,BJ$7&lt;=$R69+$S69-1),2,IF(AND($O69="Jalon",BJ$7&gt;=$R69,BJ$7&lt;=$R69+$S69-1),1,""))</f>
        <v/>
      </c>
      <c r="BK69" s="23" t="str">
        <f ca="1">IF(AND($O69="Objectif",BK$7&gt;=$R69,BK$7&lt;=$R69+$S69-1),2,IF(AND($O69="Jalon",BK$7&gt;=$R69,BK$7&lt;=$R69+$S69-1),1,""))</f>
        <v/>
      </c>
      <c r="BL69" s="23" t="str">
        <f ca="1">IF(AND($O69="Objectif",BL$7&gt;=$R69,BL$7&lt;=$R69+$S69-1),2,IF(AND($O69="Jalon",BL$7&gt;=$R69,BL$7&lt;=$R69+$S69-1),1,""))</f>
        <v/>
      </c>
      <c r="BM69" s="23" t="str">
        <f ca="1">IF(AND($O69="Objectif",BM$7&gt;=$R69,BM$7&lt;=$R69+$S69-1),2,IF(AND($O69="Jalon",BM$7&gt;=$R69,BM$7&lt;=$R69+$S69-1),1,""))</f>
        <v/>
      </c>
      <c r="BN69" s="23" t="str">
        <f ca="1">IF(AND($O69="Objectif",BN$7&gt;=$R69,BN$7&lt;=$R69+$S69-1),2,IF(AND($O69="Jalon",BN$7&gt;=$R69,BN$7&lt;=$R69+$S69-1),1,""))</f>
        <v/>
      </c>
      <c r="BO69" s="23" t="str">
        <f ca="1">IF(AND($O69="Objectif",BO$7&gt;=$R69,BO$7&lt;=$R69+$S69-1),2,IF(AND($O69="Jalon",BO$7&gt;=$R69,BO$7&lt;=$R69+$S69-1),1,""))</f>
        <v/>
      </c>
      <c r="BP69" s="23" t="str">
        <f ca="1">IF(AND($O69="Objectif",BP$7&gt;=$R69,BP$7&lt;=$R69+$S69-1),2,IF(AND($O69="Jalon",BP$7&gt;=$R69,BP$7&lt;=$R69+$S69-1),1,""))</f>
        <v/>
      </c>
      <c r="BQ69" s="23" t="str">
        <f ca="1">IF(AND($O69="Objectif",BQ$7&gt;=$R69,BQ$7&lt;=$R69+$S69-1),2,IF(AND($O69="Jalon",BQ$7&gt;=$R69,BQ$7&lt;=$R69+$S69-1),1,""))</f>
        <v/>
      </c>
      <c r="BR69" s="23" t="str">
        <f ca="1">IF(AND($O69="Objectif",BR$7&gt;=$R69,BR$7&lt;=$R69+$S69-1),2,IF(AND($O69="Jalon",BR$7&gt;=$R69,BR$7&lt;=$R69+$S69-1),1,""))</f>
        <v/>
      </c>
      <c r="BS69" s="23" t="str">
        <f ca="1">IF(AND($O69="Objectif",BS$7&gt;=$R69,BS$7&lt;=$R69+$S69-1),2,IF(AND($O69="Jalon",BS$7&gt;=$R69,BS$7&lt;=$R69+$S69-1),1,""))</f>
        <v/>
      </c>
      <c r="BT69" s="23" t="str">
        <f ca="1">IF(AND($O69="Objectif",BT$7&gt;=$R69,BT$7&lt;=$R69+$S69-1),2,IF(AND($O69="Jalon",BT$7&gt;=$R69,BT$7&lt;=$R69+$S69-1),1,""))</f>
        <v/>
      </c>
      <c r="BU69" s="23" t="str">
        <f ca="1">IF(AND($O69="Objectif",BU$7&gt;=$R69,BU$7&lt;=$R69+$S69-1),2,IF(AND($O69="Jalon",BU$7&gt;=$R69,BU$7&lt;=$R69+$S69-1),1,""))</f>
        <v/>
      </c>
      <c r="BV69" s="23" t="str">
        <f ca="1">IF(AND($O69="Objectif",BV$7&gt;=$R69,BV$7&lt;=$R69+$S69-1),2,IF(AND($O69="Jalon",BV$7&gt;=$R69,BV$7&lt;=$R69+$S69-1),1,""))</f>
        <v/>
      </c>
      <c r="BW69" s="23" t="str">
        <f ca="1">IF(AND($O69="Objectif",BW$7&gt;=$R69,BW$7&lt;=$R69+$S69-1),2,IF(AND($O69="Jalon",BW$7&gt;=$R69,BW$7&lt;=$R69+$S69-1),1,""))</f>
        <v/>
      </c>
      <c r="BX69" s="23" t="str">
        <f ca="1">IF(AND($O69="Objectif",BX$7&gt;=$R69,BX$7&lt;=$R69+$S69-1),2,IF(AND($O69="Jalon",BX$7&gt;=$R69,BX$7&lt;=$R69+$S69-1),1,""))</f>
        <v/>
      </c>
      <c r="BY69" s="23" t="str">
        <f ca="1">IF(AND($O69="Objectif",BY$7&gt;=$R69,BY$7&lt;=$R69+$S69-1),2,IF(AND($O69="Jalon",BY$7&gt;=$R69,BY$7&lt;=$R69+$S69-1),1,""))</f>
        <v/>
      </c>
      <c r="BZ69" s="23" t="str">
        <f ca="1">IF(AND($O69="Objectif",BZ$7&gt;=$R69,BZ$7&lt;=$R69+$S69-1),2,IF(AND($O69="Jalon",BZ$7&gt;=$R69,BZ$7&lt;=$R69+$S69-1),1,""))</f>
        <v/>
      </c>
      <c r="CA69" s="23" t="str">
        <f ca="1">IF(AND($O69="Objectif",CA$7&gt;=$R69,CA$7&lt;=$R69+$S69-1),2,IF(AND($O69="Jalon",CA$7&gt;=$R69,CA$7&lt;=$R69+$S69-1),1,""))</f>
        <v/>
      </c>
      <c r="CB69" s="23" t="str">
        <f ca="1">IF(AND($O69="Objectif",CB$7&gt;=$R69,CB$7&lt;=$R69+$S69-1),2,IF(AND($O69="Jalon",CB$7&gt;=$R69,CB$7&lt;=$R69+$S69-1),1,""))</f>
        <v/>
      </c>
    </row>
    <row r="70" spans="1:80" s="2" customFormat="1" ht="30" customHeight="1" x14ac:dyDescent="0.25">
      <c r="A70" s="37">
        <v>14</v>
      </c>
      <c r="B70" s="33" t="s">
        <v>30</v>
      </c>
      <c r="C70" s="88" t="str">
        <f ca="1">VLOOKUP(((Jalons[[#This Row],[perturbation ]]+Jalons[[#This Row],[perturbation 9]])/150),$D$3:$E$6,2,1)</f>
        <v>En bonne voie</v>
      </c>
      <c r="D70" s="88" t="str">
        <f ca="1">VLOOKUP((Jalons[[#This Row],[temps consommés ]]-Jalons[[#This Row],[Nombre de jours]])/Jalons[[#This Row],[Nombre de jours]],$V$3:$W$6,2,1)</f>
        <v>En bonne voie</v>
      </c>
      <c r="E70" s="22" t="s">
        <v>9</v>
      </c>
      <c r="F70" s="65">
        <f>IF(AND(Jalons[[#This Row],[début réel ]]="",Jalons[[#This Row],[fin réelle ]]),0,IF(AND(Jalons[[#This Row],[début réel ]]&lt;&gt;"",Jalons[[#This Row],[fin réelle ]]=""),0.5,1))</f>
        <v>0</v>
      </c>
      <c r="G70" s="56">
        <f>+T25+1</f>
        <v>44991</v>
      </c>
      <c r="H70" s="21">
        <v>2</v>
      </c>
      <c r="I70" s="45">
        <f>+Jalons[[#This Row],[Début prévisionnel ]]+Jalons[[#This Row],[Nombre de jours]]-1</f>
        <v>44992</v>
      </c>
      <c r="J70" s="45"/>
      <c r="K70" s="87">
        <f ca="1">IF(Jalons[[#This Row],[temps consommés ]]-Jalons[[#This Row],[Nombre de jours]]&lt;0,0,Jalons[[#This Row],[temps consommés ]]-Jalons[[#This Row],[Nombre de jours]])</f>
        <v>0</v>
      </c>
      <c r="L7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0" s="45"/>
      <c r="N70" s="66"/>
      <c r="O70" s="88" t="str">
        <f ca="1">VLOOKUP(Jalons[[#This Row],[temps consommés 10]]-Jalons[[#This Row],[Nombre de jours6]]/Jalons[[#This Row],[Nombre de jours6]],$V$3:$W$6,2,1)</f>
        <v>En bonne voie</v>
      </c>
      <c r="P70" s="22" t="s">
        <v>9</v>
      </c>
      <c r="Q70" s="65">
        <f>IF(AND(Jalons[[#This Row],[début réel 8]]="",Jalons[[#This Row],[fin réelle 11]]),0,IF(AND(Jalons[[#This Row],[début réel 8]]&lt;&gt;"",Jalons[[#This Row],[fin réelle 11]]=""),0.5,1))</f>
        <v>0</v>
      </c>
      <c r="R70" s="56">
        <f>+Jalons[[#This Row],[Fin ]]+1</f>
        <v>44993</v>
      </c>
      <c r="S70" s="21">
        <v>28</v>
      </c>
      <c r="T70" s="45">
        <f>Jalons[[#This Row],[Début prévisionnel 5]]+Jalons[[#This Row],[Nombre de jours6]]</f>
        <v>45021</v>
      </c>
      <c r="U70" s="45"/>
      <c r="V70" s="87">
        <f ca="1">IF(Jalons[[#This Row],[temps consommés 10]]-Jalons[[#This Row],[Nombre de jours6]]&lt;0,0,Jalons[[#This Row],[temps consommés 10]]-Jalons[[#This Row],[Nombre de jours6]])</f>
        <v>0</v>
      </c>
      <c r="W7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0" s="45"/>
      <c r="Y70" s="23" t="str">
        <f ca="1">IF(AND($O70="Objectif",Y$7&gt;=$R70,Y$7&lt;=$R70+$S70-1),2,IF(AND($O70="Jalon",Y$7&gt;=$R70,Y$7&lt;=$R70+$S70-1),1,""))</f>
        <v/>
      </c>
      <c r="Z70" s="23" t="str">
        <f ca="1">IF(AND($O70="Objectif",Z$7&gt;=$R70,Z$7&lt;=$R70+$S70-1),2,IF(AND($O70="Jalon",Z$7&gt;=$R70,Z$7&lt;=$R70+$S70-1),1,""))</f>
        <v/>
      </c>
      <c r="AA70" s="23" t="str">
        <f ca="1">IF(AND($O70="Objectif",AA$7&gt;=$R70,AA$7&lt;=$R70+$S70-1),2,IF(AND($O70="Jalon",AA$7&gt;=$R70,AA$7&lt;=$R70+$S70-1),1,""))</f>
        <v/>
      </c>
      <c r="AB70" s="23" t="str">
        <f ca="1">IF(AND($O70="Objectif",AB$7&gt;=$R70,AB$7&lt;=$R70+$S70-1),2,IF(AND($O70="Jalon",AB$7&gt;=$R70,AB$7&lt;=$R70+$S70-1),1,""))</f>
        <v/>
      </c>
      <c r="AC70" s="23" t="str">
        <f ca="1">IF(AND($O70="Objectif",AC$7&gt;=$R70,AC$7&lt;=$R70+$S70-1),2,IF(AND($O70="Jalon",AC$7&gt;=$R70,AC$7&lt;=$R70+$S70-1),1,""))</f>
        <v/>
      </c>
      <c r="AD70" s="23" t="str">
        <f ca="1">IF(AND($O70="Objectif",AD$7&gt;=$R70,AD$7&lt;=$R70+$S70-1),2,IF(AND($O70="Jalon",AD$7&gt;=$R70,AD$7&lt;=$R70+$S70-1),1,""))</f>
        <v/>
      </c>
      <c r="AE70" s="23" t="str">
        <f ca="1">IF(AND($O70="Objectif",AE$7&gt;=$R70,AE$7&lt;=$R70+$S70-1),2,IF(AND($O70="Jalon",AE$7&gt;=$R70,AE$7&lt;=$R70+$S70-1),1,""))</f>
        <v/>
      </c>
      <c r="AF70" s="23" t="str">
        <f ca="1">IF(AND($O70="Objectif",AF$7&gt;=$R70,AF$7&lt;=$R70+$S70-1),2,IF(AND($O70="Jalon",AF$7&gt;=$R70,AF$7&lt;=$R70+$S70-1),1,""))</f>
        <v/>
      </c>
      <c r="AG70" s="23" t="str">
        <f ca="1">IF(AND($O70="Objectif",AG$7&gt;=$R70,AG$7&lt;=$R70+$S70-1),2,IF(AND($O70="Jalon",AG$7&gt;=$R70,AG$7&lt;=$R70+$S70-1),1,""))</f>
        <v/>
      </c>
      <c r="AH70" s="23" t="str">
        <f ca="1">IF(AND($O70="Objectif",AH$7&gt;=$R70,AH$7&lt;=$R70+$S70-1),2,IF(AND($O70="Jalon",AH$7&gt;=$R70,AH$7&lt;=$R70+$S70-1),1,""))</f>
        <v/>
      </c>
      <c r="AI70" s="23" t="str">
        <f ca="1">IF(AND($O70="Objectif",AI$7&gt;=$R70,AI$7&lt;=$R70+$S70-1),2,IF(AND($O70="Jalon",AI$7&gt;=$R70,AI$7&lt;=$R70+$S70-1),1,""))</f>
        <v/>
      </c>
      <c r="AJ70" s="23" t="str">
        <f ca="1">IF(AND($O70="Objectif",AJ$7&gt;=$R70,AJ$7&lt;=$R70+$S70-1),2,IF(AND($O70="Jalon",AJ$7&gt;=$R70,AJ$7&lt;=$R70+$S70-1),1,""))</f>
        <v/>
      </c>
      <c r="AK70" s="23" t="str">
        <f ca="1">IF(AND($O70="Objectif",AK$7&gt;=$R70,AK$7&lt;=$R70+$S70-1),2,IF(AND($O70="Jalon",AK$7&gt;=$R70,AK$7&lt;=$R70+$S70-1),1,""))</f>
        <v/>
      </c>
      <c r="AL70" s="23" t="str">
        <f ca="1">IF(AND($O70="Objectif",AL$7&gt;=$R70,AL$7&lt;=$R70+$S70-1),2,IF(AND($O70="Jalon",AL$7&gt;=$R70,AL$7&lt;=$R70+$S70-1),1,""))</f>
        <v/>
      </c>
      <c r="AM70" s="23" t="str">
        <f ca="1">IF(AND($O70="Objectif",AM$7&gt;=$R70,AM$7&lt;=$R70+$S70-1),2,IF(AND($O70="Jalon",AM$7&gt;=$R70,AM$7&lt;=$R70+$S70-1),1,""))</f>
        <v/>
      </c>
      <c r="AN70" s="23" t="str">
        <f ca="1">IF(AND($O70="Objectif",AN$7&gt;=$R70,AN$7&lt;=$R70+$S70-1),2,IF(AND($O70="Jalon",AN$7&gt;=$R70,AN$7&lt;=$R70+$S70-1),1,""))</f>
        <v/>
      </c>
      <c r="AO70" s="23" t="str">
        <f ca="1">IF(AND($O70="Objectif",AO$7&gt;=$R70,AO$7&lt;=$R70+$S70-1),2,IF(AND($O70="Jalon",AO$7&gt;=$R70,AO$7&lt;=$R70+$S70-1),1,""))</f>
        <v/>
      </c>
      <c r="AP70" s="23" t="str">
        <f ca="1">IF(AND($O70="Objectif",AP$7&gt;=$R70,AP$7&lt;=$R70+$S70-1),2,IF(AND($O70="Jalon",AP$7&gt;=$R70,AP$7&lt;=$R70+$S70-1),1,""))</f>
        <v/>
      </c>
      <c r="AQ70" s="23" t="str">
        <f ca="1">IF(AND($O70="Objectif",AQ$7&gt;=$R70,AQ$7&lt;=$R70+$S70-1),2,IF(AND($O70="Jalon",AQ$7&gt;=$R70,AQ$7&lt;=$R70+$S70-1),1,""))</f>
        <v/>
      </c>
      <c r="AR70" s="23" t="str">
        <f ca="1">IF(AND($O70="Objectif",AR$7&gt;=$R70,AR$7&lt;=$R70+$S70-1),2,IF(AND($O70="Jalon",AR$7&gt;=$R70,AR$7&lt;=$R70+$S70-1),1,""))</f>
        <v/>
      </c>
      <c r="AS70" s="23" t="str">
        <f ca="1">IF(AND($O70="Objectif",AS$7&gt;=$R70,AS$7&lt;=$R70+$S70-1),2,IF(AND($O70="Jalon",AS$7&gt;=$R70,AS$7&lt;=$R70+$S70-1),1,""))</f>
        <v/>
      </c>
      <c r="AT70" s="23" t="str">
        <f ca="1">IF(AND($O70="Objectif",AT$7&gt;=$R70,AT$7&lt;=$R70+$S70-1),2,IF(AND($O70="Jalon",AT$7&gt;=$R70,AT$7&lt;=$R70+$S70-1),1,""))</f>
        <v/>
      </c>
      <c r="AU70" s="23" t="str">
        <f ca="1">IF(AND($O70="Objectif",AU$7&gt;=$R70,AU$7&lt;=$R70+$S70-1),2,IF(AND($O70="Jalon",AU$7&gt;=$R70,AU$7&lt;=$R70+$S70-1),1,""))</f>
        <v/>
      </c>
      <c r="AV70" s="23" t="str">
        <f ca="1">IF(AND($O70="Objectif",AV$7&gt;=$R70,AV$7&lt;=$R70+$S70-1),2,IF(AND($O70="Jalon",AV$7&gt;=$R70,AV$7&lt;=$R70+$S70-1),1,""))</f>
        <v/>
      </c>
      <c r="AW70" s="23" t="str">
        <f ca="1">IF(AND($O70="Objectif",AW$7&gt;=$R70,AW$7&lt;=$R70+$S70-1),2,IF(AND($O70="Jalon",AW$7&gt;=$R70,AW$7&lt;=$R70+$S70-1),1,""))</f>
        <v/>
      </c>
      <c r="AX70" s="23" t="str">
        <f ca="1">IF(AND($O70="Objectif",AX$7&gt;=$R70,AX$7&lt;=$R70+$S70-1),2,IF(AND($O70="Jalon",AX$7&gt;=$R70,AX$7&lt;=$R70+$S70-1),1,""))</f>
        <v/>
      </c>
      <c r="AY70" s="23" t="str">
        <f ca="1">IF(AND($O70="Objectif",AY$7&gt;=$R70,AY$7&lt;=$R70+$S70-1),2,IF(AND($O70="Jalon",AY$7&gt;=$R70,AY$7&lt;=$R70+$S70-1),1,""))</f>
        <v/>
      </c>
      <c r="AZ70" s="23" t="str">
        <f ca="1">IF(AND($O70="Objectif",AZ$7&gt;=$R70,AZ$7&lt;=$R70+$S70-1),2,IF(AND($O70="Jalon",AZ$7&gt;=$R70,AZ$7&lt;=$R70+$S70-1),1,""))</f>
        <v/>
      </c>
      <c r="BA70" s="23" t="str">
        <f ca="1">IF(AND($O70="Objectif",BA$7&gt;=$R70,BA$7&lt;=$R70+$S70-1),2,IF(AND($O70="Jalon",BA$7&gt;=$R70,BA$7&lt;=$R70+$S70-1),1,""))</f>
        <v/>
      </c>
      <c r="BB70" s="23" t="str">
        <f ca="1">IF(AND($O70="Objectif",BB$7&gt;=$R70,BB$7&lt;=$R70+$S70-1),2,IF(AND($O70="Jalon",BB$7&gt;=$R70,BB$7&lt;=$R70+$S70-1),1,""))</f>
        <v/>
      </c>
      <c r="BC70" s="23" t="str">
        <f ca="1">IF(AND($O70="Objectif",BC$7&gt;=$R70,BC$7&lt;=$R70+$S70-1),2,IF(AND($O70="Jalon",BC$7&gt;=$R70,BC$7&lt;=$R70+$S70-1),1,""))</f>
        <v/>
      </c>
      <c r="BD70" s="23" t="str">
        <f ca="1">IF(AND($O70="Objectif",BD$7&gt;=$R70,BD$7&lt;=$R70+$S70-1),2,IF(AND($O70="Jalon",BD$7&gt;=$R70,BD$7&lt;=$R70+$S70-1),1,""))</f>
        <v/>
      </c>
      <c r="BE70" s="23" t="str">
        <f ca="1">IF(AND($O70="Objectif",BE$7&gt;=$R70,BE$7&lt;=$R70+$S70-1),2,IF(AND($O70="Jalon",BE$7&gt;=$R70,BE$7&lt;=$R70+$S70-1),1,""))</f>
        <v/>
      </c>
      <c r="BF70" s="23" t="str">
        <f ca="1">IF(AND($O70="Objectif",BF$7&gt;=$R70,BF$7&lt;=$R70+$S70-1),2,IF(AND($O70="Jalon",BF$7&gt;=$R70,BF$7&lt;=$R70+$S70-1),1,""))</f>
        <v/>
      </c>
      <c r="BG70" s="23" t="str">
        <f ca="1">IF(AND($O70="Objectif",BG$7&gt;=$R70,BG$7&lt;=$R70+$S70-1),2,IF(AND($O70="Jalon",BG$7&gt;=$R70,BG$7&lt;=$R70+$S70-1),1,""))</f>
        <v/>
      </c>
      <c r="BH70" s="23" t="str">
        <f ca="1">IF(AND($O70="Objectif",BH$7&gt;=$R70,BH$7&lt;=$R70+$S70-1),2,IF(AND($O70="Jalon",BH$7&gt;=$R70,BH$7&lt;=$R70+$S70-1),1,""))</f>
        <v/>
      </c>
      <c r="BI70" s="23" t="str">
        <f ca="1">IF(AND($O70="Objectif",BI$7&gt;=$R70,BI$7&lt;=$R70+$S70-1),2,IF(AND($O70="Jalon",BI$7&gt;=$R70,BI$7&lt;=$R70+$S70-1),1,""))</f>
        <v/>
      </c>
      <c r="BJ70" s="23" t="str">
        <f ca="1">IF(AND($O70="Objectif",BJ$7&gt;=$R70,BJ$7&lt;=$R70+$S70-1),2,IF(AND($O70="Jalon",BJ$7&gt;=$R70,BJ$7&lt;=$R70+$S70-1),1,""))</f>
        <v/>
      </c>
      <c r="BK70" s="23" t="str">
        <f ca="1">IF(AND($O70="Objectif",BK$7&gt;=$R70,BK$7&lt;=$R70+$S70-1),2,IF(AND($O70="Jalon",BK$7&gt;=$R70,BK$7&lt;=$R70+$S70-1),1,""))</f>
        <v/>
      </c>
      <c r="BL70" s="23" t="str">
        <f ca="1">IF(AND($O70="Objectif",BL$7&gt;=$R70,BL$7&lt;=$R70+$S70-1),2,IF(AND($O70="Jalon",BL$7&gt;=$R70,BL$7&lt;=$R70+$S70-1),1,""))</f>
        <v/>
      </c>
      <c r="BM70" s="23" t="str">
        <f ca="1">IF(AND($O70="Objectif",BM$7&gt;=$R70,BM$7&lt;=$R70+$S70-1),2,IF(AND($O70="Jalon",BM$7&gt;=$R70,BM$7&lt;=$R70+$S70-1),1,""))</f>
        <v/>
      </c>
      <c r="BN70" s="23" t="str">
        <f ca="1">IF(AND($O70="Objectif",BN$7&gt;=$R70,BN$7&lt;=$R70+$S70-1),2,IF(AND($O70="Jalon",BN$7&gt;=$R70,BN$7&lt;=$R70+$S70-1),1,""))</f>
        <v/>
      </c>
      <c r="BO70" s="23" t="str">
        <f ca="1">IF(AND($O70="Objectif",BO$7&gt;=$R70,BO$7&lt;=$R70+$S70-1),2,IF(AND($O70="Jalon",BO$7&gt;=$R70,BO$7&lt;=$R70+$S70-1),1,""))</f>
        <v/>
      </c>
      <c r="BP70" s="23" t="str">
        <f ca="1">IF(AND($O70="Objectif",BP$7&gt;=$R70,BP$7&lt;=$R70+$S70-1),2,IF(AND($O70="Jalon",BP$7&gt;=$R70,BP$7&lt;=$R70+$S70-1),1,""))</f>
        <v/>
      </c>
      <c r="BQ70" s="23" t="str">
        <f ca="1">IF(AND($O70="Objectif",BQ$7&gt;=$R70,BQ$7&lt;=$R70+$S70-1),2,IF(AND($O70="Jalon",BQ$7&gt;=$R70,BQ$7&lt;=$R70+$S70-1),1,""))</f>
        <v/>
      </c>
      <c r="BR70" s="23" t="str">
        <f ca="1">IF(AND($O70="Objectif",BR$7&gt;=$R70,BR$7&lt;=$R70+$S70-1),2,IF(AND($O70="Jalon",BR$7&gt;=$R70,BR$7&lt;=$R70+$S70-1),1,""))</f>
        <v/>
      </c>
      <c r="BS70" s="23" t="str">
        <f ca="1">IF(AND($O70="Objectif",BS$7&gt;=$R70,BS$7&lt;=$R70+$S70-1),2,IF(AND($O70="Jalon",BS$7&gt;=$R70,BS$7&lt;=$R70+$S70-1),1,""))</f>
        <v/>
      </c>
      <c r="BT70" s="23" t="str">
        <f ca="1">IF(AND($O70="Objectif",BT$7&gt;=$R70,BT$7&lt;=$R70+$S70-1),2,IF(AND($O70="Jalon",BT$7&gt;=$R70,BT$7&lt;=$R70+$S70-1),1,""))</f>
        <v/>
      </c>
      <c r="BU70" s="23" t="str">
        <f ca="1">IF(AND($O70="Objectif",BU$7&gt;=$R70,BU$7&lt;=$R70+$S70-1),2,IF(AND($O70="Jalon",BU$7&gt;=$R70,BU$7&lt;=$R70+$S70-1),1,""))</f>
        <v/>
      </c>
      <c r="BV70" s="23" t="str">
        <f ca="1">IF(AND($O70="Objectif",BV$7&gt;=$R70,BV$7&lt;=$R70+$S70-1),2,IF(AND($O70="Jalon",BV$7&gt;=$R70,BV$7&lt;=$R70+$S70-1),1,""))</f>
        <v/>
      </c>
      <c r="BW70" s="23" t="str">
        <f ca="1">IF(AND($O70="Objectif",BW$7&gt;=$R70,BW$7&lt;=$R70+$S70-1),2,IF(AND($O70="Jalon",BW$7&gt;=$R70,BW$7&lt;=$R70+$S70-1),1,""))</f>
        <v/>
      </c>
      <c r="BX70" s="23" t="str">
        <f ca="1">IF(AND($O70="Objectif",BX$7&gt;=$R70,BX$7&lt;=$R70+$S70-1),2,IF(AND($O70="Jalon",BX$7&gt;=$R70,BX$7&lt;=$R70+$S70-1),1,""))</f>
        <v/>
      </c>
      <c r="BY70" s="23" t="str">
        <f ca="1">IF(AND($O70="Objectif",BY$7&gt;=$R70,BY$7&lt;=$R70+$S70-1),2,IF(AND($O70="Jalon",BY$7&gt;=$R70,BY$7&lt;=$R70+$S70-1),1,""))</f>
        <v/>
      </c>
      <c r="BZ70" s="23" t="str">
        <f ca="1">IF(AND($O70="Objectif",BZ$7&gt;=$R70,BZ$7&lt;=$R70+$S70-1),2,IF(AND($O70="Jalon",BZ$7&gt;=$R70,BZ$7&lt;=$R70+$S70-1),1,""))</f>
        <v/>
      </c>
      <c r="CA70" s="23" t="str">
        <f ca="1">IF(AND($O70="Objectif",CA$7&gt;=$R70,CA$7&lt;=$R70+$S70-1),2,IF(AND($O70="Jalon",CA$7&gt;=$R70,CA$7&lt;=$R70+$S70-1),1,""))</f>
        <v/>
      </c>
      <c r="CB70" s="23" t="str">
        <f ca="1">IF(AND($O70="Objectif",CB$7&gt;=$R70,CB$7&lt;=$R70+$S70-1),2,IF(AND($O70="Jalon",CB$7&gt;=$R70,CB$7&lt;=$R70+$S70-1),1,""))</f>
        <v/>
      </c>
    </row>
    <row r="71" spans="1:80" s="2" customFormat="1" ht="30" customHeight="1" x14ac:dyDescent="0.25">
      <c r="A71" s="36">
        <v>15</v>
      </c>
      <c r="B71" s="33" t="s">
        <v>31</v>
      </c>
      <c r="C71" s="88" t="str">
        <f ca="1">VLOOKUP(((Jalons[[#This Row],[perturbation ]]+Jalons[[#This Row],[perturbation 9]])/150),$D$3:$E$6,2,1)</f>
        <v>En bonne voie</v>
      </c>
      <c r="D71" s="88" t="str">
        <f ca="1">VLOOKUP((Jalons[[#This Row],[temps consommés ]]-Jalons[[#This Row],[Nombre de jours]])/Jalons[[#This Row],[Nombre de jours]],$V$3:$W$6,2,1)</f>
        <v>En bonne voie</v>
      </c>
      <c r="E71" s="22" t="s">
        <v>9</v>
      </c>
      <c r="F71" s="65">
        <f>IF(AND(Jalons[[#This Row],[début réel ]]="",Jalons[[#This Row],[fin réelle ]]),0,IF(AND(Jalons[[#This Row],[début réel ]]&lt;&gt;"",Jalons[[#This Row],[fin réelle ]]=""),0.5,1))</f>
        <v>0</v>
      </c>
      <c r="G71" s="56">
        <f>+T26+1</f>
        <v>44991</v>
      </c>
      <c r="H71" s="21">
        <v>2</v>
      </c>
      <c r="I71" s="45">
        <f>+Jalons[[#This Row],[Début prévisionnel ]]+Jalons[[#This Row],[Nombre de jours]]-1</f>
        <v>44992</v>
      </c>
      <c r="J71" s="45"/>
      <c r="K71" s="87">
        <f ca="1">IF(Jalons[[#This Row],[temps consommés ]]-Jalons[[#This Row],[Nombre de jours]]&lt;0,0,Jalons[[#This Row],[temps consommés ]]-Jalons[[#This Row],[Nombre de jours]])</f>
        <v>0</v>
      </c>
      <c r="L7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1" s="45"/>
      <c r="N71" s="66"/>
      <c r="O71" s="88" t="str">
        <f ca="1">VLOOKUP(Jalons[[#This Row],[temps consommés 10]]-Jalons[[#This Row],[Nombre de jours6]]/Jalons[[#This Row],[Nombre de jours6]],$V$3:$W$6,2,1)</f>
        <v>En bonne voie</v>
      </c>
      <c r="P71" s="22" t="s">
        <v>9</v>
      </c>
      <c r="Q71" s="65">
        <f>IF(AND(Jalons[[#This Row],[début réel 8]]="",Jalons[[#This Row],[fin réelle 11]]),0,IF(AND(Jalons[[#This Row],[début réel 8]]&lt;&gt;"",Jalons[[#This Row],[fin réelle 11]]=""),0.5,1))</f>
        <v>0</v>
      </c>
      <c r="R71" s="56">
        <f>+Jalons[[#This Row],[Fin ]]+1</f>
        <v>44993</v>
      </c>
      <c r="S71" s="21">
        <v>28</v>
      </c>
      <c r="T71" s="45">
        <f>Jalons[[#This Row],[Début prévisionnel 5]]+Jalons[[#This Row],[Nombre de jours6]]</f>
        <v>45021</v>
      </c>
      <c r="U71" s="45"/>
      <c r="V71" s="87">
        <f ca="1">IF(Jalons[[#This Row],[temps consommés 10]]-Jalons[[#This Row],[Nombre de jours6]]&lt;0,0,Jalons[[#This Row],[temps consommés 10]]-Jalons[[#This Row],[Nombre de jours6]])</f>
        <v>0</v>
      </c>
      <c r="W7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1" s="45"/>
      <c r="Y71" s="23" t="str">
        <f ca="1">IF(AND($O71="Objectif",Y$7&gt;=$R71,Y$7&lt;=$R71+$S71-1),2,IF(AND($O71="Jalon",Y$7&gt;=$R71,Y$7&lt;=$R71+$S71-1),1,""))</f>
        <v/>
      </c>
      <c r="Z71" s="23" t="str">
        <f ca="1">IF(AND($O71="Objectif",Z$7&gt;=$R71,Z$7&lt;=$R71+$S71-1),2,IF(AND($O71="Jalon",Z$7&gt;=$R71,Z$7&lt;=$R71+$S71-1),1,""))</f>
        <v/>
      </c>
      <c r="AA71" s="23" t="str">
        <f ca="1">IF(AND($O71="Objectif",AA$7&gt;=$R71,AA$7&lt;=$R71+$S71-1),2,IF(AND($O71="Jalon",AA$7&gt;=$R71,AA$7&lt;=$R71+$S71-1),1,""))</f>
        <v/>
      </c>
      <c r="AB71" s="23" t="str">
        <f ca="1">IF(AND($O71="Objectif",AB$7&gt;=$R71,AB$7&lt;=$R71+$S71-1),2,IF(AND($O71="Jalon",AB$7&gt;=$R71,AB$7&lt;=$R71+$S71-1),1,""))</f>
        <v/>
      </c>
      <c r="AC71" s="23" t="str">
        <f ca="1">IF(AND($O71="Objectif",AC$7&gt;=$R71,AC$7&lt;=$R71+$S71-1),2,IF(AND($O71="Jalon",AC$7&gt;=$R71,AC$7&lt;=$R71+$S71-1),1,""))</f>
        <v/>
      </c>
      <c r="AD71" s="23" t="str">
        <f ca="1">IF(AND($O71="Objectif",AD$7&gt;=$R71,AD$7&lt;=$R71+$S71-1),2,IF(AND($O71="Jalon",AD$7&gt;=$R71,AD$7&lt;=$R71+$S71-1),1,""))</f>
        <v/>
      </c>
      <c r="AE71" s="23" t="str">
        <f ca="1">IF(AND($O71="Objectif",AE$7&gt;=$R71,AE$7&lt;=$R71+$S71-1),2,IF(AND($O71="Jalon",AE$7&gt;=$R71,AE$7&lt;=$R71+$S71-1),1,""))</f>
        <v/>
      </c>
      <c r="AF71" s="23" t="str">
        <f ca="1">IF(AND($O71="Objectif",AF$7&gt;=$R71,AF$7&lt;=$R71+$S71-1),2,IF(AND($O71="Jalon",AF$7&gt;=$R71,AF$7&lt;=$R71+$S71-1),1,""))</f>
        <v/>
      </c>
      <c r="AG71" s="23" t="str">
        <f ca="1">IF(AND($O71="Objectif",AG$7&gt;=$R71,AG$7&lt;=$R71+$S71-1),2,IF(AND($O71="Jalon",AG$7&gt;=$R71,AG$7&lt;=$R71+$S71-1),1,""))</f>
        <v/>
      </c>
      <c r="AH71" s="23" t="str">
        <f ca="1">IF(AND($O71="Objectif",AH$7&gt;=$R71,AH$7&lt;=$R71+$S71-1),2,IF(AND($O71="Jalon",AH$7&gt;=$R71,AH$7&lt;=$R71+$S71-1),1,""))</f>
        <v/>
      </c>
      <c r="AI71" s="23" t="str">
        <f ca="1">IF(AND($O71="Objectif",AI$7&gt;=$R71,AI$7&lt;=$R71+$S71-1),2,IF(AND($O71="Jalon",AI$7&gt;=$R71,AI$7&lt;=$R71+$S71-1),1,""))</f>
        <v/>
      </c>
      <c r="AJ71" s="23" t="str">
        <f ca="1">IF(AND($O71="Objectif",AJ$7&gt;=$R71,AJ$7&lt;=$R71+$S71-1),2,IF(AND($O71="Jalon",AJ$7&gt;=$R71,AJ$7&lt;=$R71+$S71-1),1,""))</f>
        <v/>
      </c>
      <c r="AK71" s="23" t="str">
        <f ca="1">IF(AND($O71="Objectif",AK$7&gt;=$R71,AK$7&lt;=$R71+$S71-1),2,IF(AND($O71="Jalon",AK$7&gt;=$R71,AK$7&lt;=$R71+$S71-1),1,""))</f>
        <v/>
      </c>
      <c r="AL71" s="23" t="str">
        <f ca="1">IF(AND($O71="Objectif",AL$7&gt;=$R71,AL$7&lt;=$R71+$S71-1),2,IF(AND($O71="Jalon",AL$7&gt;=$R71,AL$7&lt;=$R71+$S71-1),1,""))</f>
        <v/>
      </c>
      <c r="AM71" s="23" t="str">
        <f ca="1">IF(AND($O71="Objectif",AM$7&gt;=$R71,AM$7&lt;=$R71+$S71-1),2,IF(AND($O71="Jalon",AM$7&gt;=$R71,AM$7&lt;=$R71+$S71-1),1,""))</f>
        <v/>
      </c>
      <c r="AN71" s="23" t="str">
        <f ca="1">IF(AND($O71="Objectif",AN$7&gt;=$R71,AN$7&lt;=$R71+$S71-1),2,IF(AND($O71="Jalon",AN$7&gt;=$R71,AN$7&lt;=$R71+$S71-1),1,""))</f>
        <v/>
      </c>
      <c r="AO71" s="23" t="str">
        <f ca="1">IF(AND($O71="Objectif",AO$7&gt;=$R71,AO$7&lt;=$R71+$S71-1),2,IF(AND($O71="Jalon",AO$7&gt;=$R71,AO$7&lt;=$R71+$S71-1),1,""))</f>
        <v/>
      </c>
      <c r="AP71" s="23" t="str">
        <f ca="1">IF(AND($O71="Objectif",AP$7&gt;=$R71,AP$7&lt;=$R71+$S71-1),2,IF(AND($O71="Jalon",AP$7&gt;=$R71,AP$7&lt;=$R71+$S71-1),1,""))</f>
        <v/>
      </c>
      <c r="AQ71" s="23" t="str">
        <f ca="1">IF(AND($O71="Objectif",AQ$7&gt;=$R71,AQ$7&lt;=$R71+$S71-1),2,IF(AND($O71="Jalon",AQ$7&gt;=$R71,AQ$7&lt;=$R71+$S71-1),1,""))</f>
        <v/>
      </c>
      <c r="AR71" s="23" t="str">
        <f ca="1">IF(AND($O71="Objectif",AR$7&gt;=$R71,AR$7&lt;=$R71+$S71-1),2,IF(AND($O71="Jalon",AR$7&gt;=$R71,AR$7&lt;=$R71+$S71-1),1,""))</f>
        <v/>
      </c>
      <c r="AS71" s="23" t="str">
        <f ca="1">IF(AND($O71="Objectif",AS$7&gt;=$R71,AS$7&lt;=$R71+$S71-1),2,IF(AND($O71="Jalon",AS$7&gt;=$R71,AS$7&lt;=$R71+$S71-1),1,""))</f>
        <v/>
      </c>
      <c r="AT71" s="23" t="str">
        <f ca="1">IF(AND($O71="Objectif",AT$7&gt;=$R71,AT$7&lt;=$R71+$S71-1),2,IF(AND($O71="Jalon",AT$7&gt;=$R71,AT$7&lt;=$R71+$S71-1),1,""))</f>
        <v/>
      </c>
      <c r="AU71" s="23" t="str">
        <f ca="1">IF(AND($O71="Objectif",AU$7&gt;=$R71,AU$7&lt;=$R71+$S71-1),2,IF(AND($O71="Jalon",AU$7&gt;=$R71,AU$7&lt;=$R71+$S71-1),1,""))</f>
        <v/>
      </c>
      <c r="AV71" s="23" t="str">
        <f ca="1">IF(AND($O71="Objectif",AV$7&gt;=$R71,AV$7&lt;=$R71+$S71-1),2,IF(AND($O71="Jalon",AV$7&gt;=$R71,AV$7&lt;=$R71+$S71-1),1,""))</f>
        <v/>
      </c>
      <c r="AW71" s="23" t="str">
        <f ca="1">IF(AND($O71="Objectif",AW$7&gt;=$R71,AW$7&lt;=$R71+$S71-1),2,IF(AND($O71="Jalon",AW$7&gt;=$R71,AW$7&lt;=$R71+$S71-1),1,""))</f>
        <v/>
      </c>
      <c r="AX71" s="23" t="str">
        <f ca="1">IF(AND($O71="Objectif",AX$7&gt;=$R71,AX$7&lt;=$R71+$S71-1),2,IF(AND($O71="Jalon",AX$7&gt;=$R71,AX$7&lt;=$R71+$S71-1),1,""))</f>
        <v/>
      </c>
      <c r="AY71" s="23" t="str">
        <f ca="1">IF(AND($O71="Objectif",AY$7&gt;=$R71,AY$7&lt;=$R71+$S71-1),2,IF(AND($O71="Jalon",AY$7&gt;=$R71,AY$7&lt;=$R71+$S71-1),1,""))</f>
        <v/>
      </c>
      <c r="AZ71" s="23" t="str">
        <f ca="1">IF(AND($O71="Objectif",AZ$7&gt;=$R71,AZ$7&lt;=$R71+$S71-1),2,IF(AND($O71="Jalon",AZ$7&gt;=$R71,AZ$7&lt;=$R71+$S71-1),1,""))</f>
        <v/>
      </c>
      <c r="BA71" s="23" t="str">
        <f ca="1">IF(AND($O71="Objectif",BA$7&gt;=$R71,BA$7&lt;=$R71+$S71-1),2,IF(AND($O71="Jalon",BA$7&gt;=$R71,BA$7&lt;=$R71+$S71-1),1,""))</f>
        <v/>
      </c>
      <c r="BB71" s="23" t="str">
        <f ca="1">IF(AND($O71="Objectif",BB$7&gt;=$R71,BB$7&lt;=$R71+$S71-1),2,IF(AND($O71="Jalon",BB$7&gt;=$R71,BB$7&lt;=$R71+$S71-1),1,""))</f>
        <v/>
      </c>
      <c r="BC71" s="23" t="str">
        <f ca="1">IF(AND($O71="Objectif",BC$7&gt;=$R71,BC$7&lt;=$R71+$S71-1),2,IF(AND($O71="Jalon",BC$7&gt;=$R71,BC$7&lt;=$R71+$S71-1),1,""))</f>
        <v/>
      </c>
      <c r="BD71" s="23" t="str">
        <f ca="1">IF(AND($O71="Objectif",BD$7&gt;=$R71,BD$7&lt;=$R71+$S71-1),2,IF(AND($O71="Jalon",BD$7&gt;=$R71,BD$7&lt;=$R71+$S71-1),1,""))</f>
        <v/>
      </c>
      <c r="BE71" s="23" t="str">
        <f ca="1">IF(AND($O71="Objectif",BE$7&gt;=$R71,BE$7&lt;=$R71+$S71-1),2,IF(AND($O71="Jalon",BE$7&gt;=$R71,BE$7&lt;=$R71+$S71-1),1,""))</f>
        <v/>
      </c>
      <c r="BF71" s="23" t="str">
        <f ca="1">IF(AND($O71="Objectif",BF$7&gt;=$R71,BF$7&lt;=$R71+$S71-1),2,IF(AND($O71="Jalon",BF$7&gt;=$R71,BF$7&lt;=$R71+$S71-1),1,""))</f>
        <v/>
      </c>
      <c r="BG71" s="23" t="str">
        <f ca="1">IF(AND($O71="Objectif",BG$7&gt;=$R71,BG$7&lt;=$R71+$S71-1),2,IF(AND($O71="Jalon",BG$7&gt;=$R71,BG$7&lt;=$R71+$S71-1),1,""))</f>
        <v/>
      </c>
      <c r="BH71" s="23" t="str">
        <f ca="1">IF(AND($O71="Objectif",BH$7&gt;=$R71,BH$7&lt;=$R71+$S71-1),2,IF(AND($O71="Jalon",BH$7&gt;=$R71,BH$7&lt;=$R71+$S71-1),1,""))</f>
        <v/>
      </c>
      <c r="BI71" s="23" t="str">
        <f ca="1">IF(AND($O71="Objectif",BI$7&gt;=$R71,BI$7&lt;=$R71+$S71-1),2,IF(AND($O71="Jalon",BI$7&gt;=$R71,BI$7&lt;=$R71+$S71-1),1,""))</f>
        <v/>
      </c>
      <c r="BJ71" s="23" t="str">
        <f ca="1">IF(AND($O71="Objectif",BJ$7&gt;=$R71,BJ$7&lt;=$R71+$S71-1),2,IF(AND($O71="Jalon",BJ$7&gt;=$R71,BJ$7&lt;=$R71+$S71-1),1,""))</f>
        <v/>
      </c>
      <c r="BK71" s="23" t="str">
        <f ca="1">IF(AND($O71="Objectif",BK$7&gt;=$R71,BK$7&lt;=$R71+$S71-1),2,IF(AND($O71="Jalon",BK$7&gt;=$R71,BK$7&lt;=$R71+$S71-1),1,""))</f>
        <v/>
      </c>
      <c r="BL71" s="23" t="str">
        <f ca="1">IF(AND($O71="Objectif",BL$7&gt;=$R71,BL$7&lt;=$R71+$S71-1),2,IF(AND($O71="Jalon",BL$7&gt;=$R71,BL$7&lt;=$R71+$S71-1),1,""))</f>
        <v/>
      </c>
      <c r="BM71" s="23" t="str">
        <f ca="1">IF(AND($O71="Objectif",BM$7&gt;=$R71,BM$7&lt;=$R71+$S71-1),2,IF(AND($O71="Jalon",BM$7&gt;=$R71,BM$7&lt;=$R71+$S71-1),1,""))</f>
        <v/>
      </c>
      <c r="BN71" s="23" t="str">
        <f ca="1">IF(AND($O71="Objectif",BN$7&gt;=$R71,BN$7&lt;=$R71+$S71-1),2,IF(AND($O71="Jalon",BN$7&gt;=$R71,BN$7&lt;=$R71+$S71-1),1,""))</f>
        <v/>
      </c>
      <c r="BO71" s="23" t="str">
        <f ca="1">IF(AND($O71="Objectif",BO$7&gt;=$R71,BO$7&lt;=$R71+$S71-1),2,IF(AND($O71="Jalon",BO$7&gt;=$R71,BO$7&lt;=$R71+$S71-1),1,""))</f>
        <v/>
      </c>
      <c r="BP71" s="23" t="str">
        <f ca="1">IF(AND($O71="Objectif",BP$7&gt;=$R71,BP$7&lt;=$R71+$S71-1),2,IF(AND($O71="Jalon",BP$7&gt;=$R71,BP$7&lt;=$R71+$S71-1),1,""))</f>
        <v/>
      </c>
      <c r="BQ71" s="23" t="str">
        <f ca="1">IF(AND($O71="Objectif",BQ$7&gt;=$R71,BQ$7&lt;=$R71+$S71-1),2,IF(AND($O71="Jalon",BQ$7&gt;=$R71,BQ$7&lt;=$R71+$S71-1),1,""))</f>
        <v/>
      </c>
      <c r="BR71" s="23" t="str">
        <f ca="1">IF(AND($O71="Objectif",BR$7&gt;=$R71,BR$7&lt;=$R71+$S71-1),2,IF(AND($O71="Jalon",BR$7&gt;=$R71,BR$7&lt;=$R71+$S71-1),1,""))</f>
        <v/>
      </c>
      <c r="BS71" s="23" t="str">
        <f ca="1">IF(AND($O71="Objectif",BS$7&gt;=$R71,BS$7&lt;=$R71+$S71-1),2,IF(AND($O71="Jalon",BS$7&gt;=$R71,BS$7&lt;=$R71+$S71-1),1,""))</f>
        <v/>
      </c>
      <c r="BT71" s="23" t="str">
        <f ca="1">IF(AND($O71="Objectif",BT$7&gt;=$R71,BT$7&lt;=$R71+$S71-1),2,IF(AND($O71="Jalon",BT$7&gt;=$R71,BT$7&lt;=$R71+$S71-1),1,""))</f>
        <v/>
      </c>
      <c r="BU71" s="23" t="str">
        <f ca="1">IF(AND($O71="Objectif",BU$7&gt;=$R71,BU$7&lt;=$R71+$S71-1),2,IF(AND($O71="Jalon",BU$7&gt;=$R71,BU$7&lt;=$R71+$S71-1),1,""))</f>
        <v/>
      </c>
      <c r="BV71" s="23" t="str">
        <f ca="1">IF(AND($O71="Objectif",BV$7&gt;=$R71,BV$7&lt;=$R71+$S71-1),2,IF(AND($O71="Jalon",BV$7&gt;=$R71,BV$7&lt;=$R71+$S71-1),1,""))</f>
        <v/>
      </c>
      <c r="BW71" s="23" t="str">
        <f ca="1">IF(AND($O71="Objectif",BW$7&gt;=$R71,BW$7&lt;=$R71+$S71-1),2,IF(AND($O71="Jalon",BW$7&gt;=$R71,BW$7&lt;=$R71+$S71-1),1,""))</f>
        <v/>
      </c>
      <c r="BX71" s="23" t="str">
        <f ca="1">IF(AND($O71="Objectif",BX$7&gt;=$R71,BX$7&lt;=$R71+$S71-1),2,IF(AND($O71="Jalon",BX$7&gt;=$R71,BX$7&lt;=$R71+$S71-1),1,""))</f>
        <v/>
      </c>
      <c r="BY71" s="23" t="str">
        <f ca="1">IF(AND($O71="Objectif",BY$7&gt;=$R71,BY$7&lt;=$R71+$S71-1),2,IF(AND($O71="Jalon",BY$7&gt;=$R71,BY$7&lt;=$R71+$S71-1),1,""))</f>
        <v/>
      </c>
      <c r="BZ71" s="23" t="str">
        <f ca="1">IF(AND($O71="Objectif",BZ$7&gt;=$R71,BZ$7&lt;=$R71+$S71-1),2,IF(AND($O71="Jalon",BZ$7&gt;=$R71,BZ$7&lt;=$R71+$S71-1),1,""))</f>
        <v/>
      </c>
      <c r="CA71" s="23" t="str">
        <f ca="1">IF(AND($O71="Objectif",CA$7&gt;=$R71,CA$7&lt;=$R71+$S71-1),2,IF(AND($O71="Jalon",CA$7&gt;=$R71,CA$7&lt;=$R71+$S71-1),1,""))</f>
        <v/>
      </c>
      <c r="CB71" s="23" t="str">
        <f ca="1">IF(AND($O71="Objectif",CB$7&gt;=$R71,CB$7&lt;=$R71+$S71-1),2,IF(AND($O71="Jalon",CB$7&gt;=$R71,CB$7&lt;=$R71+$S71-1),1,""))</f>
        <v/>
      </c>
    </row>
    <row r="72" spans="1:80" s="2" customFormat="1" ht="30" customHeight="1" x14ac:dyDescent="0.25">
      <c r="A72" s="37">
        <v>16</v>
      </c>
      <c r="B72" s="33" t="s">
        <v>32</v>
      </c>
      <c r="C72" s="88" t="str">
        <f ca="1">VLOOKUP(((Jalons[[#This Row],[perturbation ]]+Jalons[[#This Row],[perturbation 9]])/150),$D$3:$E$6,2,1)</f>
        <v>En bonne voie</v>
      </c>
      <c r="D72" s="88" t="str">
        <f ca="1">VLOOKUP((Jalons[[#This Row],[temps consommés ]]-Jalons[[#This Row],[Nombre de jours]])/Jalons[[#This Row],[Nombre de jours]],$V$3:$W$6,2,1)</f>
        <v>En bonne voie</v>
      </c>
      <c r="E72" s="22" t="s">
        <v>9</v>
      </c>
      <c r="F72" s="65">
        <f>IF(AND(Jalons[[#This Row],[début réel ]]="",Jalons[[#This Row],[fin réelle ]]),0,IF(AND(Jalons[[#This Row],[début réel ]]&lt;&gt;"",Jalons[[#This Row],[fin réelle ]]=""),0.5,1))</f>
        <v>0</v>
      </c>
      <c r="G72" s="56">
        <f>+T27+1</f>
        <v>44991</v>
      </c>
      <c r="H72" s="21">
        <v>2</v>
      </c>
      <c r="I72" s="45">
        <f>+Jalons[[#This Row],[Début prévisionnel ]]+Jalons[[#This Row],[Nombre de jours]]-1</f>
        <v>44992</v>
      </c>
      <c r="J72" s="45"/>
      <c r="K72" s="87">
        <f ca="1">IF(Jalons[[#This Row],[temps consommés ]]-Jalons[[#This Row],[Nombre de jours]]&lt;0,0,Jalons[[#This Row],[temps consommés ]]-Jalons[[#This Row],[Nombre de jours]])</f>
        <v>0</v>
      </c>
      <c r="L7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2" s="45"/>
      <c r="N72" s="66"/>
      <c r="O72" s="88" t="str">
        <f ca="1">VLOOKUP(Jalons[[#This Row],[temps consommés 10]]-Jalons[[#This Row],[Nombre de jours6]]/Jalons[[#This Row],[Nombre de jours6]],$V$3:$W$6,2,1)</f>
        <v>En bonne voie</v>
      </c>
      <c r="P72" s="22" t="s">
        <v>9</v>
      </c>
      <c r="Q72" s="65">
        <f>IF(AND(Jalons[[#This Row],[début réel 8]]="",Jalons[[#This Row],[fin réelle 11]]),0,IF(AND(Jalons[[#This Row],[début réel 8]]&lt;&gt;"",Jalons[[#This Row],[fin réelle 11]]=""),0.5,1))</f>
        <v>0</v>
      </c>
      <c r="R72" s="56">
        <f>+Jalons[[#This Row],[Fin ]]+1</f>
        <v>44993</v>
      </c>
      <c r="S72" s="21">
        <v>28</v>
      </c>
      <c r="T72" s="45">
        <f>Jalons[[#This Row],[Début prévisionnel 5]]+Jalons[[#This Row],[Nombre de jours6]]</f>
        <v>45021</v>
      </c>
      <c r="U72" s="45"/>
      <c r="V72" s="87">
        <f ca="1">IF(Jalons[[#This Row],[temps consommés 10]]-Jalons[[#This Row],[Nombre de jours6]]&lt;0,0,Jalons[[#This Row],[temps consommés 10]]-Jalons[[#This Row],[Nombre de jours6]])</f>
        <v>0</v>
      </c>
      <c r="W7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2" s="45"/>
      <c r="Y72" s="23" t="str">
        <f ca="1">IF(AND($O72="Objectif",Y$7&gt;=$R72,Y$7&lt;=$R72+$S72-1),2,IF(AND($O72="Jalon",Y$7&gt;=$R72,Y$7&lt;=$R72+$S72-1),1,""))</f>
        <v/>
      </c>
      <c r="Z72" s="23" t="str">
        <f ca="1">IF(AND($O72="Objectif",Z$7&gt;=$R72,Z$7&lt;=$R72+$S72-1),2,IF(AND($O72="Jalon",Z$7&gt;=$R72,Z$7&lt;=$R72+$S72-1),1,""))</f>
        <v/>
      </c>
      <c r="AA72" s="23" t="str">
        <f ca="1">IF(AND($O72="Objectif",AA$7&gt;=$R72,AA$7&lt;=$R72+$S72-1),2,IF(AND($O72="Jalon",AA$7&gt;=$R72,AA$7&lt;=$R72+$S72-1),1,""))</f>
        <v/>
      </c>
      <c r="AB72" s="23" t="str">
        <f ca="1">IF(AND($O72="Objectif",AB$7&gt;=$R72,AB$7&lt;=$R72+$S72-1),2,IF(AND($O72="Jalon",AB$7&gt;=$R72,AB$7&lt;=$R72+$S72-1),1,""))</f>
        <v/>
      </c>
      <c r="AC72" s="23" t="str">
        <f ca="1">IF(AND($O72="Objectif",AC$7&gt;=$R72,AC$7&lt;=$R72+$S72-1),2,IF(AND($O72="Jalon",AC$7&gt;=$R72,AC$7&lt;=$R72+$S72-1),1,""))</f>
        <v/>
      </c>
      <c r="AD72" s="23" t="str">
        <f ca="1">IF(AND($O72="Objectif",AD$7&gt;=$R72,AD$7&lt;=$R72+$S72-1),2,IF(AND($O72="Jalon",AD$7&gt;=$R72,AD$7&lt;=$R72+$S72-1),1,""))</f>
        <v/>
      </c>
      <c r="AE72" s="23" t="str">
        <f ca="1">IF(AND($O72="Objectif",AE$7&gt;=$R72,AE$7&lt;=$R72+$S72-1),2,IF(AND($O72="Jalon",AE$7&gt;=$R72,AE$7&lt;=$R72+$S72-1),1,""))</f>
        <v/>
      </c>
      <c r="AF72" s="23" t="str">
        <f ca="1">IF(AND($O72="Objectif",AF$7&gt;=$R72,AF$7&lt;=$R72+$S72-1),2,IF(AND($O72="Jalon",AF$7&gt;=$R72,AF$7&lt;=$R72+$S72-1),1,""))</f>
        <v/>
      </c>
      <c r="AG72" s="23" t="str">
        <f ca="1">IF(AND($O72="Objectif",AG$7&gt;=$R72,AG$7&lt;=$R72+$S72-1),2,IF(AND($O72="Jalon",AG$7&gt;=$R72,AG$7&lt;=$R72+$S72-1),1,""))</f>
        <v/>
      </c>
      <c r="AH72" s="23" t="str">
        <f ca="1">IF(AND($O72="Objectif",AH$7&gt;=$R72,AH$7&lt;=$R72+$S72-1),2,IF(AND($O72="Jalon",AH$7&gt;=$R72,AH$7&lt;=$R72+$S72-1),1,""))</f>
        <v/>
      </c>
      <c r="AI72" s="23" t="str">
        <f ca="1">IF(AND($O72="Objectif",AI$7&gt;=$R72,AI$7&lt;=$R72+$S72-1),2,IF(AND($O72="Jalon",AI$7&gt;=$R72,AI$7&lt;=$R72+$S72-1),1,""))</f>
        <v/>
      </c>
      <c r="AJ72" s="23" t="str">
        <f ca="1">IF(AND($O72="Objectif",AJ$7&gt;=$R72,AJ$7&lt;=$R72+$S72-1),2,IF(AND($O72="Jalon",AJ$7&gt;=$R72,AJ$7&lt;=$R72+$S72-1),1,""))</f>
        <v/>
      </c>
      <c r="AK72" s="23" t="str">
        <f ca="1">IF(AND($O72="Objectif",AK$7&gt;=$R72,AK$7&lt;=$R72+$S72-1),2,IF(AND($O72="Jalon",AK$7&gt;=$R72,AK$7&lt;=$R72+$S72-1),1,""))</f>
        <v/>
      </c>
      <c r="AL72" s="23" t="str">
        <f ca="1">IF(AND($O72="Objectif",AL$7&gt;=$R72,AL$7&lt;=$R72+$S72-1),2,IF(AND($O72="Jalon",AL$7&gt;=$R72,AL$7&lt;=$R72+$S72-1),1,""))</f>
        <v/>
      </c>
      <c r="AM72" s="23" t="str">
        <f ca="1">IF(AND($O72="Objectif",AM$7&gt;=$R72,AM$7&lt;=$R72+$S72-1),2,IF(AND($O72="Jalon",AM$7&gt;=$R72,AM$7&lt;=$R72+$S72-1),1,""))</f>
        <v/>
      </c>
      <c r="AN72" s="23" t="str">
        <f ca="1">IF(AND($O72="Objectif",AN$7&gt;=$R72,AN$7&lt;=$R72+$S72-1),2,IF(AND($O72="Jalon",AN$7&gt;=$R72,AN$7&lt;=$R72+$S72-1),1,""))</f>
        <v/>
      </c>
      <c r="AO72" s="23" t="str">
        <f ca="1">IF(AND($O72="Objectif",AO$7&gt;=$R72,AO$7&lt;=$R72+$S72-1),2,IF(AND($O72="Jalon",AO$7&gt;=$R72,AO$7&lt;=$R72+$S72-1),1,""))</f>
        <v/>
      </c>
      <c r="AP72" s="23" t="str">
        <f ca="1">IF(AND($O72="Objectif",AP$7&gt;=$R72,AP$7&lt;=$R72+$S72-1),2,IF(AND($O72="Jalon",AP$7&gt;=$R72,AP$7&lt;=$R72+$S72-1),1,""))</f>
        <v/>
      </c>
      <c r="AQ72" s="23" t="str">
        <f ca="1">IF(AND($O72="Objectif",AQ$7&gt;=$R72,AQ$7&lt;=$R72+$S72-1),2,IF(AND($O72="Jalon",AQ$7&gt;=$R72,AQ$7&lt;=$R72+$S72-1),1,""))</f>
        <v/>
      </c>
      <c r="AR72" s="23" t="str">
        <f ca="1">IF(AND($O72="Objectif",AR$7&gt;=$R72,AR$7&lt;=$R72+$S72-1),2,IF(AND($O72="Jalon",AR$7&gt;=$R72,AR$7&lt;=$R72+$S72-1),1,""))</f>
        <v/>
      </c>
      <c r="AS72" s="23" t="str">
        <f ca="1">IF(AND($O72="Objectif",AS$7&gt;=$R72,AS$7&lt;=$R72+$S72-1),2,IF(AND($O72="Jalon",AS$7&gt;=$R72,AS$7&lt;=$R72+$S72-1),1,""))</f>
        <v/>
      </c>
      <c r="AT72" s="23" t="str">
        <f ca="1">IF(AND($O72="Objectif",AT$7&gt;=$R72,AT$7&lt;=$R72+$S72-1),2,IF(AND($O72="Jalon",AT$7&gt;=$R72,AT$7&lt;=$R72+$S72-1),1,""))</f>
        <v/>
      </c>
      <c r="AU72" s="23" t="str">
        <f ca="1">IF(AND($O72="Objectif",AU$7&gt;=$R72,AU$7&lt;=$R72+$S72-1),2,IF(AND($O72="Jalon",AU$7&gt;=$R72,AU$7&lt;=$R72+$S72-1),1,""))</f>
        <v/>
      </c>
      <c r="AV72" s="23" t="str">
        <f ca="1">IF(AND($O72="Objectif",AV$7&gt;=$R72,AV$7&lt;=$R72+$S72-1),2,IF(AND($O72="Jalon",AV$7&gt;=$R72,AV$7&lt;=$R72+$S72-1),1,""))</f>
        <v/>
      </c>
      <c r="AW72" s="23" t="str">
        <f ca="1">IF(AND($O72="Objectif",AW$7&gt;=$R72,AW$7&lt;=$R72+$S72-1),2,IF(AND($O72="Jalon",AW$7&gt;=$R72,AW$7&lt;=$R72+$S72-1),1,""))</f>
        <v/>
      </c>
      <c r="AX72" s="23" t="str">
        <f ca="1">IF(AND($O72="Objectif",AX$7&gt;=$R72,AX$7&lt;=$R72+$S72-1),2,IF(AND($O72="Jalon",AX$7&gt;=$R72,AX$7&lt;=$R72+$S72-1),1,""))</f>
        <v/>
      </c>
      <c r="AY72" s="23" t="str">
        <f ca="1">IF(AND($O72="Objectif",AY$7&gt;=$R72,AY$7&lt;=$R72+$S72-1),2,IF(AND($O72="Jalon",AY$7&gt;=$R72,AY$7&lt;=$R72+$S72-1),1,""))</f>
        <v/>
      </c>
      <c r="AZ72" s="23" t="str">
        <f ca="1">IF(AND($O72="Objectif",AZ$7&gt;=$R72,AZ$7&lt;=$R72+$S72-1),2,IF(AND($O72="Jalon",AZ$7&gt;=$R72,AZ$7&lt;=$R72+$S72-1),1,""))</f>
        <v/>
      </c>
      <c r="BA72" s="23" t="str">
        <f ca="1">IF(AND($O72="Objectif",BA$7&gt;=$R72,BA$7&lt;=$R72+$S72-1),2,IF(AND($O72="Jalon",BA$7&gt;=$R72,BA$7&lt;=$R72+$S72-1),1,""))</f>
        <v/>
      </c>
      <c r="BB72" s="23" t="str">
        <f ca="1">IF(AND($O72="Objectif",BB$7&gt;=$R72,BB$7&lt;=$R72+$S72-1),2,IF(AND($O72="Jalon",BB$7&gt;=$R72,BB$7&lt;=$R72+$S72-1),1,""))</f>
        <v/>
      </c>
      <c r="BC72" s="23" t="str">
        <f ca="1">IF(AND($O72="Objectif",BC$7&gt;=$R72,BC$7&lt;=$R72+$S72-1),2,IF(AND($O72="Jalon",BC$7&gt;=$R72,BC$7&lt;=$R72+$S72-1),1,""))</f>
        <v/>
      </c>
      <c r="BD72" s="23" t="str">
        <f ca="1">IF(AND($O72="Objectif",BD$7&gt;=$R72,BD$7&lt;=$R72+$S72-1),2,IF(AND($O72="Jalon",BD$7&gt;=$R72,BD$7&lt;=$R72+$S72-1),1,""))</f>
        <v/>
      </c>
      <c r="BE72" s="23" t="str">
        <f ca="1">IF(AND($O72="Objectif",BE$7&gt;=$R72,BE$7&lt;=$R72+$S72-1),2,IF(AND($O72="Jalon",BE$7&gt;=$R72,BE$7&lt;=$R72+$S72-1),1,""))</f>
        <v/>
      </c>
      <c r="BF72" s="23" t="str">
        <f ca="1">IF(AND($O72="Objectif",BF$7&gt;=$R72,BF$7&lt;=$R72+$S72-1),2,IF(AND($O72="Jalon",BF$7&gt;=$R72,BF$7&lt;=$R72+$S72-1),1,""))</f>
        <v/>
      </c>
      <c r="BG72" s="23" t="str">
        <f ca="1">IF(AND($O72="Objectif",BG$7&gt;=$R72,BG$7&lt;=$R72+$S72-1),2,IF(AND($O72="Jalon",BG$7&gt;=$R72,BG$7&lt;=$R72+$S72-1),1,""))</f>
        <v/>
      </c>
      <c r="BH72" s="23" t="str">
        <f ca="1">IF(AND($O72="Objectif",BH$7&gt;=$R72,BH$7&lt;=$R72+$S72-1),2,IF(AND($O72="Jalon",BH$7&gt;=$R72,BH$7&lt;=$R72+$S72-1),1,""))</f>
        <v/>
      </c>
      <c r="BI72" s="23" t="str">
        <f ca="1">IF(AND($O72="Objectif",BI$7&gt;=$R72,BI$7&lt;=$R72+$S72-1),2,IF(AND($O72="Jalon",BI$7&gt;=$R72,BI$7&lt;=$R72+$S72-1),1,""))</f>
        <v/>
      </c>
      <c r="BJ72" s="23" t="str">
        <f ca="1">IF(AND($O72="Objectif",BJ$7&gt;=$R72,BJ$7&lt;=$R72+$S72-1),2,IF(AND($O72="Jalon",BJ$7&gt;=$R72,BJ$7&lt;=$R72+$S72-1),1,""))</f>
        <v/>
      </c>
      <c r="BK72" s="23" t="str">
        <f ca="1">IF(AND($O72="Objectif",BK$7&gt;=$R72,BK$7&lt;=$R72+$S72-1),2,IF(AND($O72="Jalon",BK$7&gt;=$R72,BK$7&lt;=$R72+$S72-1),1,""))</f>
        <v/>
      </c>
      <c r="BL72" s="23" t="str">
        <f ca="1">IF(AND($O72="Objectif",BL$7&gt;=$R72,BL$7&lt;=$R72+$S72-1),2,IF(AND($O72="Jalon",BL$7&gt;=$R72,BL$7&lt;=$R72+$S72-1),1,""))</f>
        <v/>
      </c>
      <c r="BM72" s="23" t="str">
        <f ca="1">IF(AND($O72="Objectif",BM$7&gt;=$R72,BM$7&lt;=$R72+$S72-1),2,IF(AND($O72="Jalon",BM$7&gt;=$R72,BM$7&lt;=$R72+$S72-1),1,""))</f>
        <v/>
      </c>
      <c r="BN72" s="23" t="str">
        <f ca="1">IF(AND($O72="Objectif",BN$7&gt;=$R72,BN$7&lt;=$R72+$S72-1),2,IF(AND($O72="Jalon",BN$7&gt;=$R72,BN$7&lt;=$R72+$S72-1),1,""))</f>
        <v/>
      </c>
      <c r="BO72" s="23" t="str">
        <f ca="1">IF(AND($O72="Objectif",BO$7&gt;=$R72,BO$7&lt;=$R72+$S72-1),2,IF(AND($O72="Jalon",BO$7&gt;=$R72,BO$7&lt;=$R72+$S72-1),1,""))</f>
        <v/>
      </c>
      <c r="BP72" s="23" t="str">
        <f ca="1">IF(AND($O72="Objectif",BP$7&gt;=$R72,BP$7&lt;=$R72+$S72-1),2,IF(AND($O72="Jalon",BP$7&gt;=$R72,BP$7&lt;=$R72+$S72-1),1,""))</f>
        <v/>
      </c>
      <c r="BQ72" s="23" t="str">
        <f ca="1">IF(AND($O72="Objectif",BQ$7&gt;=$R72,BQ$7&lt;=$R72+$S72-1),2,IF(AND($O72="Jalon",BQ$7&gt;=$R72,BQ$7&lt;=$R72+$S72-1),1,""))</f>
        <v/>
      </c>
      <c r="BR72" s="23" t="str">
        <f ca="1">IF(AND($O72="Objectif",BR$7&gt;=$R72,BR$7&lt;=$R72+$S72-1),2,IF(AND($O72="Jalon",BR$7&gt;=$R72,BR$7&lt;=$R72+$S72-1),1,""))</f>
        <v/>
      </c>
      <c r="BS72" s="23" t="str">
        <f ca="1">IF(AND($O72="Objectif",BS$7&gt;=$R72,BS$7&lt;=$R72+$S72-1),2,IF(AND($O72="Jalon",BS$7&gt;=$R72,BS$7&lt;=$R72+$S72-1),1,""))</f>
        <v/>
      </c>
      <c r="BT72" s="23" t="str">
        <f ca="1">IF(AND($O72="Objectif",BT$7&gt;=$R72,BT$7&lt;=$R72+$S72-1),2,IF(AND($O72="Jalon",BT$7&gt;=$R72,BT$7&lt;=$R72+$S72-1),1,""))</f>
        <v/>
      </c>
      <c r="BU72" s="23" t="str">
        <f ca="1">IF(AND($O72="Objectif",BU$7&gt;=$R72,BU$7&lt;=$R72+$S72-1),2,IF(AND($O72="Jalon",BU$7&gt;=$R72,BU$7&lt;=$R72+$S72-1),1,""))</f>
        <v/>
      </c>
      <c r="BV72" s="23" t="str">
        <f ca="1">IF(AND($O72="Objectif",BV$7&gt;=$R72,BV$7&lt;=$R72+$S72-1),2,IF(AND($O72="Jalon",BV$7&gt;=$R72,BV$7&lt;=$R72+$S72-1),1,""))</f>
        <v/>
      </c>
      <c r="BW72" s="23" t="str">
        <f ca="1">IF(AND($O72="Objectif",BW$7&gt;=$R72,BW$7&lt;=$R72+$S72-1),2,IF(AND($O72="Jalon",BW$7&gt;=$R72,BW$7&lt;=$R72+$S72-1),1,""))</f>
        <v/>
      </c>
      <c r="BX72" s="23" t="str">
        <f ca="1">IF(AND($O72="Objectif",BX$7&gt;=$R72,BX$7&lt;=$R72+$S72-1),2,IF(AND($O72="Jalon",BX$7&gt;=$R72,BX$7&lt;=$R72+$S72-1),1,""))</f>
        <v/>
      </c>
      <c r="BY72" s="23" t="str">
        <f ca="1">IF(AND($O72="Objectif",BY$7&gt;=$R72,BY$7&lt;=$R72+$S72-1),2,IF(AND($O72="Jalon",BY$7&gt;=$R72,BY$7&lt;=$R72+$S72-1),1,""))</f>
        <v/>
      </c>
      <c r="BZ72" s="23" t="str">
        <f ca="1">IF(AND($O72="Objectif",BZ$7&gt;=$R72,BZ$7&lt;=$R72+$S72-1),2,IF(AND($O72="Jalon",BZ$7&gt;=$R72,BZ$7&lt;=$R72+$S72-1),1,""))</f>
        <v/>
      </c>
      <c r="CA72" s="23" t="str">
        <f ca="1">IF(AND($O72="Objectif",CA$7&gt;=$R72,CA$7&lt;=$R72+$S72-1),2,IF(AND($O72="Jalon",CA$7&gt;=$R72,CA$7&lt;=$R72+$S72-1),1,""))</f>
        <v/>
      </c>
      <c r="CB72" s="23" t="str">
        <f ca="1">IF(AND($O72="Objectif",CB$7&gt;=$R72,CB$7&lt;=$R72+$S72-1),2,IF(AND($O72="Jalon",CB$7&gt;=$R72,CB$7&lt;=$R72+$S72-1),1,""))</f>
        <v/>
      </c>
    </row>
    <row r="73" spans="1:80" s="2" customFormat="1" ht="30" customHeight="1" x14ac:dyDescent="0.25">
      <c r="A73" s="36">
        <v>17</v>
      </c>
      <c r="B73" s="33" t="s">
        <v>33</v>
      </c>
      <c r="C73" s="88" t="str">
        <f ca="1">VLOOKUP(((Jalons[[#This Row],[perturbation ]]+Jalons[[#This Row],[perturbation 9]])/150),$D$3:$E$6,2,1)</f>
        <v>En bonne voie</v>
      </c>
      <c r="D73" s="88" t="str">
        <f ca="1">VLOOKUP((Jalons[[#This Row],[temps consommés ]]-Jalons[[#This Row],[Nombre de jours]])/Jalons[[#This Row],[Nombre de jours]],$V$3:$W$6,2,1)</f>
        <v>En bonne voie</v>
      </c>
      <c r="E73" s="22" t="s">
        <v>9</v>
      </c>
      <c r="F73" s="65">
        <f>IF(AND(Jalons[[#This Row],[début réel ]]="",Jalons[[#This Row],[fin réelle ]]),0,IF(AND(Jalons[[#This Row],[début réel ]]&lt;&gt;"",Jalons[[#This Row],[fin réelle ]]=""),0.5,1))</f>
        <v>0</v>
      </c>
      <c r="G73" s="56">
        <f>+T28+1</f>
        <v>44991</v>
      </c>
      <c r="H73" s="21">
        <v>2</v>
      </c>
      <c r="I73" s="45">
        <f>+Jalons[[#This Row],[Début prévisionnel ]]+Jalons[[#This Row],[Nombre de jours]]-1</f>
        <v>44992</v>
      </c>
      <c r="J73" s="45"/>
      <c r="K73" s="87">
        <f ca="1">IF(Jalons[[#This Row],[temps consommés ]]-Jalons[[#This Row],[Nombre de jours]]&lt;0,0,Jalons[[#This Row],[temps consommés ]]-Jalons[[#This Row],[Nombre de jours]])</f>
        <v>0</v>
      </c>
      <c r="L7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3" s="45"/>
      <c r="N73" s="66"/>
      <c r="O73" s="88" t="str">
        <f ca="1">VLOOKUP(Jalons[[#This Row],[temps consommés 10]]-Jalons[[#This Row],[Nombre de jours6]]/Jalons[[#This Row],[Nombre de jours6]],$V$3:$W$6,2,1)</f>
        <v>En bonne voie</v>
      </c>
      <c r="P73" s="22" t="s">
        <v>9</v>
      </c>
      <c r="Q73" s="65">
        <f>IF(AND(Jalons[[#This Row],[début réel 8]]="",Jalons[[#This Row],[fin réelle 11]]),0,IF(AND(Jalons[[#This Row],[début réel 8]]&lt;&gt;"",Jalons[[#This Row],[fin réelle 11]]=""),0.5,1))</f>
        <v>0</v>
      </c>
      <c r="R73" s="56">
        <f>+Jalons[[#This Row],[Fin ]]+1</f>
        <v>44993</v>
      </c>
      <c r="S73" s="21">
        <v>28</v>
      </c>
      <c r="T73" s="45">
        <f>Jalons[[#This Row],[Début prévisionnel 5]]+Jalons[[#This Row],[Nombre de jours6]]</f>
        <v>45021</v>
      </c>
      <c r="U73" s="45"/>
      <c r="V73" s="87">
        <f ca="1">IF(Jalons[[#This Row],[temps consommés 10]]-Jalons[[#This Row],[Nombre de jours6]]&lt;0,0,Jalons[[#This Row],[temps consommés 10]]-Jalons[[#This Row],[Nombre de jours6]])</f>
        <v>0</v>
      </c>
      <c r="W7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3" s="45"/>
      <c r="Y73" s="23" t="str">
        <f ca="1">IF(AND($O73="Objectif",Y$7&gt;=$R73,Y$7&lt;=$R73+$S73-1),2,IF(AND($O73="Jalon",Y$7&gt;=$R73,Y$7&lt;=$R73+$S73-1),1,""))</f>
        <v/>
      </c>
      <c r="Z73" s="23" t="str">
        <f ca="1">IF(AND($O73="Objectif",Z$7&gt;=$R73,Z$7&lt;=$R73+$S73-1),2,IF(AND($O73="Jalon",Z$7&gt;=$R73,Z$7&lt;=$R73+$S73-1),1,""))</f>
        <v/>
      </c>
      <c r="AA73" s="23" t="str">
        <f ca="1">IF(AND($O73="Objectif",AA$7&gt;=$R73,AA$7&lt;=$R73+$S73-1),2,IF(AND($O73="Jalon",AA$7&gt;=$R73,AA$7&lt;=$R73+$S73-1),1,""))</f>
        <v/>
      </c>
      <c r="AB73" s="23" t="str">
        <f ca="1">IF(AND($O73="Objectif",AB$7&gt;=$R73,AB$7&lt;=$R73+$S73-1),2,IF(AND($O73="Jalon",AB$7&gt;=$R73,AB$7&lt;=$R73+$S73-1),1,""))</f>
        <v/>
      </c>
      <c r="AC73" s="23" t="str">
        <f ca="1">IF(AND($O73="Objectif",AC$7&gt;=$R73,AC$7&lt;=$R73+$S73-1),2,IF(AND($O73="Jalon",AC$7&gt;=$R73,AC$7&lt;=$R73+$S73-1),1,""))</f>
        <v/>
      </c>
      <c r="AD73" s="23" t="str">
        <f ca="1">IF(AND($O73="Objectif",AD$7&gt;=$R73,AD$7&lt;=$R73+$S73-1),2,IF(AND($O73="Jalon",AD$7&gt;=$R73,AD$7&lt;=$R73+$S73-1),1,""))</f>
        <v/>
      </c>
      <c r="AE73" s="23" t="str">
        <f ca="1">IF(AND($O73="Objectif",AE$7&gt;=$R73,AE$7&lt;=$R73+$S73-1),2,IF(AND($O73="Jalon",AE$7&gt;=$R73,AE$7&lt;=$R73+$S73-1),1,""))</f>
        <v/>
      </c>
      <c r="AF73" s="23" t="str">
        <f ca="1">IF(AND($O73="Objectif",AF$7&gt;=$R73,AF$7&lt;=$R73+$S73-1),2,IF(AND($O73="Jalon",AF$7&gt;=$R73,AF$7&lt;=$R73+$S73-1),1,""))</f>
        <v/>
      </c>
      <c r="AG73" s="23" t="str">
        <f ca="1">IF(AND($O73="Objectif",AG$7&gt;=$R73,AG$7&lt;=$R73+$S73-1),2,IF(AND($O73="Jalon",AG$7&gt;=$R73,AG$7&lt;=$R73+$S73-1),1,""))</f>
        <v/>
      </c>
      <c r="AH73" s="23" t="str">
        <f ca="1">IF(AND($O73="Objectif",AH$7&gt;=$R73,AH$7&lt;=$R73+$S73-1),2,IF(AND($O73="Jalon",AH$7&gt;=$R73,AH$7&lt;=$R73+$S73-1),1,""))</f>
        <v/>
      </c>
      <c r="AI73" s="23" t="str">
        <f ca="1">IF(AND($O73="Objectif",AI$7&gt;=$R73,AI$7&lt;=$R73+$S73-1),2,IF(AND($O73="Jalon",AI$7&gt;=$R73,AI$7&lt;=$R73+$S73-1),1,""))</f>
        <v/>
      </c>
      <c r="AJ73" s="23" t="str">
        <f ca="1">IF(AND($O73="Objectif",AJ$7&gt;=$R73,AJ$7&lt;=$R73+$S73-1),2,IF(AND($O73="Jalon",AJ$7&gt;=$R73,AJ$7&lt;=$R73+$S73-1),1,""))</f>
        <v/>
      </c>
      <c r="AK73" s="23" t="str">
        <f ca="1">IF(AND($O73="Objectif",AK$7&gt;=$R73,AK$7&lt;=$R73+$S73-1),2,IF(AND($O73="Jalon",AK$7&gt;=$R73,AK$7&lt;=$R73+$S73-1),1,""))</f>
        <v/>
      </c>
      <c r="AL73" s="23" t="str">
        <f ca="1">IF(AND($O73="Objectif",AL$7&gt;=$R73,AL$7&lt;=$R73+$S73-1),2,IF(AND($O73="Jalon",AL$7&gt;=$R73,AL$7&lt;=$R73+$S73-1),1,""))</f>
        <v/>
      </c>
      <c r="AM73" s="23" t="str">
        <f ca="1">IF(AND($O73="Objectif",AM$7&gt;=$R73,AM$7&lt;=$R73+$S73-1),2,IF(AND($O73="Jalon",AM$7&gt;=$R73,AM$7&lt;=$R73+$S73-1),1,""))</f>
        <v/>
      </c>
      <c r="AN73" s="23" t="str">
        <f ca="1">IF(AND($O73="Objectif",AN$7&gt;=$R73,AN$7&lt;=$R73+$S73-1),2,IF(AND($O73="Jalon",AN$7&gt;=$R73,AN$7&lt;=$R73+$S73-1),1,""))</f>
        <v/>
      </c>
      <c r="AO73" s="23" t="str">
        <f ca="1">IF(AND($O73="Objectif",AO$7&gt;=$R73,AO$7&lt;=$R73+$S73-1),2,IF(AND($O73="Jalon",AO$7&gt;=$R73,AO$7&lt;=$R73+$S73-1),1,""))</f>
        <v/>
      </c>
      <c r="AP73" s="23" t="str">
        <f ca="1">IF(AND($O73="Objectif",AP$7&gt;=$R73,AP$7&lt;=$R73+$S73-1),2,IF(AND($O73="Jalon",AP$7&gt;=$R73,AP$7&lt;=$R73+$S73-1),1,""))</f>
        <v/>
      </c>
      <c r="AQ73" s="23" t="str">
        <f ca="1">IF(AND($O73="Objectif",AQ$7&gt;=$R73,AQ$7&lt;=$R73+$S73-1),2,IF(AND($O73="Jalon",AQ$7&gt;=$R73,AQ$7&lt;=$R73+$S73-1),1,""))</f>
        <v/>
      </c>
      <c r="AR73" s="23" t="str">
        <f ca="1">IF(AND($O73="Objectif",AR$7&gt;=$R73,AR$7&lt;=$R73+$S73-1),2,IF(AND($O73="Jalon",AR$7&gt;=$R73,AR$7&lt;=$R73+$S73-1),1,""))</f>
        <v/>
      </c>
      <c r="AS73" s="23" t="str">
        <f ca="1">IF(AND($O73="Objectif",AS$7&gt;=$R73,AS$7&lt;=$R73+$S73-1),2,IF(AND($O73="Jalon",AS$7&gt;=$R73,AS$7&lt;=$R73+$S73-1),1,""))</f>
        <v/>
      </c>
      <c r="AT73" s="23" t="str">
        <f ca="1">IF(AND($O73="Objectif",AT$7&gt;=$R73,AT$7&lt;=$R73+$S73-1),2,IF(AND($O73="Jalon",AT$7&gt;=$R73,AT$7&lt;=$R73+$S73-1),1,""))</f>
        <v/>
      </c>
      <c r="AU73" s="23" t="str">
        <f ca="1">IF(AND($O73="Objectif",AU$7&gt;=$R73,AU$7&lt;=$R73+$S73-1),2,IF(AND($O73="Jalon",AU$7&gt;=$R73,AU$7&lt;=$R73+$S73-1),1,""))</f>
        <v/>
      </c>
      <c r="AV73" s="23" t="str">
        <f ca="1">IF(AND($O73="Objectif",AV$7&gt;=$R73,AV$7&lt;=$R73+$S73-1),2,IF(AND($O73="Jalon",AV$7&gt;=$R73,AV$7&lt;=$R73+$S73-1),1,""))</f>
        <v/>
      </c>
      <c r="AW73" s="23" t="str">
        <f ca="1">IF(AND($O73="Objectif",AW$7&gt;=$R73,AW$7&lt;=$R73+$S73-1),2,IF(AND($O73="Jalon",AW$7&gt;=$R73,AW$7&lt;=$R73+$S73-1),1,""))</f>
        <v/>
      </c>
      <c r="AX73" s="23" t="str">
        <f ca="1">IF(AND($O73="Objectif",AX$7&gt;=$R73,AX$7&lt;=$R73+$S73-1),2,IF(AND($O73="Jalon",AX$7&gt;=$R73,AX$7&lt;=$R73+$S73-1),1,""))</f>
        <v/>
      </c>
      <c r="AY73" s="23" t="str">
        <f ca="1">IF(AND($O73="Objectif",AY$7&gt;=$R73,AY$7&lt;=$R73+$S73-1),2,IF(AND($O73="Jalon",AY$7&gt;=$R73,AY$7&lt;=$R73+$S73-1),1,""))</f>
        <v/>
      </c>
      <c r="AZ73" s="23" t="str">
        <f ca="1">IF(AND($O73="Objectif",AZ$7&gt;=$R73,AZ$7&lt;=$R73+$S73-1),2,IF(AND($O73="Jalon",AZ$7&gt;=$R73,AZ$7&lt;=$R73+$S73-1),1,""))</f>
        <v/>
      </c>
      <c r="BA73" s="23" t="str">
        <f ca="1">IF(AND($O73="Objectif",BA$7&gt;=$R73,BA$7&lt;=$R73+$S73-1),2,IF(AND($O73="Jalon",BA$7&gt;=$R73,BA$7&lt;=$R73+$S73-1),1,""))</f>
        <v/>
      </c>
      <c r="BB73" s="23" t="str">
        <f ca="1">IF(AND($O73="Objectif",BB$7&gt;=$R73,BB$7&lt;=$R73+$S73-1),2,IF(AND($O73="Jalon",BB$7&gt;=$R73,BB$7&lt;=$R73+$S73-1),1,""))</f>
        <v/>
      </c>
      <c r="BC73" s="23" t="str">
        <f ca="1">IF(AND($O73="Objectif",BC$7&gt;=$R73,BC$7&lt;=$R73+$S73-1),2,IF(AND($O73="Jalon",BC$7&gt;=$R73,BC$7&lt;=$R73+$S73-1),1,""))</f>
        <v/>
      </c>
      <c r="BD73" s="23" t="str">
        <f ca="1">IF(AND($O73="Objectif",BD$7&gt;=$R73,BD$7&lt;=$R73+$S73-1),2,IF(AND($O73="Jalon",BD$7&gt;=$R73,BD$7&lt;=$R73+$S73-1),1,""))</f>
        <v/>
      </c>
      <c r="BE73" s="23" t="str">
        <f ca="1">IF(AND($O73="Objectif",BE$7&gt;=$R73,BE$7&lt;=$R73+$S73-1),2,IF(AND($O73="Jalon",BE$7&gt;=$R73,BE$7&lt;=$R73+$S73-1),1,""))</f>
        <v/>
      </c>
      <c r="BF73" s="23" t="str">
        <f ca="1">IF(AND($O73="Objectif",BF$7&gt;=$R73,BF$7&lt;=$R73+$S73-1),2,IF(AND($O73="Jalon",BF$7&gt;=$R73,BF$7&lt;=$R73+$S73-1),1,""))</f>
        <v/>
      </c>
      <c r="BG73" s="23" t="str">
        <f ca="1">IF(AND($O73="Objectif",BG$7&gt;=$R73,BG$7&lt;=$R73+$S73-1),2,IF(AND($O73="Jalon",BG$7&gt;=$R73,BG$7&lt;=$R73+$S73-1),1,""))</f>
        <v/>
      </c>
      <c r="BH73" s="23" t="str">
        <f ca="1">IF(AND($O73="Objectif",BH$7&gt;=$R73,BH$7&lt;=$R73+$S73-1),2,IF(AND($O73="Jalon",BH$7&gt;=$R73,BH$7&lt;=$R73+$S73-1),1,""))</f>
        <v/>
      </c>
      <c r="BI73" s="23" t="str">
        <f ca="1">IF(AND($O73="Objectif",BI$7&gt;=$R73,BI$7&lt;=$R73+$S73-1),2,IF(AND($O73="Jalon",BI$7&gt;=$R73,BI$7&lt;=$R73+$S73-1),1,""))</f>
        <v/>
      </c>
      <c r="BJ73" s="23" t="str">
        <f ca="1">IF(AND($O73="Objectif",BJ$7&gt;=$R73,BJ$7&lt;=$R73+$S73-1),2,IF(AND($O73="Jalon",BJ$7&gt;=$R73,BJ$7&lt;=$R73+$S73-1),1,""))</f>
        <v/>
      </c>
      <c r="BK73" s="23" t="str">
        <f ca="1">IF(AND($O73="Objectif",BK$7&gt;=$R73,BK$7&lt;=$R73+$S73-1),2,IF(AND($O73="Jalon",BK$7&gt;=$R73,BK$7&lt;=$R73+$S73-1),1,""))</f>
        <v/>
      </c>
      <c r="BL73" s="23" t="str">
        <f ca="1">IF(AND($O73="Objectif",BL$7&gt;=$R73,BL$7&lt;=$R73+$S73-1),2,IF(AND($O73="Jalon",BL$7&gt;=$R73,BL$7&lt;=$R73+$S73-1),1,""))</f>
        <v/>
      </c>
      <c r="BM73" s="23" t="str">
        <f ca="1">IF(AND($O73="Objectif",BM$7&gt;=$R73,BM$7&lt;=$R73+$S73-1),2,IF(AND($O73="Jalon",BM$7&gt;=$R73,BM$7&lt;=$R73+$S73-1),1,""))</f>
        <v/>
      </c>
      <c r="BN73" s="23" t="str">
        <f ca="1">IF(AND($O73="Objectif",BN$7&gt;=$R73,BN$7&lt;=$R73+$S73-1),2,IF(AND($O73="Jalon",BN$7&gt;=$R73,BN$7&lt;=$R73+$S73-1),1,""))</f>
        <v/>
      </c>
      <c r="BO73" s="23" t="str">
        <f ca="1">IF(AND($O73="Objectif",BO$7&gt;=$R73,BO$7&lt;=$R73+$S73-1),2,IF(AND($O73="Jalon",BO$7&gt;=$R73,BO$7&lt;=$R73+$S73-1),1,""))</f>
        <v/>
      </c>
      <c r="BP73" s="23" t="str">
        <f ca="1">IF(AND($O73="Objectif",BP$7&gt;=$R73,BP$7&lt;=$R73+$S73-1),2,IF(AND($O73="Jalon",BP$7&gt;=$R73,BP$7&lt;=$R73+$S73-1),1,""))</f>
        <v/>
      </c>
      <c r="BQ73" s="23" t="str">
        <f ca="1">IF(AND($O73="Objectif",BQ$7&gt;=$R73,BQ$7&lt;=$R73+$S73-1),2,IF(AND($O73="Jalon",BQ$7&gt;=$R73,BQ$7&lt;=$R73+$S73-1),1,""))</f>
        <v/>
      </c>
      <c r="BR73" s="23" t="str">
        <f ca="1">IF(AND($O73="Objectif",BR$7&gt;=$R73,BR$7&lt;=$R73+$S73-1),2,IF(AND($O73="Jalon",BR$7&gt;=$R73,BR$7&lt;=$R73+$S73-1),1,""))</f>
        <v/>
      </c>
      <c r="BS73" s="23" t="str">
        <f ca="1">IF(AND($O73="Objectif",BS$7&gt;=$R73,BS$7&lt;=$R73+$S73-1),2,IF(AND($O73="Jalon",BS$7&gt;=$R73,BS$7&lt;=$R73+$S73-1),1,""))</f>
        <v/>
      </c>
      <c r="BT73" s="23" t="str">
        <f ca="1">IF(AND($O73="Objectif",BT$7&gt;=$R73,BT$7&lt;=$R73+$S73-1),2,IF(AND($O73="Jalon",BT$7&gt;=$R73,BT$7&lt;=$R73+$S73-1),1,""))</f>
        <v/>
      </c>
      <c r="BU73" s="23" t="str">
        <f ca="1">IF(AND($O73="Objectif",BU$7&gt;=$R73,BU$7&lt;=$R73+$S73-1),2,IF(AND($O73="Jalon",BU$7&gt;=$R73,BU$7&lt;=$R73+$S73-1),1,""))</f>
        <v/>
      </c>
      <c r="BV73" s="23" t="str">
        <f ca="1">IF(AND($O73="Objectif",BV$7&gt;=$R73,BV$7&lt;=$R73+$S73-1),2,IF(AND($O73="Jalon",BV$7&gt;=$R73,BV$7&lt;=$R73+$S73-1),1,""))</f>
        <v/>
      </c>
      <c r="BW73" s="23" t="str">
        <f ca="1">IF(AND($O73="Objectif",BW$7&gt;=$R73,BW$7&lt;=$R73+$S73-1),2,IF(AND($O73="Jalon",BW$7&gt;=$R73,BW$7&lt;=$R73+$S73-1),1,""))</f>
        <v/>
      </c>
      <c r="BX73" s="23" t="str">
        <f ca="1">IF(AND($O73="Objectif",BX$7&gt;=$R73,BX$7&lt;=$R73+$S73-1),2,IF(AND($O73="Jalon",BX$7&gt;=$R73,BX$7&lt;=$R73+$S73-1),1,""))</f>
        <v/>
      </c>
      <c r="BY73" s="23" t="str">
        <f ca="1">IF(AND($O73="Objectif",BY$7&gt;=$R73,BY$7&lt;=$R73+$S73-1),2,IF(AND($O73="Jalon",BY$7&gt;=$R73,BY$7&lt;=$R73+$S73-1),1,""))</f>
        <v/>
      </c>
      <c r="BZ73" s="23" t="str">
        <f ca="1">IF(AND($O73="Objectif",BZ$7&gt;=$R73,BZ$7&lt;=$R73+$S73-1),2,IF(AND($O73="Jalon",BZ$7&gt;=$R73,BZ$7&lt;=$R73+$S73-1),1,""))</f>
        <v/>
      </c>
      <c r="CA73" s="23" t="str">
        <f ca="1">IF(AND($O73="Objectif",CA$7&gt;=$R73,CA$7&lt;=$R73+$S73-1),2,IF(AND($O73="Jalon",CA$7&gt;=$R73,CA$7&lt;=$R73+$S73-1),1,""))</f>
        <v/>
      </c>
      <c r="CB73" s="23" t="str">
        <f ca="1">IF(AND($O73="Objectif",CB$7&gt;=$R73,CB$7&lt;=$R73+$S73-1),2,IF(AND($O73="Jalon",CB$7&gt;=$R73,CB$7&lt;=$R73+$S73-1),1,""))</f>
        <v/>
      </c>
    </row>
    <row r="74" spans="1:80" s="2" customFormat="1" ht="30" customHeight="1" x14ac:dyDescent="0.25">
      <c r="A74" s="37">
        <v>18</v>
      </c>
      <c r="B74" s="33" t="s">
        <v>34</v>
      </c>
      <c r="C74" s="88" t="str">
        <f ca="1">VLOOKUP(((Jalons[[#This Row],[perturbation ]]+Jalons[[#This Row],[perturbation 9]])/150),$D$3:$E$6,2,1)</f>
        <v>En bonne voie</v>
      </c>
      <c r="D74" s="88" t="str">
        <f ca="1">VLOOKUP((Jalons[[#This Row],[temps consommés ]]-Jalons[[#This Row],[Nombre de jours]])/Jalons[[#This Row],[Nombre de jours]],$V$3:$W$6,2,1)</f>
        <v>En bonne voie</v>
      </c>
      <c r="E74" s="22" t="s">
        <v>9</v>
      </c>
      <c r="F74" s="65">
        <f>IF(AND(Jalons[[#This Row],[début réel ]]="",Jalons[[#This Row],[fin réelle ]]),0,IF(AND(Jalons[[#This Row],[début réel ]]&lt;&gt;"",Jalons[[#This Row],[fin réelle ]]=""),0.5,1))</f>
        <v>0</v>
      </c>
      <c r="G74" s="56">
        <f>+T29+1</f>
        <v>44991</v>
      </c>
      <c r="H74" s="21">
        <v>2</v>
      </c>
      <c r="I74" s="45">
        <f>+Jalons[[#This Row],[Début prévisionnel ]]+Jalons[[#This Row],[Nombre de jours]]-1</f>
        <v>44992</v>
      </c>
      <c r="J74" s="45"/>
      <c r="K74" s="87">
        <f ca="1">IF(Jalons[[#This Row],[temps consommés ]]-Jalons[[#This Row],[Nombre de jours]]&lt;0,0,Jalons[[#This Row],[temps consommés ]]-Jalons[[#This Row],[Nombre de jours]])</f>
        <v>0</v>
      </c>
      <c r="L7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4" s="45"/>
      <c r="N74" s="66"/>
      <c r="O74" s="88" t="str">
        <f ca="1">VLOOKUP(Jalons[[#This Row],[temps consommés 10]]-Jalons[[#This Row],[Nombre de jours6]]/Jalons[[#This Row],[Nombre de jours6]],$V$3:$W$6,2,1)</f>
        <v>En bonne voie</v>
      </c>
      <c r="P74" s="22" t="s">
        <v>9</v>
      </c>
      <c r="Q74" s="65">
        <f>IF(AND(Jalons[[#This Row],[début réel 8]]="",Jalons[[#This Row],[fin réelle 11]]),0,IF(AND(Jalons[[#This Row],[début réel 8]]&lt;&gt;"",Jalons[[#This Row],[fin réelle 11]]=""),0.5,1))</f>
        <v>0</v>
      </c>
      <c r="R74" s="56">
        <f>+Jalons[[#This Row],[Fin ]]+1</f>
        <v>44993</v>
      </c>
      <c r="S74" s="21">
        <v>28</v>
      </c>
      <c r="T74" s="45">
        <f>Jalons[[#This Row],[Début prévisionnel 5]]+Jalons[[#This Row],[Nombre de jours6]]</f>
        <v>45021</v>
      </c>
      <c r="U74" s="45"/>
      <c r="V74" s="87">
        <f ca="1">IF(Jalons[[#This Row],[temps consommés 10]]-Jalons[[#This Row],[Nombre de jours6]]&lt;0,0,Jalons[[#This Row],[temps consommés 10]]-Jalons[[#This Row],[Nombre de jours6]])</f>
        <v>0</v>
      </c>
      <c r="W7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4" s="45"/>
      <c r="Y74" s="23" t="str">
        <f ca="1">IF(AND($O74="Objectif",Y$7&gt;=$R74,Y$7&lt;=$R74+$S74-1),2,IF(AND($O74="Jalon",Y$7&gt;=$R74,Y$7&lt;=$R74+$S74-1),1,""))</f>
        <v/>
      </c>
      <c r="Z74" s="23" t="str">
        <f ca="1">IF(AND($O74="Objectif",Z$7&gt;=$R74,Z$7&lt;=$R74+$S74-1),2,IF(AND($O74="Jalon",Z$7&gt;=$R74,Z$7&lt;=$R74+$S74-1),1,""))</f>
        <v/>
      </c>
      <c r="AA74" s="23" t="str">
        <f ca="1">IF(AND($O74="Objectif",AA$7&gt;=$R74,AA$7&lt;=$R74+$S74-1),2,IF(AND($O74="Jalon",AA$7&gt;=$R74,AA$7&lt;=$R74+$S74-1),1,""))</f>
        <v/>
      </c>
      <c r="AB74" s="23" t="str">
        <f ca="1">IF(AND($O74="Objectif",AB$7&gt;=$R74,AB$7&lt;=$R74+$S74-1),2,IF(AND($O74="Jalon",AB$7&gt;=$R74,AB$7&lt;=$R74+$S74-1),1,""))</f>
        <v/>
      </c>
      <c r="AC74" s="23" t="str">
        <f ca="1">IF(AND($O74="Objectif",AC$7&gt;=$R74,AC$7&lt;=$R74+$S74-1),2,IF(AND($O74="Jalon",AC$7&gt;=$R74,AC$7&lt;=$R74+$S74-1),1,""))</f>
        <v/>
      </c>
      <c r="AD74" s="23" t="str">
        <f ca="1">IF(AND($O74="Objectif",AD$7&gt;=$R74,AD$7&lt;=$R74+$S74-1),2,IF(AND($O74="Jalon",AD$7&gt;=$R74,AD$7&lt;=$R74+$S74-1),1,""))</f>
        <v/>
      </c>
      <c r="AE74" s="23" t="str">
        <f ca="1">IF(AND($O74="Objectif",AE$7&gt;=$R74,AE$7&lt;=$R74+$S74-1),2,IF(AND($O74="Jalon",AE$7&gt;=$R74,AE$7&lt;=$R74+$S74-1),1,""))</f>
        <v/>
      </c>
      <c r="AF74" s="23" t="str">
        <f ca="1">IF(AND($O74="Objectif",AF$7&gt;=$R74,AF$7&lt;=$R74+$S74-1),2,IF(AND($O74="Jalon",AF$7&gt;=$R74,AF$7&lt;=$R74+$S74-1),1,""))</f>
        <v/>
      </c>
      <c r="AG74" s="23" t="str">
        <f ca="1">IF(AND($O74="Objectif",AG$7&gt;=$R74,AG$7&lt;=$R74+$S74-1),2,IF(AND($O74="Jalon",AG$7&gt;=$R74,AG$7&lt;=$R74+$S74-1),1,""))</f>
        <v/>
      </c>
      <c r="AH74" s="23" t="str">
        <f ca="1">IF(AND($O74="Objectif",AH$7&gt;=$R74,AH$7&lt;=$R74+$S74-1),2,IF(AND($O74="Jalon",AH$7&gt;=$R74,AH$7&lt;=$R74+$S74-1),1,""))</f>
        <v/>
      </c>
      <c r="AI74" s="23" t="str">
        <f ca="1">IF(AND($O74="Objectif",AI$7&gt;=$R74,AI$7&lt;=$R74+$S74-1),2,IF(AND($O74="Jalon",AI$7&gt;=$R74,AI$7&lt;=$R74+$S74-1),1,""))</f>
        <v/>
      </c>
      <c r="AJ74" s="23" t="str">
        <f ca="1">IF(AND($O74="Objectif",AJ$7&gt;=$R74,AJ$7&lt;=$R74+$S74-1),2,IF(AND($O74="Jalon",AJ$7&gt;=$R74,AJ$7&lt;=$R74+$S74-1),1,""))</f>
        <v/>
      </c>
      <c r="AK74" s="23" t="str">
        <f ca="1">IF(AND($O74="Objectif",AK$7&gt;=$R74,AK$7&lt;=$R74+$S74-1),2,IF(AND($O74="Jalon",AK$7&gt;=$R74,AK$7&lt;=$R74+$S74-1),1,""))</f>
        <v/>
      </c>
      <c r="AL74" s="23" t="str">
        <f ca="1">IF(AND($O74="Objectif",AL$7&gt;=$R74,AL$7&lt;=$R74+$S74-1),2,IF(AND($O74="Jalon",AL$7&gt;=$R74,AL$7&lt;=$R74+$S74-1),1,""))</f>
        <v/>
      </c>
      <c r="AM74" s="23" t="str">
        <f ca="1">IF(AND($O74="Objectif",AM$7&gt;=$R74,AM$7&lt;=$R74+$S74-1),2,IF(AND($O74="Jalon",AM$7&gt;=$R74,AM$7&lt;=$R74+$S74-1),1,""))</f>
        <v/>
      </c>
      <c r="AN74" s="23" t="str">
        <f ca="1">IF(AND($O74="Objectif",AN$7&gt;=$R74,AN$7&lt;=$R74+$S74-1),2,IF(AND($O74="Jalon",AN$7&gt;=$R74,AN$7&lt;=$R74+$S74-1),1,""))</f>
        <v/>
      </c>
      <c r="AO74" s="23" t="str">
        <f ca="1">IF(AND($O74="Objectif",AO$7&gt;=$R74,AO$7&lt;=$R74+$S74-1),2,IF(AND($O74="Jalon",AO$7&gt;=$R74,AO$7&lt;=$R74+$S74-1),1,""))</f>
        <v/>
      </c>
      <c r="AP74" s="23" t="str">
        <f ca="1">IF(AND($O74="Objectif",AP$7&gt;=$R74,AP$7&lt;=$R74+$S74-1),2,IF(AND($O74="Jalon",AP$7&gt;=$R74,AP$7&lt;=$R74+$S74-1),1,""))</f>
        <v/>
      </c>
      <c r="AQ74" s="23" t="str">
        <f ca="1">IF(AND($O74="Objectif",AQ$7&gt;=$R74,AQ$7&lt;=$R74+$S74-1),2,IF(AND($O74="Jalon",AQ$7&gt;=$R74,AQ$7&lt;=$R74+$S74-1),1,""))</f>
        <v/>
      </c>
      <c r="AR74" s="23" t="str">
        <f ca="1">IF(AND($O74="Objectif",AR$7&gt;=$R74,AR$7&lt;=$R74+$S74-1),2,IF(AND($O74="Jalon",AR$7&gt;=$R74,AR$7&lt;=$R74+$S74-1),1,""))</f>
        <v/>
      </c>
      <c r="AS74" s="23" t="str">
        <f ca="1">IF(AND($O74="Objectif",AS$7&gt;=$R74,AS$7&lt;=$R74+$S74-1),2,IF(AND($O74="Jalon",AS$7&gt;=$R74,AS$7&lt;=$R74+$S74-1),1,""))</f>
        <v/>
      </c>
      <c r="AT74" s="23" t="str">
        <f ca="1">IF(AND($O74="Objectif",AT$7&gt;=$R74,AT$7&lt;=$R74+$S74-1),2,IF(AND($O74="Jalon",AT$7&gt;=$R74,AT$7&lt;=$R74+$S74-1),1,""))</f>
        <v/>
      </c>
      <c r="AU74" s="23" t="str">
        <f ca="1">IF(AND($O74="Objectif",AU$7&gt;=$R74,AU$7&lt;=$R74+$S74-1),2,IF(AND($O74="Jalon",AU$7&gt;=$R74,AU$7&lt;=$R74+$S74-1),1,""))</f>
        <v/>
      </c>
      <c r="AV74" s="23" t="str">
        <f ca="1">IF(AND($O74="Objectif",AV$7&gt;=$R74,AV$7&lt;=$R74+$S74-1),2,IF(AND($O74="Jalon",AV$7&gt;=$R74,AV$7&lt;=$R74+$S74-1),1,""))</f>
        <v/>
      </c>
      <c r="AW74" s="23" t="str">
        <f ca="1">IF(AND($O74="Objectif",AW$7&gt;=$R74,AW$7&lt;=$R74+$S74-1),2,IF(AND($O74="Jalon",AW$7&gt;=$R74,AW$7&lt;=$R74+$S74-1),1,""))</f>
        <v/>
      </c>
      <c r="AX74" s="23" t="str">
        <f ca="1">IF(AND($O74="Objectif",AX$7&gt;=$R74,AX$7&lt;=$R74+$S74-1),2,IF(AND($O74="Jalon",AX$7&gt;=$R74,AX$7&lt;=$R74+$S74-1),1,""))</f>
        <v/>
      </c>
      <c r="AY74" s="23" t="str">
        <f ca="1">IF(AND($O74="Objectif",AY$7&gt;=$R74,AY$7&lt;=$R74+$S74-1),2,IF(AND($O74="Jalon",AY$7&gt;=$R74,AY$7&lt;=$R74+$S74-1),1,""))</f>
        <v/>
      </c>
      <c r="AZ74" s="23" t="str">
        <f ca="1">IF(AND($O74="Objectif",AZ$7&gt;=$R74,AZ$7&lt;=$R74+$S74-1),2,IF(AND($O74="Jalon",AZ$7&gt;=$R74,AZ$7&lt;=$R74+$S74-1),1,""))</f>
        <v/>
      </c>
      <c r="BA74" s="23" t="str">
        <f ca="1">IF(AND($O74="Objectif",BA$7&gt;=$R74,BA$7&lt;=$R74+$S74-1),2,IF(AND($O74="Jalon",BA$7&gt;=$R74,BA$7&lt;=$R74+$S74-1),1,""))</f>
        <v/>
      </c>
      <c r="BB74" s="23" t="str">
        <f ca="1">IF(AND($O74="Objectif",BB$7&gt;=$R74,BB$7&lt;=$R74+$S74-1),2,IF(AND($O74="Jalon",BB$7&gt;=$R74,BB$7&lt;=$R74+$S74-1),1,""))</f>
        <v/>
      </c>
      <c r="BC74" s="23" t="str">
        <f ca="1">IF(AND($O74="Objectif",BC$7&gt;=$R74,BC$7&lt;=$R74+$S74-1),2,IF(AND($O74="Jalon",BC$7&gt;=$R74,BC$7&lt;=$R74+$S74-1),1,""))</f>
        <v/>
      </c>
      <c r="BD74" s="23" t="str">
        <f ca="1">IF(AND($O74="Objectif",BD$7&gt;=$R74,BD$7&lt;=$R74+$S74-1),2,IF(AND($O74="Jalon",BD$7&gt;=$R74,BD$7&lt;=$R74+$S74-1),1,""))</f>
        <v/>
      </c>
      <c r="BE74" s="23" t="str">
        <f ca="1">IF(AND($O74="Objectif",BE$7&gt;=$R74,BE$7&lt;=$R74+$S74-1),2,IF(AND($O74="Jalon",BE$7&gt;=$R74,BE$7&lt;=$R74+$S74-1),1,""))</f>
        <v/>
      </c>
      <c r="BF74" s="23" t="str">
        <f ca="1">IF(AND($O74="Objectif",BF$7&gt;=$R74,BF$7&lt;=$R74+$S74-1),2,IF(AND($O74="Jalon",BF$7&gt;=$R74,BF$7&lt;=$R74+$S74-1),1,""))</f>
        <v/>
      </c>
      <c r="BG74" s="23" t="str">
        <f ca="1">IF(AND($O74="Objectif",BG$7&gt;=$R74,BG$7&lt;=$R74+$S74-1),2,IF(AND($O74="Jalon",BG$7&gt;=$R74,BG$7&lt;=$R74+$S74-1),1,""))</f>
        <v/>
      </c>
      <c r="BH74" s="23" t="str">
        <f ca="1">IF(AND($O74="Objectif",BH$7&gt;=$R74,BH$7&lt;=$R74+$S74-1),2,IF(AND($O74="Jalon",BH$7&gt;=$R74,BH$7&lt;=$R74+$S74-1),1,""))</f>
        <v/>
      </c>
      <c r="BI74" s="23" t="str">
        <f ca="1">IF(AND($O74="Objectif",BI$7&gt;=$R74,BI$7&lt;=$R74+$S74-1),2,IF(AND($O74="Jalon",BI$7&gt;=$R74,BI$7&lt;=$R74+$S74-1),1,""))</f>
        <v/>
      </c>
      <c r="BJ74" s="23" t="str">
        <f ca="1">IF(AND($O74="Objectif",BJ$7&gt;=$R74,BJ$7&lt;=$R74+$S74-1),2,IF(AND($O74="Jalon",BJ$7&gt;=$R74,BJ$7&lt;=$R74+$S74-1),1,""))</f>
        <v/>
      </c>
      <c r="BK74" s="23" t="str">
        <f ca="1">IF(AND($O74="Objectif",BK$7&gt;=$R74,BK$7&lt;=$R74+$S74-1),2,IF(AND($O74="Jalon",BK$7&gt;=$R74,BK$7&lt;=$R74+$S74-1),1,""))</f>
        <v/>
      </c>
      <c r="BL74" s="23" t="str">
        <f ca="1">IF(AND($O74="Objectif",BL$7&gt;=$R74,BL$7&lt;=$R74+$S74-1),2,IF(AND($O74="Jalon",BL$7&gt;=$R74,BL$7&lt;=$R74+$S74-1),1,""))</f>
        <v/>
      </c>
      <c r="BM74" s="23" t="str">
        <f ca="1">IF(AND($O74="Objectif",BM$7&gt;=$R74,BM$7&lt;=$R74+$S74-1),2,IF(AND($O74="Jalon",BM$7&gt;=$R74,BM$7&lt;=$R74+$S74-1),1,""))</f>
        <v/>
      </c>
      <c r="BN74" s="23" t="str">
        <f ca="1">IF(AND($O74="Objectif",BN$7&gt;=$R74,BN$7&lt;=$R74+$S74-1),2,IF(AND($O74="Jalon",BN$7&gt;=$R74,BN$7&lt;=$R74+$S74-1),1,""))</f>
        <v/>
      </c>
      <c r="BO74" s="23" t="str">
        <f ca="1">IF(AND($O74="Objectif",BO$7&gt;=$R74,BO$7&lt;=$R74+$S74-1),2,IF(AND($O74="Jalon",BO$7&gt;=$R74,BO$7&lt;=$R74+$S74-1),1,""))</f>
        <v/>
      </c>
      <c r="BP74" s="23" t="str">
        <f ca="1">IF(AND($O74="Objectif",BP$7&gt;=$R74,BP$7&lt;=$R74+$S74-1),2,IF(AND($O74="Jalon",BP$7&gt;=$R74,BP$7&lt;=$R74+$S74-1),1,""))</f>
        <v/>
      </c>
      <c r="BQ74" s="23" t="str">
        <f ca="1">IF(AND($O74="Objectif",BQ$7&gt;=$R74,BQ$7&lt;=$R74+$S74-1),2,IF(AND($O74="Jalon",BQ$7&gt;=$R74,BQ$7&lt;=$R74+$S74-1),1,""))</f>
        <v/>
      </c>
      <c r="BR74" s="23" t="str">
        <f ca="1">IF(AND($O74="Objectif",BR$7&gt;=$R74,BR$7&lt;=$R74+$S74-1),2,IF(AND($O74="Jalon",BR$7&gt;=$R74,BR$7&lt;=$R74+$S74-1),1,""))</f>
        <v/>
      </c>
      <c r="BS74" s="23" t="str">
        <f ca="1">IF(AND($O74="Objectif",BS$7&gt;=$R74,BS$7&lt;=$R74+$S74-1),2,IF(AND($O74="Jalon",BS$7&gt;=$R74,BS$7&lt;=$R74+$S74-1),1,""))</f>
        <v/>
      </c>
      <c r="BT74" s="23" t="str">
        <f ca="1">IF(AND($O74="Objectif",BT$7&gt;=$R74,BT$7&lt;=$R74+$S74-1),2,IF(AND($O74="Jalon",BT$7&gt;=$R74,BT$7&lt;=$R74+$S74-1),1,""))</f>
        <v/>
      </c>
      <c r="BU74" s="23" t="str">
        <f ca="1">IF(AND($O74="Objectif",BU$7&gt;=$R74,BU$7&lt;=$R74+$S74-1),2,IF(AND($O74="Jalon",BU$7&gt;=$R74,BU$7&lt;=$R74+$S74-1),1,""))</f>
        <v/>
      </c>
      <c r="BV74" s="23" t="str">
        <f ca="1">IF(AND($O74="Objectif",BV$7&gt;=$R74,BV$7&lt;=$R74+$S74-1),2,IF(AND($O74="Jalon",BV$7&gt;=$R74,BV$7&lt;=$R74+$S74-1),1,""))</f>
        <v/>
      </c>
      <c r="BW74" s="23" t="str">
        <f ca="1">IF(AND($O74="Objectif",BW$7&gt;=$R74,BW$7&lt;=$R74+$S74-1),2,IF(AND($O74="Jalon",BW$7&gt;=$R74,BW$7&lt;=$R74+$S74-1),1,""))</f>
        <v/>
      </c>
      <c r="BX74" s="23" t="str">
        <f ca="1">IF(AND($O74="Objectif",BX$7&gt;=$R74,BX$7&lt;=$R74+$S74-1),2,IF(AND($O74="Jalon",BX$7&gt;=$R74,BX$7&lt;=$R74+$S74-1),1,""))</f>
        <v/>
      </c>
      <c r="BY74" s="23" t="str">
        <f ca="1">IF(AND($O74="Objectif",BY$7&gt;=$R74,BY$7&lt;=$R74+$S74-1),2,IF(AND($O74="Jalon",BY$7&gt;=$R74,BY$7&lt;=$R74+$S74-1),1,""))</f>
        <v/>
      </c>
      <c r="BZ74" s="23" t="str">
        <f ca="1">IF(AND($O74="Objectif",BZ$7&gt;=$R74,BZ$7&lt;=$R74+$S74-1),2,IF(AND($O74="Jalon",BZ$7&gt;=$R74,BZ$7&lt;=$R74+$S74-1),1,""))</f>
        <v/>
      </c>
      <c r="CA74" s="23" t="str">
        <f ca="1">IF(AND($O74="Objectif",CA$7&gt;=$R74,CA$7&lt;=$R74+$S74-1),2,IF(AND($O74="Jalon",CA$7&gt;=$R74,CA$7&lt;=$R74+$S74-1),1,""))</f>
        <v/>
      </c>
      <c r="CB74" s="23" t="str">
        <f ca="1">IF(AND($O74="Objectif",CB$7&gt;=$R74,CB$7&lt;=$R74+$S74-1),2,IF(AND($O74="Jalon",CB$7&gt;=$R74,CB$7&lt;=$R74+$S74-1),1,""))</f>
        <v/>
      </c>
    </row>
    <row r="75" spans="1:80" s="2" customFormat="1" ht="30" customHeight="1" x14ac:dyDescent="0.25">
      <c r="A75" s="36">
        <v>19</v>
      </c>
      <c r="B75" s="33" t="s">
        <v>35</v>
      </c>
      <c r="C75" s="88" t="str">
        <f ca="1">VLOOKUP(((Jalons[[#This Row],[perturbation ]]+Jalons[[#This Row],[perturbation 9]])/150),$D$3:$E$6,2,1)</f>
        <v>En bonne voie</v>
      </c>
      <c r="D75" s="88" t="str">
        <f ca="1">VLOOKUP((Jalons[[#This Row],[temps consommés ]]-Jalons[[#This Row],[Nombre de jours]])/Jalons[[#This Row],[Nombre de jours]],$V$3:$W$6,2,1)</f>
        <v>En bonne voie</v>
      </c>
      <c r="E75" s="22" t="s">
        <v>9</v>
      </c>
      <c r="F75" s="65">
        <f>IF(AND(Jalons[[#This Row],[début réel ]]="",Jalons[[#This Row],[fin réelle ]]),0,IF(AND(Jalons[[#This Row],[début réel ]]&lt;&gt;"",Jalons[[#This Row],[fin réelle ]]=""),0.5,1))</f>
        <v>0</v>
      </c>
      <c r="G75" s="56">
        <f>+T30+1</f>
        <v>44991</v>
      </c>
      <c r="H75" s="21">
        <v>2</v>
      </c>
      <c r="I75" s="45">
        <f>+Jalons[[#This Row],[Début prévisionnel ]]+Jalons[[#This Row],[Nombre de jours]]-1</f>
        <v>44992</v>
      </c>
      <c r="J75" s="45"/>
      <c r="K75" s="87">
        <f ca="1">IF(Jalons[[#This Row],[temps consommés ]]-Jalons[[#This Row],[Nombre de jours]]&lt;0,0,Jalons[[#This Row],[temps consommés ]]-Jalons[[#This Row],[Nombre de jours]])</f>
        <v>0</v>
      </c>
      <c r="L7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5" s="45"/>
      <c r="N75" s="66"/>
      <c r="O75" s="88" t="str">
        <f ca="1">VLOOKUP(Jalons[[#This Row],[temps consommés 10]]-Jalons[[#This Row],[Nombre de jours6]]/Jalons[[#This Row],[Nombre de jours6]],$V$3:$W$6,2,1)</f>
        <v>En bonne voie</v>
      </c>
      <c r="P75" s="22" t="s">
        <v>9</v>
      </c>
      <c r="Q75" s="65">
        <f>IF(AND(Jalons[[#This Row],[début réel 8]]="",Jalons[[#This Row],[fin réelle 11]]),0,IF(AND(Jalons[[#This Row],[début réel 8]]&lt;&gt;"",Jalons[[#This Row],[fin réelle 11]]=""),0.5,1))</f>
        <v>0</v>
      </c>
      <c r="R75" s="56">
        <f>+Jalons[[#This Row],[Fin ]]+1</f>
        <v>44993</v>
      </c>
      <c r="S75" s="21">
        <v>28</v>
      </c>
      <c r="T75" s="45">
        <f>Jalons[[#This Row],[Début prévisionnel 5]]+Jalons[[#This Row],[Nombre de jours6]]</f>
        <v>45021</v>
      </c>
      <c r="U75" s="45"/>
      <c r="V75" s="87">
        <f ca="1">IF(Jalons[[#This Row],[temps consommés 10]]-Jalons[[#This Row],[Nombre de jours6]]&lt;0,0,Jalons[[#This Row],[temps consommés 10]]-Jalons[[#This Row],[Nombre de jours6]])</f>
        <v>0</v>
      </c>
      <c r="W7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5" s="45"/>
      <c r="Y75" s="23" t="str">
        <f ca="1">IF(AND($O75="Objectif",Y$7&gt;=$R75,Y$7&lt;=$R75+$S75-1),2,IF(AND($O75="Jalon",Y$7&gt;=$R75,Y$7&lt;=$R75+$S75-1),1,""))</f>
        <v/>
      </c>
      <c r="Z75" s="23" t="str">
        <f ca="1">IF(AND($O75="Objectif",Z$7&gt;=$R75,Z$7&lt;=$R75+$S75-1),2,IF(AND($O75="Jalon",Z$7&gt;=$R75,Z$7&lt;=$R75+$S75-1),1,""))</f>
        <v/>
      </c>
      <c r="AA75" s="23" t="str">
        <f ca="1">IF(AND($O75="Objectif",AA$7&gt;=$R75,AA$7&lt;=$R75+$S75-1),2,IF(AND($O75="Jalon",AA$7&gt;=$R75,AA$7&lt;=$R75+$S75-1),1,""))</f>
        <v/>
      </c>
      <c r="AB75" s="23" t="str">
        <f ca="1">IF(AND($O75="Objectif",AB$7&gt;=$R75,AB$7&lt;=$R75+$S75-1),2,IF(AND($O75="Jalon",AB$7&gt;=$R75,AB$7&lt;=$R75+$S75-1),1,""))</f>
        <v/>
      </c>
      <c r="AC75" s="23" t="str">
        <f ca="1">IF(AND($O75="Objectif",AC$7&gt;=$R75,AC$7&lt;=$R75+$S75-1),2,IF(AND($O75="Jalon",AC$7&gt;=$R75,AC$7&lt;=$R75+$S75-1),1,""))</f>
        <v/>
      </c>
      <c r="AD75" s="23" t="str">
        <f ca="1">IF(AND($O75="Objectif",AD$7&gt;=$R75,AD$7&lt;=$R75+$S75-1),2,IF(AND($O75="Jalon",AD$7&gt;=$R75,AD$7&lt;=$R75+$S75-1),1,""))</f>
        <v/>
      </c>
      <c r="AE75" s="23" t="str">
        <f ca="1">IF(AND($O75="Objectif",AE$7&gt;=$R75,AE$7&lt;=$R75+$S75-1),2,IF(AND($O75="Jalon",AE$7&gt;=$R75,AE$7&lt;=$R75+$S75-1),1,""))</f>
        <v/>
      </c>
      <c r="AF75" s="23" t="str">
        <f ca="1">IF(AND($O75="Objectif",AF$7&gt;=$R75,AF$7&lt;=$R75+$S75-1),2,IF(AND($O75="Jalon",AF$7&gt;=$R75,AF$7&lt;=$R75+$S75-1),1,""))</f>
        <v/>
      </c>
      <c r="AG75" s="23" t="str">
        <f ca="1">IF(AND($O75="Objectif",AG$7&gt;=$R75,AG$7&lt;=$R75+$S75-1),2,IF(AND($O75="Jalon",AG$7&gt;=$R75,AG$7&lt;=$R75+$S75-1),1,""))</f>
        <v/>
      </c>
      <c r="AH75" s="23" t="str">
        <f ca="1">IF(AND($O75="Objectif",AH$7&gt;=$R75,AH$7&lt;=$R75+$S75-1),2,IF(AND($O75="Jalon",AH$7&gt;=$R75,AH$7&lt;=$R75+$S75-1),1,""))</f>
        <v/>
      </c>
      <c r="AI75" s="23" t="str">
        <f ca="1">IF(AND($O75="Objectif",AI$7&gt;=$R75,AI$7&lt;=$R75+$S75-1),2,IF(AND($O75="Jalon",AI$7&gt;=$R75,AI$7&lt;=$R75+$S75-1),1,""))</f>
        <v/>
      </c>
      <c r="AJ75" s="23" t="str">
        <f ca="1">IF(AND($O75="Objectif",AJ$7&gt;=$R75,AJ$7&lt;=$R75+$S75-1),2,IF(AND($O75="Jalon",AJ$7&gt;=$R75,AJ$7&lt;=$R75+$S75-1),1,""))</f>
        <v/>
      </c>
      <c r="AK75" s="23" t="str">
        <f ca="1">IF(AND($O75="Objectif",AK$7&gt;=$R75,AK$7&lt;=$R75+$S75-1),2,IF(AND($O75="Jalon",AK$7&gt;=$R75,AK$7&lt;=$R75+$S75-1),1,""))</f>
        <v/>
      </c>
      <c r="AL75" s="23" t="str">
        <f ca="1">IF(AND($O75="Objectif",AL$7&gt;=$R75,AL$7&lt;=$R75+$S75-1),2,IF(AND($O75="Jalon",AL$7&gt;=$R75,AL$7&lt;=$R75+$S75-1),1,""))</f>
        <v/>
      </c>
      <c r="AM75" s="23" t="str">
        <f ca="1">IF(AND($O75="Objectif",AM$7&gt;=$R75,AM$7&lt;=$R75+$S75-1),2,IF(AND($O75="Jalon",AM$7&gt;=$R75,AM$7&lt;=$R75+$S75-1),1,""))</f>
        <v/>
      </c>
      <c r="AN75" s="23" t="str">
        <f ca="1">IF(AND($O75="Objectif",AN$7&gt;=$R75,AN$7&lt;=$R75+$S75-1),2,IF(AND($O75="Jalon",AN$7&gt;=$R75,AN$7&lt;=$R75+$S75-1),1,""))</f>
        <v/>
      </c>
      <c r="AO75" s="23" t="str">
        <f ca="1">IF(AND($O75="Objectif",AO$7&gt;=$R75,AO$7&lt;=$R75+$S75-1),2,IF(AND($O75="Jalon",AO$7&gt;=$R75,AO$7&lt;=$R75+$S75-1),1,""))</f>
        <v/>
      </c>
      <c r="AP75" s="23" t="str">
        <f ca="1">IF(AND($O75="Objectif",AP$7&gt;=$R75,AP$7&lt;=$R75+$S75-1),2,IF(AND($O75="Jalon",AP$7&gt;=$R75,AP$7&lt;=$R75+$S75-1),1,""))</f>
        <v/>
      </c>
      <c r="AQ75" s="23" t="str">
        <f ca="1">IF(AND($O75="Objectif",AQ$7&gt;=$R75,AQ$7&lt;=$R75+$S75-1),2,IF(AND($O75="Jalon",AQ$7&gt;=$R75,AQ$7&lt;=$R75+$S75-1),1,""))</f>
        <v/>
      </c>
      <c r="AR75" s="23" t="str">
        <f ca="1">IF(AND($O75="Objectif",AR$7&gt;=$R75,AR$7&lt;=$R75+$S75-1),2,IF(AND($O75="Jalon",AR$7&gt;=$R75,AR$7&lt;=$R75+$S75-1),1,""))</f>
        <v/>
      </c>
      <c r="AS75" s="23" t="str">
        <f ca="1">IF(AND($O75="Objectif",AS$7&gt;=$R75,AS$7&lt;=$R75+$S75-1),2,IF(AND($O75="Jalon",AS$7&gt;=$R75,AS$7&lt;=$R75+$S75-1),1,""))</f>
        <v/>
      </c>
      <c r="AT75" s="23" t="str">
        <f ca="1">IF(AND($O75="Objectif",AT$7&gt;=$R75,AT$7&lt;=$R75+$S75-1),2,IF(AND($O75="Jalon",AT$7&gt;=$R75,AT$7&lt;=$R75+$S75-1),1,""))</f>
        <v/>
      </c>
      <c r="AU75" s="23" t="str">
        <f ca="1">IF(AND($O75="Objectif",AU$7&gt;=$R75,AU$7&lt;=$R75+$S75-1),2,IF(AND($O75="Jalon",AU$7&gt;=$R75,AU$7&lt;=$R75+$S75-1),1,""))</f>
        <v/>
      </c>
      <c r="AV75" s="23" t="str">
        <f ca="1">IF(AND($O75="Objectif",AV$7&gt;=$R75,AV$7&lt;=$R75+$S75-1),2,IF(AND($O75="Jalon",AV$7&gt;=$R75,AV$7&lt;=$R75+$S75-1),1,""))</f>
        <v/>
      </c>
      <c r="AW75" s="23" t="str">
        <f ca="1">IF(AND($O75="Objectif",AW$7&gt;=$R75,AW$7&lt;=$R75+$S75-1),2,IF(AND($O75="Jalon",AW$7&gt;=$R75,AW$7&lt;=$R75+$S75-1),1,""))</f>
        <v/>
      </c>
      <c r="AX75" s="23" t="str">
        <f ca="1">IF(AND($O75="Objectif",AX$7&gt;=$R75,AX$7&lt;=$R75+$S75-1),2,IF(AND($O75="Jalon",AX$7&gt;=$R75,AX$7&lt;=$R75+$S75-1),1,""))</f>
        <v/>
      </c>
      <c r="AY75" s="23" t="str">
        <f ca="1">IF(AND($O75="Objectif",AY$7&gt;=$R75,AY$7&lt;=$R75+$S75-1),2,IF(AND($O75="Jalon",AY$7&gt;=$R75,AY$7&lt;=$R75+$S75-1),1,""))</f>
        <v/>
      </c>
      <c r="AZ75" s="23" t="str">
        <f ca="1">IF(AND($O75="Objectif",AZ$7&gt;=$R75,AZ$7&lt;=$R75+$S75-1),2,IF(AND($O75="Jalon",AZ$7&gt;=$R75,AZ$7&lt;=$R75+$S75-1),1,""))</f>
        <v/>
      </c>
      <c r="BA75" s="23" t="str">
        <f ca="1">IF(AND($O75="Objectif",BA$7&gt;=$R75,BA$7&lt;=$R75+$S75-1),2,IF(AND($O75="Jalon",BA$7&gt;=$R75,BA$7&lt;=$R75+$S75-1),1,""))</f>
        <v/>
      </c>
      <c r="BB75" s="23" t="str">
        <f ca="1">IF(AND($O75="Objectif",BB$7&gt;=$R75,BB$7&lt;=$R75+$S75-1),2,IF(AND($O75="Jalon",BB$7&gt;=$R75,BB$7&lt;=$R75+$S75-1),1,""))</f>
        <v/>
      </c>
      <c r="BC75" s="23" t="str">
        <f ca="1">IF(AND($O75="Objectif",BC$7&gt;=$R75,BC$7&lt;=$R75+$S75-1),2,IF(AND($O75="Jalon",BC$7&gt;=$R75,BC$7&lt;=$R75+$S75-1),1,""))</f>
        <v/>
      </c>
      <c r="BD75" s="23" t="str">
        <f ca="1">IF(AND($O75="Objectif",BD$7&gt;=$R75,BD$7&lt;=$R75+$S75-1),2,IF(AND($O75="Jalon",BD$7&gt;=$R75,BD$7&lt;=$R75+$S75-1),1,""))</f>
        <v/>
      </c>
      <c r="BE75" s="23" t="str">
        <f ca="1">IF(AND($O75="Objectif",BE$7&gt;=$R75,BE$7&lt;=$R75+$S75-1),2,IF(AND($O75="Jalon",BE$7&gt;=$R75,BE$7&lt;=$R75+$S75-1),1,""))</f>
        <v/>
      </c>
      <c r="BF75" s="23" t="str">
        <f ca="1">IF(AND($O75="Objectif",BF$7&gt;=$R75,BF$7&lt;=$R75+$S75-1),2,IF(AND($O75="Jalon",BF$7&gt;=$R75,BF$7&lt;=$R75+$S75-1),1,""))</f>
        <v/>
      </c>
      <c r="BG75" s="23" t="str">
        <f ca="1">IF(AND($O75="Objectif",BG$7&gt;=$R75,BG$7&lt;=$R75+$S75-1),2,IF(AND($O75="Jalon",BG$7&gt;=$R75,BG$7&lt;=$R75+$S75-1),1,""))</f>
        <v/>
      </c>
      <c r="BH75" s="23" t="str">
        <f ca="1">IF(AND($O75="Objectif",BH$7&gt;=$R75,BH$7&lt;=$R75+$S75-1),2,IF(AND($O75="Jalon",BH$7&gt;=$R75,BH$7&lt;=$R75+$S75-1),1,""))</f>
        <v/>
      </c>
      <c r="BI75" s="23" t="str">
        <f ca="1">IF(AND($O75="Objectif",BI$7&gt;=$R75,BI$7&lt;=$R75+$S75-1),2,IF(AND($O75="Jalon",BI$7&gt;=$R75,BI$7&lt;=$R75+$S75-1),1,""))</f>
        <v/>
      </c>
      <c r="BJ75" s="23" t="str">
        <f ca="1">IF(AND($O75="Objectif",BJ$7&gt;=$R75,BJ$7&lt;=$R75+$S75-1),2,IF(AND($O75="Jalon",BJ$7&gt;=$R75,BJ$7&lt;=$R75+$S75-1),1,""))</f>
        <v/>
      </c>
      <c r="BK75" s="23" t="str">
        <f ca="1">IF(AND($O75="Objectif",BK$7&gt;=$R75,BK$7&lt;=$R75+$S75-1),2,IF(AND($O75="Jalon",BK$7&gt;=$R75,BK$7&lt;=$R75+$S75-1),1,""))</f>
        <v/>
      </c>
      <c r="BL75" s="23" t="str">
        <f ca="1">IF(AND($O75="Objectif",BL$7&gt;=$R75,BL$7&lt;=$R75+$S75-1),2,IF(AND($O75="Jalon",BL$7&gt;=$R75,BL$7&lt;=$R75+$S75-1),1,""))</f>
        <v/>
      </c>
      <c r="BM75" s="23" t="str">
        <f ca="1">IF(AND($O75="Objectif",BM$7&gt;=$R75,BM$7&lt;=$R75+$S75-1),2,IF(AND($O75="Jalon",BM$7&gt;=$R75,BM$7&lt;=$R75+$S75-1),1,""))</f>
        <v/>
      </c>
      <c r="BN75" s="23" t="str">
        <f ca="1">IF(AND($O75="Objectif",BN$7&gt;=$R75,BN$7&lt;=$R75+$S75-1),2,IF(AND($O75="Jalon",BN$7&gt;=$R75,BN$7&lt;=$R75+$S75-1),1,""))</f>
        <v/>
      </c>
      <c r="BO75" s="23" t="str">
        <f ca="1">IF(AND($O75="Objectif",BO$7&gt;=$R75,BO$7&lt;=$R75+$S75-1),2,IF(AND($O75="Jalon",BO$7&gt;=$R75,BO$7&lt;=$R75+$S75-1),1,""))</f>
        <v/>
      </c>
      <c r="BP75" s="23" t="str">
        <f ca="1">IF(AND($O75="Objectif",BP$7&gt;=$R75,BP$7&lt;=$R75+$S75-1),2,IF(AND($O75="Jalon",BP$7&gt;=$R75,BP$7&lt;=$R75+$S75-1),1,""))</f>
        <v/>
      </c>
      <c r="BQ75" s="23" t="str">
        <f ca="1">IF(AND($O75="Objectif",BQ$7&gt;=$R75,BQ$7&lt;=$R75+$S75-1),2,IF(AND($O75="Jalon",BQ$7&gt;=$R75,BQ$7&lt;=$R75+$S75-1),1,""))</f>
        <v/>
      </c>
      <c r="BR75" s="23" t="str">
        <f ca="1">IF(AND($O75="Objectif",BR$7&gt;=$R75,BR$7&lt;=$R75+$S75-1),2,IF(AND($O75="Jalon",BR$7&gt;=$R75,BR$7&lt;=$R75+$S75-1),1,""))</f>
        <v/>
      </c>
      <c r="BS75" s="23" t="str">
        <f ca="1">IF(AND($O75="Objectif",BS$7&gt;=$R75,BS$7&lt;=$R75+$S75-1),2,IF(AND($O75="Jalon",BS$7&gt;=$R75,BS$7&lt;=$R75+$S75-1),1,""))</f>
        <v/>
      </c>
      <c r="BT75" s="23" t="str">
        <f ca="1">IF(AND($O75="Objectif",BT$7&gt;=$R75,BT$7&lt;=$R75+$S75-1),2,IF(AND($O75="Jalon",BT$7&gt;=$R75,BT$7&lt;=$R75+$S75-1),1,""))</f>
        <v/>
      </c>
      <c r="BU75" s="23" t="str">
        <f ca="1">IF(AND($O75="Objectif",BU$7&gt;=$R75,BU$7&lt;=$R75+$S75-1),2,IF(AND($O75="Jalon",BU$7&gt;=$R75,BU$7&lt;=$R75+$S75-1),1,""))</f>
        <v/>
      </c>
      <c r="BV75" s="23" t="str">
        <f ca="1">IF(AND($O75="Objectif",BV$7&gt;=$R75,BV$7&lt;=$R75+$S75-1),2,IF(AND($O75="Jalon",BV$7&gt;=$R75,BV$7&lt;=$R75+$S75-1),1,""))</f>
        <v/>
      </c>
      <c r="BW75" s="23" t="str">
        <f ca="1">IF(AND($O75="Objectif",BW$7&gt;=$R75,BW$7&lt;=$R75+$S75-1),2,IF(AND($O75="Jalon",BW$7&gt;=$R75,BW$7&lt;=$R75+$S75-1),1,""))</f>
        <v/>
      </c>
      <c r="BX75" s="23" t="str">
        <f ca="1">IF(AND($O75="Objectif",BX$7&gt;=$R75,BX$7&lt;=$R75+$S75-1),2,IF(AND($O75="Jalon",BX$7&gt;=$R75,BX$7&lt;=$R75+$S75-1),1,""))</f>
        <v/>
      </c>
      <c r="BY75" s="23" t="str">
        <f ca="1">IF(AND($O75="Objectif",BY$7&gt;=$R75,BY$7&lt;=$R75+$S75-1),2,IF(AND($O75="Jalon",BY$7&gt;=$R75,BY$7&lt;=$R75+$S75-1),1,""))</f>
        <v/>
      </c>
      <c r="BZ75" s="23" t="str">
        <f ca="1">IF(AND($O75="Objectif",BZ$7&gt;=$R75,BZ$7&lt;=$R75+$S75-1),2,IF(AND($O75="Jalon",BZ$7&gt;=$R75,BZ$7&lt;=$R75+$S75-1),1,""))</f>
        <v/>
      </c>
      <c r="CA75" s="23" t="str">
        <f ca="1">IF(AND($O75="Objectif",CA$7&gt;=$R75,CA$7&lt;=$R75+$S75-1),2,IF(AND($O75="Jalon",CA$7&gt;=$R75,CA$7&lt;=$R75+$S75-1),1,""))</f>
        <v/>
      </c>
      <c r="CB75" s="23" t="str">
        <f ca="1">IF(AND($O75="Objectif",CB$7&gt;=$R75,CB$7&lt;=$R75+$S75-1),2,IF(AND($O75="Jalon",CB$7&gt;=$R75,CB$7&lt;=$R75+$S75-1),1,""))</f>
        <v/>
      </c>
    </row>
    <row r="76" spans="1:80" s="2" customFormat="1" ht="30" customHeight="1" x14ac:dyDescent="0.25">
      <c r="A76" s="37">
        <v>20</v>
      </c>
      <c r="B76" s="33" t="s">
        <v>36</v>
      </c>
      <c r="C76" s="88" t="str">
        <f ca="1">VLOOKUP(((Jalons[[#This Row],[perturbation ]]+Jalons[[#This Row],[perturbation 9]])/150),$D$3:$E$6,2,1)</f>
        <v>En bonne voie</v>
      </c>
      <c r="D76" s="88" t="str">
        <f ca="1">VLOOKUP((Jalons[[#This Row],[temps consommés ]]-Jalons[[#This Row],[Nombre de jours]])/Jalons[[#This Row],[Nombre de jours]],$V$3:$W$6,2,1)</f>
        <v>En bonne voie</v>
      </c>
      <c r="E76" s="22" t="s">
        <v>9</v>
      </c>
      <c r="F76" s="65">
        <f>IF(AND(Jalons[[#This Row],[début réel ]]="",Jalons[[#This Row],[fin réelle ]]),0,IF(AND(Jalons[[#This Row],[début réel ]]&lt;&gt;"",Jalons[[#This Row],[fin réelle ]]=""),0.5,1))</f>
        <v>0</v>
      </c>
      <c r="G76" s="56">
        <f>+T31+1</f>
        <v>44991</v>
      </c>
      <c r="H76" s="21">
        <v>2</v>
      </c>
      <c r="I76" s="45">
        <f>+Jalons[[#This Row],[Début prévisionnel ]]+Jalons[[#This Row],[Nombre de jours]]-1</f>
        <v>44992</v>
      </c>
      <c r="J76" s="45"/>
      <c r="K76" s="87">
        <f ca="1">IF(Jalons[[#This Row],[temps consommés ]]-Jalons[[#This Row],[Nombre de jours]]&lt;0,0,Jalons[[#This Row],[temps consommés ]]-Jalons[[#This Row],[Nombre de jours]])</f>
        <v>0</v>
      </c>
      <c r="L7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6" s="45"/>
      <c r="N76" s="66"/>
      <c r="O76" s="88" t="str">
        <f ca="1">VLOOKUP(Jalons[[#This Row],[temps consommés 10]]-Jalons[[#This Row],[Nombre de jours6]]/Jalons[[#This Row],[Nombre de jours6]],$V$3:$W$6,2,1)</f>
        <v>En bonne voie</v>
      </c>
      <c r="P76" s="22" t="s">
        <v>9</v>
      </c>
      <c r="Q76" s="65">
        <f>IF(AND(Jalons[[#This Row],[début réel 8]]="",Jalons[[#This Row],[fin réelle 11]]),0,IF(AND(Jalons[[#This Row],[début réel 8]]&lt;&gt;"",Jalons[[#This Row],[fin réelle 11]]=""),0.5,1))</f>
        <v>0</v>
      </c>
      <c r="R76" s="56">
        <f>+Jalons[[#This Row],[Fin ]]+1</f>
        <v>44993</v>
      </c>
      <c r="S76" s="21">
        <v>28</v>
      </c>
      <c r="T76" s="45">
        <f>Jalons[[#This Row],[Début prévisionnel 5]]+Jalons[[#This Row],[Nombre de jours6]]</f>
        <v>45021</v>
      </c>
      <c r="U76" s="45"/>
      <c r="V76" s="87">
        <f ca="1">IF(Jalons[[#This Row],[temps consommés 10]]-Jalons[[#This Row],[Nombre de jours6]]&lt;0,0,Jalons[[#This Row],[temps consommés 10]]-Jalons[[#This Row],[Nombre de jours6]])</f>
        <v>0</v>
      </c>
      <c r="W7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6" s="45"/>
      <c r="Y76" s="23" t="str">
        <f ca="1">IF(AND($O76="Objectif",Y$7&gt;=$R76,Y$7&lt;=$R76+$S76-1),2,IF(AND($O76="Jalon",Y$7&gt;=$R76,Y$7&lt;=$R76+$S76-1),1,""))</f>
        <v/>
      </c>
      <c r="Z76" s="23" t="str">
        <f ca="1">IF(AND($O76="Objectif",Z$7&gt;=$R76,Z$7&lt;=$R76+$S76-1),2,IF(AND($O76="Jalon",Z$7&gt;=$R76,Z$7&lt;=$R76+$S76-1),1,""))</f>
        <v/>
      </c>
      <c r="AA76" s="23" t="str">
        <f ca="1">IF(AND($O76="Objectif",AA$7&gt;=$R76,AA$7&lt;=$R76+$S76-1),2,IF(AND($O76="Jalon",AA$7&gt;=$R76,AA$7&lt;=$R76+$S76-1),1,""))</f>
        <v/>
      </c>
      <c r="AB76" s="23" t="str">
        <f ca="1">IF(AND($O76="Objectif",AB$7&gt;=$R76,AB$7&lt;=$R76+$S76-1),2,IF(AND($O76="Jalon",AB$7&gt;=$R76,AB$7&lt;=$R76+$S76-1),1,""))</f>
        <v/>
      </c>
      <c r="AC76" s="23" t="str">
        <f ca="1">IF(AND($O76="Objectif",AC$7&gt;=$R76,AC$7&lt;=$R76+$S76-1),2,IF(AND($O76="Jalon",AC$7&gt;=$R76,AC$7&lt;=$R76+$S76-1),1,""))</f>
        <v/>
      </c>
      <c r="AD76" s="23" t="str">
        <f ca="1">IF(AND($O76="Objectif",AD$7&gt;=$R76,AD$7&lt;=$R76+$S76-1),2,IF(AND($O76="Jalon",AD$7&gt;=$R76,AD$7&lt;=$R76+$S76-1),1,""))</f>
        <v/>
      </c>
      <c r="AE76" s="23" t="str">
        <f ca="1">IF(AND($O76="Objectif",AE$7&gt;=$R76,AE$7&lt;=$R76+$S76-1),2,IF(AND($O76="Jalon",AE$7&gt;=$R76,AE$7&lt;=$R76+$S76-1),1,""))</f>
        <v/>
      </c>
      <c r="AF76" s="23" t="str">
        <f ca="1">IF(AND($O76="Objectif",AF$7&gt;=$R76,AF$7&lt;=$R76+$S76-1),2,IF(AND($O76="Jalon",AF$7&gt;=$R76,AF$7&lt;=$R76+$S76-1),1,""))</f>
        <v/>
      </c>
      <c r="AG76" s="23" t="str">
        <f ca="1">IF(AND($O76="Objectif",AG$7&gt;=$R76,AG$7&lt;=$R76+$S76-1),2,IF(AND($O76="Jalon",AG$7&gt;=$R76,AG$7&lt;=$R76+$S76-1),1,""))</f>
        <v/>
      </c>
      <c r="AH76" s="23" t="str">
        <f ca="1">IF(AND($O76="Objectif",AH$7&gt;=$R76,AH$7&lt;=$R76+$S76-1),2,IF(AND($O76="Jalon",AH$7&gt;=$R76,AH$7&lt;=$R76+$S76-1),1,""))</f>
        <v/>
      </c>
      <c r="AI76" s="23" t="str">
        <f ca="1">IF(AND($O76="Objectif",AI$7&gt;=$R76,AI$7&lt;=$R76+$S76-1),2,IF(AND($O76="Jalon",AI$7&gt;=$R76,AI$7&lt;=$R76+$S76-1),1,""))</f>
        <v/>
      </c>
      <c r="AJ76" s="23" t="str">
        <f ca="1">IF(AND($O76="Objectif",AJ$7&gt;=$R76,AJ$7&lt;=$R76+$S76-1),2,IF(AND($O76="Jalon",AJ$7&gt;=$R76,AJ$7&lt;=$R76+$S76-1),1,""))</f>
        <v/>
      </c>
      <c r="AK76" s="23" t="str">
        <f ca="1">IF(AND($O76="Objectif",AK$7&gt;=$R76,AK$7&lt;=$R76+$S76-1),2,IF(AND($O76="Jalon",AK$7&gt;=$R76,AK$7&lt;=$R76+$S76-1),1,""))</f>
        <v/>
      </c>
      <c r="AL76" s="23" t="str">
        <f ca="1">IF(AND($O76="Objectif",AL$7&gt;=$R76,AL$7&lt;=$R76+$S76-1),2,IF(AND($O76="Jalon",AL$7&gt;=$R76,AL$7&lt;=$R76+$S76-1),1,""))</f>
        <v/>
      </c>
      <c r="AM76" s="23" t="str">
        <f ca="1">IF(AND($O76="Objectif",AM$7&gt;=$R76,AM$7&lt;=$R76+$S76-1),2,IF(AND($O76="Jalon",AM$7&gt;=$R76,AM$7&lt;=$R76+$S76-1),1,""))</f>
        <v/>
      </c>
      <c r="AN76" s="23" t="str">
        <f ca="1">IF(AND($O76="Objectif",AN$7&gt;=$R76,AN$7&lt;=$R76+$S76-1),2,IF(AND($O76="Jalon",AN$7&gt;=$R76,AN$7&lt;=$R76+$S76-1),1,""))</f>
        <v/>
      </c>
      <c r="AO76" s="23" t="str">
        <f ca="1">IF(AND($O76="Objectif",AO$7&gt;=$R76,AO$7&lt;=$R76+$S76-1),2,IF(AND($O76="Jalon",AO$7&gt;=$R76,AO$7&lt;=$R76+$S76-1),1,""))</f>
        <v/>
      </c>
      <c r="AP76" s="23" t="str">
        <f ca="1">IF(AND($O76="Objectif",AP$7&gt;=$R76,AP$7&lt;=$R76+$S76-1),2,IF(AND($O76="Jalon",AP$7&gt;=$R76,AP$7&lt;=$R76+$S76-1),1,""))</f>
        <v/>
      </c>
      <c r="AQ76" s="23" t="str">
        <f ca="1">IF(AND($O76="Objectif",AQ$7&gt;=$R76,AQ$7&lt;=$R76+$S76-1),2,IF(AND($O76="Jalon",AQ$7&gt;=$R76,AQ$7&lt;=$R76+$S76-1),1,""))</f>
        <v/>
      </c>
      <c r="AR76" s="23" t="str">
        <f ca="1">IF(AND($O76="Objectif",AR$7&gt;=$R76,AR$7&lt;=$R76+$S76-1),2,IF(AND($O76="Jalon",AR$7&gt;=$R76,AR$7&lt;=$R76+$S76-1),1,""))</f>
        <v/>
      </c>
      <c r="AS76" s="23" t="str">
        <f ca="1">IF(AND($O76="Objectif",AS$7&gt;=$R76,AS$7&lt;=$R76+$S76-1),2,IF(AND($O76="Jalon",AS$7&gt;=$R76,AS$7&lt;=$R76+$S76-1),1,""))</f>
        <v/>
      </c>
      <c r="AT76" s="23" t="str">
        <f ca="1">IF(AND($O76="Objectif",AT$7&gt;=$R76,AT$7&lt;=$R76+$S76-1),2,IF(AND($O76="Jalon",AT$7&gt;=$R76,AT$7&lt;=$R76+$S76-1),1,""))</f>
        <v/>
      </c>
      <c r="AU76" s="23" t="str">
        <f ca="1">IF(AND($O76="Objectif",AU$7&gt;=$R76,AU$7&lt;=$R76+$S76-1),2,IF(AND($O76="Jalon",AU$7&gt;=$R76,AU$7&lt;=$R76+$S76-1),1,""))</f>
        <v/>
      </c>
      <c r="AV76" s="23" t="str">
        <f ca="1">IF(AND($O76="Objectif",AV$7&gt;=$R76,AV$7&lt;=$R76+$S76-1),2,IF(AND($O76="Jalon",AV$7&gt;=$R76,AV$7&lt;=$R76+$S76-1),1,""))</f>
        <v/>
      </c>
      <c r="AW76" s="23" t="str">
        <f ca="1">IF(AND($O76="Objectif",AW$7&gt;=$R76,AW$7&lt;=$R76+$S76-1),2,IF(AND($O76="Jalon",AW$7&gt;=$R76,AW$7&lt;=$R76+$S76-1),1,""))</f>
        <v/>
      </c>
      <c r="AX76" s="23" t="str">
        <f ca="1">IF(AND($O76="Objectif",AX$7&gt;=$R76,AX$7&lt;=$R76+$S76-1),2,IF(AND($O76="Jalon",AX$7&gt;=$R76,AX$7&lt;=$R76+$S76-1),1,""))</f>
        <v/>
      </c>
      <c r="AY76" s="23" t="str">
        <f ca="1">IF(AND($O76="Objectif",AY$7&gt;=$R76,AY$7&lt;=$R76+$S76-1),2,IF(AND($O76="Jalon",AY$7&gt;=$R76,AY$7&lt;=$R76+$S76-1),1,""))</f>
        <v/>
      </c>
      <c r="AZ76" s="23" t="str">
        <f ca="1">IF(AND($O76="Objectif",AZ$7&gt;=$R76,AZ$7&lt;=$R76+$S76-1),2,IF(AND($O76="Jalon",AZ$7&gt;=$R76,AZ$7&lt;=$R76+$S76-1),1,""))</f>
        <v/>
      </c>
      <c r="BA76" s="23" t="str">
        <f ca="1">IF(AND($O76="Objectif",BA$7&gt;=$R76,BA$7&lt;=$R76+$S76-1),2,IF(AND($O76="Jalon",BA$7&gt;=$R76,BA$7&lt;=$R76+$S76-1),1,""))</f>
        <v/>
      </c>
      <c r="BB76" s="23" t="str">
        <f ca="1">IF(AND($O76="Objectif",BB$7&gt;=$R76,BB$7&lt;=$R76+$S76-1),2,IF(AND($O76="Jalon",BB$7&gt;=$R76,BB$7&lt;=$R76+$S76-1),1,""))</f>
        <v/>
      </c>
      <c r="BC76" s="23" t="str">
        <f ca="1">IF(AND($O76="Objectif",BC$7&gt;=$R76,BC$7&lt;=$R76+$S76-1),2,IF(AND($O76="Jalon",BC$7&gt;=$R76,BC$7&lt;=$R76+$S76-1),1,""))</f>
        <v/>
      </c>
      <c r="BD76" s="23" t="str">
        <f ca="1">IF(AND($O76="Objectif",BD$7&gt;=$R76,BD$7&lt;=$R76+$S76-1),2,IF(AND($O76="Jalon",BD$7&gt;=$R76,BD$7&lt;=$R76+$S76-1),1,""))</f>
        <v/>
      </c>
      <c r="BE76" s="23" t="str">
        <f ca="1">IF(AND($O76="Objectif",BE$7&gt;=$R76,BE$7&lt;=$R76+$S76-1),2,IF(AND($O76="Jalon",BE$7&gt;=$R76,BE$7&lt;=$R76+$S76-1),1,""))</f>
        <v/>
      </c>
      <c r="BF76" s="23" t="str">
        <f ca="1">IF(AND($O76="Objectif",BF$7&gt;=$R76,BF$7&lt;=$R76+$S76-1),2,IF(AND($O76="Jalon",BF$7&gt;=$R76,BF$7&lt;=$R76+$S76-1),1,""))</f>
        <v/>
      </c>
      <c r="BG76" s="23" t="str">
        <f ca="1">IF(AND($O76="Objectif",BG$7&gt;=$R76,BG$7&lt;=$R76+$S76-1),2,IF(AND($O76="Jalon",BG$7&gt;=$R76,BG$7&lt;=$R76+$S76-1),1,""))</f>
        <v/>
      </c>
      <c r="BH76" s="23" t="str">
        <f ca="1">IF(AND($O76="Objectif",BH$7&gt;=$R76,BH$7&lt;=$R76+$S76-1),2,IF(AND($O76="Jalon",BH$7&gt;=$R76,BH$7&lt;=$R76+$S76-1),1,""))</f>
        <v/>
      </c>
      <c r="BI76" s="23" t="str">
        <f ca="1">IF(AND($O76="Objectif",BI$7&gt;=$R76,BI$7&lt;=$R76+$S76-1),2,IF(AND($O76="Jalon",BI$7&gt;=$R76,BI$7&lt;=$R76+$S76-1),1,""))</f>
        <v/>
      </c>
      <c r="BJ76" s="23" t="str">
        <f ca="1">IF(AND($O76="Objectif",BJ$7&gt;=$R76,BJ$7&lt;=$R76+$S76-1),2,IF(AND($O76="Jalon",BJ$7&gt;=$R76,BJ$7&lt;=$R76+$S76-1),1,""))</f>
        <v/>
      </c>
      <c r="BK76" s="23" t="str">
        <f ca="1">IF(AND($O76="Objectif",BK$7&gt;=$R76,BK$7&lt;=$R76+$S76-1),2,IF(AND($O76="Jalon",BK$7&gt;=$R76,BK$7&lt;=$R76+$S76-1),1,""))</f>
        <v/>
      </c>
      <c r="BL76" s="23" t="str">
        <f ca="1">IF(AND($O76="Objectif",BL$7&gt;=$R76,BL$7&lt;=$R76+$S76-1),2,IF(AND($O76="Jalon",BL$7&gt;=$R76,BL$7&lt;=$R76+$S76-1),1,""))</f>
        <v/>
      </c>
      <c r="BM76" s="23" t="str">
        <f ca="1">IF(AND($O76="Objectif",BM$7&gt;=$R76,BM$7&lt;=$R76+$S76-1),2,IF(AND($O76="Jalon",BM$7&gt;=$R76,BM$7&lt;=$R76+$S76-1),1,""))</f>
        <v/>
      </c>
      <c r="BN76" s="23" t="str">
        <f ca="1">IF(AND($O76="Objectif",BN$7&gt;=$R76,BN$7&lt;=$R76+$S76-1),2,IF(AND($O76="Jalon",BN$7&gt;=$R76,BN$7&lt;=$R76+$S76-1),1,""))</f>
        <v/>
      </c>
      <c r="BO76" s="23" t="str">
        <f ca="1">IF(AND($O76="Objectif",BO$7&gt;=$R76,BO$7&lt;=$R76+$S76-1),2,IF(AND($O76="Jalon",BO$7&gt;=$R76,BO$7&lt;=$R76+$S76-1),1,""))</f>
        <v/>
      </c>
      <c r="BP76" s="23" t="str">
        <f ca="1">IF(AND($O76="Objectif",BP$7&gt;=$R76,BP$7&lt;=$R76+$S76-1),2,IF(AND($O76="Jalon",BP$7&gt;=$R76,BP$7&lt;=$R76+$S76-1),1,""))</f>
        <v/>
      </c>
      <c r="BQ76" s="23" t="str">
        <f ca="1">IF(AND($O76="Objectif",BQ$7&gt;=$R76,BQ$7&lt;=$R76+$S76-1),2,IF(AND($O76="Jalon",BQ$7&gt;=$R76,BQ$7&lt;=$R76+$S76-1),1,""))</f>
        <v/>
      </c>
      <c r="BR76" s="23" t="str">
        <f ca="1">IF(AND($O76="Objectif",BR$7&gt;=$R76,BR$7&lt;=$R76+$S76-1),2,IF(AND($O76="Jalon",BR$7&gt;=$R76,BR$7&lt;=$R76+$S76-1),1,""))</f>
        <v/>
      </c>
      <c r="BS76" s="23" t="str">
        <f ca="1">IF(AND($O76="Objectif",BS$7&gt;=$R76,BS$7&lt;=$R76+$S76-1),2,IF(AND($O76="Jalon",BS$7&gt;=$R76,BS$7&lt;=$R76+$S76-1),1,""))</f>
        <v/>
      </c>
      <c r="BT76" s="23" t="str">
        <f ca="1">IF(AND($O76="Objectif",BT$7&gt;=$R76,BT$7&lt;=$R76+$S76-1),2,IF(AND($O76="Jalon",BT$7&gt;=$R76,BT$7&lt;=$R76+$S76-1),1,""))</f>
        <v/>
      </c>
      <c r="BU76" s="23" t="str">
        <f ca="1">IF(AND($O76="Objectif",BU$7&gt;=$R76,BU$7&lt;=$R76+$S76-1),2,IF(AND($O76="Jalon",BU$7&gt;=$R76,BU$7&lt;=$R76+$S76-1),1,""))</f>
        <v/>
      </c>
      <c r="BV76" s="23" t="str">
        <f ca="1">IF(AND($O76="Objectif",BV$7&gt;=$R76,BV$7&lt;=$R76+$S76-1),2,IF(AND($O76="Jalon",BV$7&gt;=$R76,BV$7&lt;=$R76+$S76-1),1,""))</f>
        <v/>
      </c>
      <c r="BW76" s="23" t="str">
        <f ca="1">IF(AND($O76="Objectif",BW$7&gt;=$R76,BW$7&lt;=$R76+$S76-1),2,IF(AND($O76="Jalon",BW$7&gt;=$R76,BW$7&lt;=$R76+$S76-1),1,""))</f>
        <v/>
      </c>
      <c r="BX76" s="23" t="str">
        <f ca="1">IF(AND($O76="Objectif",BX$7&gt;=$R76,BX$7&lt;=$R76+$S76-1),2,IF(AND($O76="Jalon",BX$7&gt;=$R76,BX$7&lt;=$R76+$S76-1),1,""))</f>
        <v/>
      </c>
      <c r="BY76" s="23" t="str">
        <f ca="1">IF(AND($O76="Objectif",BY$7&gt;=$R76,BY$7&lt;=$R76+$S76-1),2,IF(AND($O76="Jalon",BY$7&gt;=$R76,BY$7&lt;=$R76+$S76-1),1,""))</f>
        <v/>
      </c>
      <c r="BZ76" s="23" t="str">
        <f ca="1">IF(AND($O76="Objectif",BZ$7&gt;=$R76,BZ$7&lt;=$R76+$S76-1),2,IF(AND($O76="Jalon",BZ$7&gt;=$R76,BZ$7&lt;=$R76+$S76-1),1,""))</f>
        <v/>
      </c>
      <c r="CA76" s="23" t="str">
        <f ca="1">IF(AND($O76="Objectif",CA$7&gt;=$R76,CA$7&lt;=$R76+$S76-1),2,IF(AND($O76="Jalon",CA$7&gt;=$R76,CA$7&lt;=$R76+$S76-1),1,""))</f>
        <v/>
      </c>
      <c r="CB76" s="23" t="str">
        <f ca="1">IF(AND($O76="Objectif",CB$7&gt;=$R76,CB$7&lt;=$R76+$S76-1),2,IF(AND($O76="Jalon",CB$7&gt;=$R76,CB$7&lt;=$R76+$S76-1),1,""))</f>
        <v/>
      </c>
    </row>
    <row r="77" spans="1:80" s="2" customFormat="1" ht="30" customHeight="1" x14ac:dyDescent="0.25">
      <c r="A77" s="36">
        <v>21</v>
      </c>
      <c r="B77" s="33" t="s">
        <v>37</v>
      </c>
      <c r="C77" s="88" t="str">
        <f ca="1">VLOOKUP(((Jalons[[#This Row],[perturbation ]]+Jalons[[#This Row],[perturbation 9]])/150),$D$3:$E$6,2,1)</f>
        <v>En bonne voie</v>
      </c>
      <c r="D77" s="88" t="str">
        <f ca="1">VLOOKUP((Jalons[[#This Row],[temps consommés ]]-Jalons[[#This Row],[Nombre de jours]])/Jalons[[#This Row],[Nombre de jours]],$V$3:$W$6,2,1)</f>
        <v>En bonne voie</v>
      </c>
      <c r="E77" s="22" t="s">
        <v>9</v>
      </c>
      <c r="F77" s="65">
        <f>IF(AND(Jalons[[#This Row],[début réel ]]="",Jalons[[#This Row],[fin réelle ]]),0,IF(AND(Jalons[[#This Row],[début réel ]]&lt;&gt;"",Jalons[[#This Row],[fin réelle ]]=""),0.5,1))</f>
        <v>0</v>
      </c>
      <c r="G77" s="56">
        <f>+T32+1</f>
        <v>44991</v>
      </c>
      <c r="H77" s="21">
        <v>2</v>
      </c>
      <c r="I77" s="45">
        <f>+Jalons[[#This Row],[Début prévisionnel ]]+Jalons[[#This Row],[Nombre de jours]]-1</f>
        <v>44992</v>
      </c>
      <c r="J77" s="45"/>
      <c r="K77" s="87">
        <f ca="1">IF(Jalons[[#This Row],[temps consommés ]]-Jalons[[#This Row],[Nombre de jours]]&lt;0,0,Jalons[[#This Row],[temps consommés ]]-Jalons[[#This Row],[Nombre de jours]])</f>
        <v>0</v>
      </c>
      <c r="L7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7" s="45"/>
      <c r="N77" s="66"/>
      <c r="O77" s="88" t="str">
        <f ca="1">VLOOKUP(Jalons[[#This Row],[temps consommés 10]]-Jalons[[#This Row],[Nombre de jours6]]/Jalons[[#This Row],[Nombre de jours6]],$V$3:$W$6,2,1)</f>
        <v>En bonne voie</v>
      </c>
      <c r="P77" s="22" t="s">
        <v>9</v>
      </c>
      <c r="Q77" s="65">
        <f>IF(AND(Jalons[[#This Row],[début réel 8]]="",Jalons[[#This Row],[fin réelle 11]]),0,IF(AND(Jalons[[#This Row],[début réel 8]]&lt;&gt;"",Jalons[[#This Row],[fin réelle 11]]=""),0.5,1))</f>
        <v>0</v>
      </c>
      <c r="R77" s="56">
        <f>+Jalons[[#This Row],[Fin ]]+1</f>
        <v>44993</v>
      </c>
      <c r="S77" s="21">
        <v>28</v>
      </c>
      <c r="T77" s="45">
        <f>Jalons[[#This Row],[Début prévisionnel 5]]+Jalons[[#This Row],[Nombre de jours6]]</f>
        <v>45021</v>
      </c>
      <c r="U77" s="45"/>
      <c r="V77" s="87">
        <f ca="1">IF(Jalons[[#This Row],[temps consommés 10]]-Jalons[[#This Row],[Nombre de jours6]]&lt;0,0,Jalons[[#This Row],[temps consommés 10]]-Jalons[[#This Row],[Nombre de jours6]])</f>
        <v>0</v>
      </c>
      <c r="W7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7" s="45"/>
      <c r="Y77" s="23" t="str">
        <f ca="1">IF(AND($O77="Objectif",Y$7&gt;=$R77,Y$7&lt;=$R77+$S77-1),2,IF(AND($O77="Jalon",Y$7&gt;=$R77,Y$7&lt;=$R77+$S77-1),1,""))</f>
        <v/>
      </c>
      <c r="Z77" s="23" t="str">
        <f ca="1">IF(AND($O77="Objectif",Z$7&gt;=$R77,Z$7&lt;=$R77+$S77-1),2,IF(AND($O77="Jalon",Z$7&gt;=$R77,Z$7&lt;=$R77+$S77-1),1,""))</f>
        <v/>
      </c>
      <c r="AA77" s="23" t="str">
        <f ca="1">IF(AND($O77="Objectif",AA$7&gt;=$R77,AA$7&lt;=$R77+$S77-1),2,IF(AND($O77="Jalon",AA$7&gt;=$R77,AA$7&lt;=$R77+$S77-1),1,""))</f>
        <v/>
      </c>
      <c r="AB77" s="23" t="str">
        <f ca="1">IF(AND($O77="Objectif",AB$7&gt;=$R77,AB$7&lt;=$R77+$S77-1),2,IF(AND($O77="Jalon",AB$7&gt;=$R77,AB$7&lt;=$R77+$S77-1),1,""))</f>
        <v/>
      </c>
      <c r="AC77" s="23" t="str">
        <f ca="1">IF(AND($O77="Objectif",AC$7&gt;=$R77,AC$7&lt;=$R77+$S77-1),2,IF(AND($O77="Jalon",AC$7&gt;=$R77,AC$7&lt;=$R77+$S77-1),1,""))</f>
        <v/>
      </c>
      <c r="AD77" s="23" t="str">
        <f ca="1">IF(AND($O77="Objectif",AD$7&gt;=$R77,AD$7&lt;=$R77+$S77-1),2,IF(AND($O77="Jalon",AD$7&gt;=$R77,AD$7&lt;=$R77+$S77-1),1,""))</f>
        <v/>
      </c>
      <c r="AE77" s="23" t="str">
        <f ca="1">IF(AND($O77="Objectif",AE$7&gt;=$R77,AE$7&lt;=$R77+$S77-1),2,IF(AND($O77="Jalon",AE$7&gt;=$R77,AE$7&lt;=$R77+$S77-1),1,""))</f>
        <v/>
      </c>
      <c r="AF77" s="23" t="str">
        <f ca="1">IF(AND($O77="Objectif",AF$7&gt;=$R77,AF$7&lt;=$R77+$S77-1),2,IF(AND($O77="Jalon",AF$7&gt;=$R77,AF$7&lt;=$R77+$S77-1),1,""))</f>
        <v/>
      </c>
      <c r="AG77" s="23" t="str">
        <f ca="1">IF(AND($O77="Objectif",AG$7&gt;=$R77,AG$7&lt;=$R77+$S77-1),2,IF(AND($O77="Jalon",AG$7&gt;=$R77,AG$7&lt;=$R77+$S77-1),1,""))</f>
        <v/>
      </c>
      <c r="AH77" s="23" t="str">
        <f ca="1">IF(AND($O77="Objectif",AH$7&gt;=$R77,AH$7&lt;=$R77+$S77-1),2,IF(AND($O77="Jalon",AH$7&gt;=$R77,AH$7&lt;=$R77+$S77-1),1,""))</f>
        <v/>
      </c>
      <c r="AI77" s="23" t="str">
        <f ca="1">IF(AND($O77="Objectif",AI$7&gt;=$R77,AI$7&lt;=$R77+$S77-1),2,IF(AND($O77="Jalon",AI$7&gt;=$R77,AI$7&lt;=$R77+$S77-1),1,""))</f>
        <v/>
      </c>
      <c r="AJ77" s="23" t="str">
        <f ca="1">IF(AND($O77="Objectif",AJ$7&gt;=$R77,AJ$7&lt;=$R77+$S77-1),2,IF(AND($O77="Jalon",AJ$7&gt;=$R77,AJ$7&lt;=$R77+$S77-1),1,""))</f>
        <v/>
      </c>
      <c r="AK77" s="23" t="str">
        <f ca="1">IF(AND($O77="Objectif",AK$7&gt;=$R77,AK$7&lt;=$R77+$S77-1),2,IF(AND($O77="Jalon",AK$7&gt;=$R77,AK$7&lt;=$R77+$S77-1),1,""))</f>
        <v/>
      </c>
      <c r="AL77" s="23" t="str">
        <f ca="1">IF(AND($O77="Objectif",AL$7&gt;=$R77,AL$7&lt;=$R77+$S77-1),2,IF(AND($O77="Jalon",AL$7&gt;=$R77,AL$7&lt;=$R77+$S77-1),1,""))</f>
        <v/>
      </c>
      <c r="AM77" s="23" t="str">
        <f ca="1">IF(AND($O77="Objectif",AM$7&gt;=$R77,AM$7&lt;=$R77+$S77-1),2,IF(AND($O77="Jalon",AM$7&gt;=$R77,AM$7&lt;=$R77+$S77-1),1,""))</f>
        <v/>
      </c>
      <c r="AN77" s="23" t="str">
        <f ca="1">IF(AND($O77="Objectif",AN$7&gt;=$R77,AN$7&lt;=$R77+$S77-1),2,IF(AND($O77="Jalon",AN$7&gt;=$R77,AN$7&lt;=$R77+$S77-1),1,""))</f>
        <v/>
      </c>
      <c r="AO77" s="23" t="str">
        <f ca="1">IF(AND($O77="Objectif",AO$7&gt;=$R77,AO$7&lt;=$R77+$S77-1),2,IF(AND($O77="Jalon",AO$7&gt;=$R77,AO$7&lt;=$R77+$S77-1),1,""))</f>
        <v/>
      </c>
      <c r="AP77" s="23" t="str">
        <f ca="1">IF(AND($O77="Objectif",AP$7&gt;=$R77,AP$7&lt;=$R77+$S77-1),2,IF(AND($O77="Jalon",AP$7&gt;=$R77,AP$7&lt;=$R77+$S77-1),1,""))</f>
        <v/>
      </c>
      <c r="AQ77" s="23" t="str">
        <f ca="1">IF(AND($O77="Objectif",AQ$7&gt;=$R77,AQ$7&lt;=$R77+$S77-1),2,IF(AND($O77="Jalon",AQ$7&gt;=$R77,AQ$7&lt;=$R77+$S77-1),1,""))</f>
        <v/>
      </c>
      <c r="AR77" s="23" t="str">
        <f ca="1">IF(AND($O77="Objectif",AR$7&gt;=$R77,AR$7&lt;=$R77+$S77-1),2,IF(AND($O77="Jalon",AR$7&gt;=$R77,AR$7&lt;=$R77+$S77-1),1,""))</f>
        <v/>
      </c>
      <c r="AS77" s="23" t="str">
        <f ca="1">IF(AND($O77="Objectif",AS$7&gt;=$R77,AS$7&lt;=$R77+$S77-1),2,IF(AND($O77="Jalon",AS$7&gt;=$R77,AS$7&lt;=$R77+$S77-1),1,""))</f>
        <v/>
      </c>
      <c r="AT77" s="23" t="str">
        <f ca="1">IF(AND($O77="Objectif",AT$7&gt;=$R77,AT$7&lt;=$R77+$S77-1),2,IF(AND($O77="Jalon",AT$7&gt;=$R77,AT$7&lt;=$R77+$S77-1),1,""))</f>
        <v/>
      </c>
      <c r="AU77" s="23" t="str">
        <f ca="1">IF(AND($O77="Objectif",AU$7&gt;=$R77,AU$7&lt;=$R77+$S77-1),2,IF(AND($O77="Jalon",AU$7&gt;=$R77,AU$7&lt;=$R77+$S77-1),1,""))</f>
        <v/>
      </c>
      <c r="AV77" s="23" t="str">
        <f ca="1">IF(AND($O77="Objectif",AV$7&gt;=$R77,AV$7&lt;=$R77+$S77-1),2,IF(AND($O77="Jalon",AV$7&gt;=$R77,AV$7&lt;=$R77+$S77-1),1,""))</f>
        <v/>
      </c>
      <c r="AW77" s="23" t="str">
        <f ca="1">IF(AND($O77="Objectif",AW$7&gt;=$R77,AW$7&lt;=$R77+$S77-1),2,IF(AND($O77="Jalon",AW$7&gt;=$R77,AW$7&lt;=$R77+$S77-1),1,""))</f>
        <v/>
      </c>
      <c r="AX77" s="23" t="str">
        <f ca="1">IF(AND($O77="Objectif",AX$7&gt;=$R77,AX$7&lt;=$R77+$S77-1),2,IF(AND($O77="Jalon",AX$7&gt;=$R77,AX$7&lt;=$R77+$S77-1),1,""))</f>
        <v/>
      </c>
      <c r="AY77" s="23" t="str">
        <f ca="1">IF(AND($O77="Objectif",AY$7&gt;=$R77,AY$7&lt;=$R77+$S77-1),2,IF(AND($O77="Jalon",AY$7&gt;=$R77,AY$7&lt;=$R77+$S77-1),1,""))</f>
        <v/>
      </c>
      <c r="AZ77" s="23" t="str">
        <f ca="1">IF(AND($O77="Objectif",AZ$7&gt;=$R77,AZ$7&lt;=$R77+$S77-1),2,IF(AND($O77="Jalon",AZ$7&gt;=$R77,AZ$7&lt;=$R77+$S77-1),1,""))</f>
        <v/>
      </c>
      <c r="BA77" s="23" t="str">
        <f ca="1">IF(AND($O77="Objectif",BA$7&gt;=$R77,BA$7&lt;=$R77+$S77-1),2,IF(AND($O77="Jalon",BA$7&gt;=$R77,BA$7&lt;=$R77+$S77-1),1,""))</f>
        <v/>
      </c>
      <c r="BB77" s="23" t="str">
        <f ca="1">IF(AND($O77="Objectif",BB$7&gt;=$R77,BB$7&lt;=$R77+$S77-1),2,IF(AND($O77="Jalon",BB$7&gt;=$R77,BB$7&lt;=$R77+$S77-1),1,""))</f>
        <v/>
      </c>
      <c r="BC77" s="23" t="str">
        <f ca="1">IF(AND($O77="Objectif",BC$7&gt;=$R77,BC$7&lt;=$R77+$S77-1),2,IF(AND($O77="Jalon",BC$7&gt;=$R77,BC$7&lt;=$R77+$S77-1),1,""))</f>
        <v/>
      </c>
      <c r="BD77" s="23" t="str">
        <f ca="1">IF(AND($O77="Objectif",BD$7&gt;=$R77,BD$7&lt;=$R77+$S77-1),2,IF(AND($O77="Jalon",BD$7&gt;=$R77,BD$7&lt;=$R77+$S77-1),1,""))</f>
        <v/>
      </c>
      <c r="BE77" s="23" t="str">
        <f ca="1">IF(AND($O77="Objectif",BE$7&gt;=$R77,BE$7&lt;=$R77+$S77-1),2,IF(AND($O77="Jalon",BE$7&gt;=$R77,BE$7&lt;=$R77+$S77-1),1,""))</f>
        <v/>
      </c>
      <c r="BF77" s="23" t="str">
        <f ca="1">IF(AND($O77="Objectif",BF$7&gt;=$R77,BF$7&lt;=$R77+$S77-1),2,IF(AND($O77="Jalon",BF$7&gt;=$R77,BF$7&lt;=$R77+$S77-1),1,""))</f>
        <v/>
      </c>
      <c r="BG77" s="23" t="str">
        <f ca="1">IF(AND($O77="Objectif",BG$7&gt;=$R77,BG$7&lt;=$R77+$S77-1),2,IF(AND($O77="Jalon",BG$7&gt;=$R77,BG$7&lt;=$R77+$S77-1),1,""))</f>
        <v/>
      </c>
      <c r="BH77" s="23" t="str">
        <f ca="1">IF(AND($O77="Objectif",BH$7&gt;=$R77,BH$7&lt;=$R77+$S77-1),2,IF(AND($O77="Jalon",BH$7&gt;=$R77,BH$7&lt;=$R77+$S77-1),1,""))</f>
        <v/>
      </c>
      <c r="BI77" s="23" t="str">
        <f ca="1">IF(AND($O77="Objectif",BI$7&gt;=$R77,BI$7&lt;=$R77+$S77-1),2,IF(AND($O77="Jalon",BI$7&gt;=$R77,BI$7&lt;=$R77+$S77-1),1,""))</f>
        <v/>
      </c>
      <c r="BJ77" s="23" t="str">
        <f ca="1">IF(AND($O77="Objectif",BJ$7&gt;=$R77,BJ$7&lt;=$R77+$S77-1),2,IF(AND($O77="Jalon",BJ$7&gt;=$R77,BJ$7&lt;=$R77+$S77-1),1,""))</f>
        <v/>
      </c>
      <c r="BK77" s="23" t="str">
        <f ca="1">IF(AND($O77="Objectif",BK$7&gt;=$R77,BK$7&lt;=$R77+$S77-1),2,IF(AND($O77="Jalon",BK$7&gt;=$R77,BK$7&lt;=$R77+$S77-1),1,""))</f>
        <v/>
      </c>
      <c r="BL77" s="23" t="str">
        <f ca="1">IF(AND($O77="Objectif",BL$7&gt;=$R77,BL$7&lt;=$R77+$S77-1),2,IF(AND($O77="Jalon",BL$7&gt;=$R77,BL$7&lt;=$R77+$S77-1),1,""))</f>
        <v/>
      </c>
      <c r="BM77" s="23" t="str">
        <f ca="1">IF(AND($O77="Objectif",BM$7&gt;=$R77,BM$7&lt;=$R77+$S77-1),2,IF(AND($O77="Jalon",BM$7&gt;=$R77,BM$7&lt;=$R77+$S77-1),1,""))</f>
        <v/>
      </c>
      <c r="BN77" s="23" t="str">
        <f ca="1">IF(AND($O77="Objectif",BN$7&gt;=$R77,BN$7&lt;=$R77+$S77-1),2,IF(AND($O77="Jalon",BN$7&gt;=$R77,BN$7&lt;=$R77+$S77-1),1,""))</f>
        <v/>
      </c>
      <c r="BO77" s="23" t="str">
        <f ca="1">IF(AND($O77="Objectif",BO$7&gt;=$R77,BO$7&lt;=$R77+$S77-1),2,IF(AND($O77="Jalon",BO$7&gt;=$R77,BO$7&lt;=$R77+$S77-1),1,""))</f>
        <v/>
      </c>
      <c r="BP77" s="23" t="str">
        <f ca="1">IF(AND($O77="Objectif",BP$7&gt;=$R77,BP$7&lt;=$R77+$S77-1),2,IF(AND($O77="Jalon",BP$7&gt;=$R77,BP$7&lt;=$R77+$S77-1),1,""))</f>
        <v/>
      </c>
      <c r="BQ77" s="23" t="str">
        <f ca="1">IF(AND($O77="Objectif",BQ$7&gt;=$R77,BQ$7&lt;=$R77+$S77-1),2,IF(AND($O77="Jalon",BQ$7&gt;=$R77,BQ$7&lt;=$R77+$S77-1),1,""))</f>
        <v/>
      </c>
      <c r="BR77" s="23" t="str">
        <f ca="1">IF(AND($O77="Objectif",BR$7&gt;=$R77,BR$7&lt;=$R77+$S77-1),2,IF(AND($O77="Jalon",BR$7&gt;=$R77,BR$7&lt;=$R77+$S77-1),1,""))</f>
        <v/>
      </c>
      <c r="BS77" s="23" t="str">
        <f ca="1">IF(AND($O77="Objectif",BS$7&gt;=$R77,BS$7&lt;=$R77+$S77-1),2,IF(AND($O77="Jalon",BS$7&gt;=$R77,BS$7&lt;=$R77+$S77-1),1,""))</f>
        <v/>
      </c>
      <c r="BT77" s="23" t="str">
        <f ca="1">IF(AND($O77="Objectif",BT$7&gt;=$R77,BT$7&lt;=$R77+$S77-1),2,IF(AND($O77="Jalon",BT$7&gt;=$R77,BT$7&lt;=$R77+$S77-1),1,""))</f>
        <v/>
      </c>
      <c r="BU77" s="23" t="str">
        <f ca="1">IF(AND($O77="Objectif",BU$7&gt;=$R77,BU$7&lt;=$R77+$S77-1),2,IF(AND($O77="Jalon",BU$7&gt;=$R77,BU$7&lt;=$R77+$S77-1),1,""))</f>
        <v/>
      </c>
      <c r="BV77" s="23" t="str">
        <f ca="1">IF(AND($O77="Objectif",BV$7&gt;=$R77,BV$7&lt;=$R77+$S77-1),2,IF(AND($O77="Jalon",BV$7&gt;=$R77,BV$7&lt;=$R77+$S77-1),1,""))</f>
        <v/>
      </c>
      <c r="BW77" s="23" t="str">
        <f ca="1">IF(AND($O77="Objectif",BW$7&gt;=$R77,BW$7&lt;=$R77+$S77-1),2,IF(AND($O77="Jalon",BW$7&gt;=$R77,BW$7&lt;=$R77+$S77-1),1,""))</f>
        <v/>
      </c>
      <c r="BX77" s="23" t="str">
        <f ca="1">IF(AND($O77="Objectif",BX$7&gt;=$R77,BX$7&lt;=$R77+$S77-1),2,IF(AND($O77="Jalon",BX$7&gt;=$R77,BX$7&lt;=$R77+$S77-1),1,""))</f>
        <v/>
      </c>
      <c r="BY77" s="23" t="str">
        <f ca="1">IF(AND($O77="Objectif",BY$7&gt;=$R77,BY$7&lt;=$R77+$S77-1),2,IF(AND($O77="Jalon",BY$7&gt;=$R77,BY$7&lt;=$R77+$S77-1),1,""))</f>
        <v/>
      </c>
      <c r="BZ77" s="23" t="str">
        <f ca="1">IF(AND($O77="Objectif",BZ$7&gt;=$R77,BZ$7&lt;=$R77+$S77-1),2,IF(AND($O77="Jalon",BZ$7&gt;=$R77,BZ$7&lt;=$R77+$S77-1),1,""))</f>
        <v/>
      </c>
      <c r="CA77" s="23" t="str">
        <f ca="1">IF(AND($O77="Objectif",CA$7&gt;=$R77,CA$7&lt;=$R77+$S77-1),2,IF(AND($O77="Jalon",CA$7&gt;=$R77,CA$7&lt;=$R77+$S77-1),1,""))</f>
        <v/>
      </c>
      <c r="CB77" s="23" t="str">
        <f ca="1">IF(AND($O77="Objectif",CB$7&gt;=$R77,CB$7&lt;=$R77+$S77-1),2,IF(AND($O77="Jalon",CB$7&gt;=$R77,CB$7&lt;=$R77+$S77-1),1,""))</f>
        <v/>
      </c>
    </row>
    <row r="78" spans="1:80" s="2" customFormat="1" ht="30" customHeight="1" x14ac:dyDescent="0.25">
      <c r="A78" s="37">
        <v>22</v>
      </c>
      <c r="B78" s="33" t="s">
        <v>38</v>
      </c>
      <c r="C78" s="88" t="str">
        <f ca="1">VLOOKUP(((Jalons[[#This Row],[perturbation ]]+Jalons[[#This Row],[perturbation 9]])/150),$D$3:$E$6,2,1)</f>
        <v>En bonne voie</v>
      </c>
      <c r="D78" s="88" t="str">
        <f ca="1">VLOOKUP((Jalons[[#This Row],[temps consommés ]]-Jalons[[#This Row],[Nombre de jours]])/Jalons[[#This Row],[Nombre de jours]],$V$3:$W$6,2,1)</f>
        <v>En bonne voie</v>
      </c>
      <c r="E78" s="22" t="s">
        <v>9</v>
      </c>
      <c r="F78" s="65">
        <f>IF(AND(Jalons[[#This Row],[début réel ]]="",Jalons[[#This Row],[fin réelle ]]),0,IF(AND(Jalons[[#This Row],[début réel ]]&lt;&gt;"",Jalons[[#This Row],[fin réelle ]]=""),0.5,1))</f>
        <v>0</v>
      </c>
      <c r="G78" s="56">
        <f>+T33+1</f>
        <v>44991</v>
      </c>
      <c r="H78" s="21">
        <v>2</v>
      </c>
      <c r="I78" s="45">
        <f>+Jalons[[#This Row],[Début prévisionnel ]]+Jalons[[#This Row],[Nombre de jours]]-1</f>
        <v>44992</v>
      </c>
      <c r="J78" s="45"/>
      <c r="K78" s="87">
        <f ca="1">IF(Jalons[[#This Row],[temps consommés ]]-Jalons[[#This Row],[Nombre de jours]]&lt;0,0,Jalons[[#This Row],[temps consommés ]]-Jalons[[#This Row],[Nombre de jours]])</f>
        <v>0</v>
      </c>
      <c r="L7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8" s="45"/>
      <c r="N78" s="66"/>
      <c r="O78" s="88" t="str">
        <f ca="1">VLOOKUP(Jalons[[#This Row],[temps consommés 10]]-Jalons[[#This Row],[Nombre de jours6]]/Jalons[[#This Row],[Nombre de jours6]],$V$3:$W$6,2,1)</f>
        <v>En bonne voie</v>
      </c>
      <c r="P78" s="22" t="s">
        <v>9</v>
      </c>
      <c r="Q78" s="65">
        <f>IF(AND(Jalons[[#This Row],[début réel 8]]="",Jalons[[#This Row],[fin réelle 11]]),0,IF(AND(Jalons[[#This Row],[début réel 8]]&lt;&gt;"",Jalons[[#This Row],[fin réelle 11]]=""),0.5,1))</f>
        <v>0</v>
      </c>
      <c r="R78" s="56">
        <f>+Jalons[[#This Row],[Fin ]]+1</f>
        <v>44993</v>
      </c>
      <c r="S78" s="21">
        <v>28</v>
      </c>
      <c r="T78" s="45">
        <f>Jalons[[#This Row],[Début prévisionnel 5]]+Jalons[[#This Row],[Nombre de jours6]]</f>
        <v>45021</v>
      </c>
      <c r="U78" s="45"/>
      <c r="V78" s="87">
        <f ca="1">IF(Jalons[[#This Row],[temps consommés 10]]-Jalons[[#This Row],[Nombre de jours6]]&lt;0,0,Jalons[[#This Row],[temps consommés 10]]-Jalons[[#This Row],[Nombre de jours6]])</f>
        <v>0</v>
      </c>
      <c r="W7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8" s="45"/>
      <c r="Y78" s="23" t="str">
        <f ca="1">IF(AND($O78="Objectif",Y$7&gt;=$R78,Y$7&lt;=$R78+$S78-1),2,IF(AND($O78="Jalon",Y$7&gt;=$R78,Y$7&lt;=$R78+$S78-1),1,""))</f>
        <v/>
      </c>
      <c r="Z78" s="23" t="str">
        <f ca="1">IF(AND($O78="Objectif",Z$7&gt;=$R78,Z$7&lt;=$R78+$S78-1),2,IF(AND($O78="Jalon",Z$7&gt;=$R78,Z$7&lt;=$R78+$S78-1),1,""))</f>
        <v/>
      </c>
      <c r="AA78" s="23" t="str">
        <f ca="1">IF(AND($O78="Objectif",AA$7&gt;=$R78,AA$7&lt;=$R78+$S78-1),2,IF(AND($O78="Jalon",AA$7&gt;=$R78,AA$7&lt;=$R78+$S78-1),1,""))</f>
        <v/>
      </c>
      <c r="AB78" s="23" t="str">
        <f ca="1">IF(AND($O78="Objectif",AB$7&gt;=$R78,AB$7&lt;=$R78+$S78-1),2,IF(AND($O78="Jalon",AB$7&gt;=$R78,AB$7&lt;=$R78+$S78-1),1,""))</f>
        <v/>
      </c>
      <c r="AC78" s="23" t="str">
        <f ca="1">IF(AND($O78="Objectif",AC$7&gt;=$R78,AC$7&lt;=$R78+$S78-1),2,IF(AND($O78="Jalon",AC$7&gt;=$R78,AC$7&lt;=$R78+$S78-1),1,""))</f>
        <v/>
      </c>
      <c r="AD78" s="23" t="str">
        <f ca="1">IF(AND($O78="Objectif",AD$7&gt;=$R78,AD$7&lt;=$R78+$S78-1),2,IF(AND($O78="Jalon",AD$7&gt;=$R78,AD$7&lt;=$R78+$S78-1),1,""))</f>
        <v/>
      </c>
      <c r="AE78" s="23" t="str">
        <f ca="1">IF(AND($O78="Objectif",AE$7&gt;=$R78,AE$7&lt;=$R78+$S78-1),2,IF(AND($O78="Jalon",AE$7&gt;=$R78,AE$7&lt;=$R78+$S78-1),1,""))</f>
        <v/>
      </c>
      <c r="AF78" s="23" t="str">
        <f ca="1">IF(AND($O78="Objectif",AF$7&gt;=$R78,AF$7&lt;=$R78+$S78-1),2,IF(AND($O78="Jalon",AF$7&gt;=$R78,AF$7&lt;=$R78+$S78-1),1,""))</f>
        <v/>
      </c>
      <c r="AG78" s="23" t="str">
        <f ca="1">IF(AND($O78="Objectif",AG$7&gt;=$R78,AG$7&lt;=$R78+$S78-1),2,IF(AND($O78="Jalon",AG$7&gt;=$R78,AG$7&lt;=$R78+$S78-1),1,""))</f>
        <v/>
      </c>
      <c r="AH78" s="23" t="str">
        <f ca="1">IF(AND($O78="Objectif",AH$7&gt;=$R78,AH$7&lt;=$R78+$S78-1),2,IF(AND($O78="Jalon",AH$7&gt;=$R78,AH$7&lt;=$R78+$S78-1),1,""))</f>
        <v/>
      </c>
      <c r="AI78" s="23" t="str">
        <f ca="1">IF(AND($O78="Objectif",AI$7&gt;=$R78,AI$7&lt;=$R78+$S78-1),2,IF(AND($O78="Jalon",AI$7&gt;=$R78,AI$7&lt;=$R78+$S78-1),1,""))</f>
        <v/>
      </c>
      <c r="AJ78" s="23" t="str">
        <f ca="1">IF(AND($O78="Objectif",AJ$7&gt;=$R78,AJ$7&lt;=$R78+$S78-1),2,IF(AND($O78="Jalon",AJ$7&gt;=$R78,AJ$7&lt;=$R78+$S78-1),1,""))</f>
        <v/>
      </c>
      <c r="AK78" s="23" t="str">
        <f ca="1">IF(AND($O78="Objectif",AK$7&gt;=$R78,AK$7&lt;=$R78+$S78-1),2,IF(AND($O78="Jalon",AK$7&gt;=$R78,AK$7&lt;=$R78+$S78-1),1,""))</f>
        <v/>
      </c>
      <c r="AL78" s="23" t="str">
        <f ca="1">IF(AND($O78="Objectif",AL$7&gt;=$R78,AL$7&lt;=$R78+$S78-1),2,IF(AND($O78="Jalon",AL$7&gt;=$R78,AL$7&lt;=$R78+$S78-1),1,""))</f>
        <v/>
      </c>
      <c r="AM78" s="23" t="str">
        <f ca="1">IF(AND($O78="Objectif",AM$7&gt;=$R78,AM$7&lt;=$R78+$S78-1),2,IF(AND($O78="Jalon",AM$7&gt;=$R78,AM$7&lt;=$R78+$S78-1),1,""))</f>
        <v/>
      </c>
      <c r="AN78" s="23" t="str">
        <f ca="1">IF(AND($O78="Objectif",AN$7&gt;=$R78,AN$7&lt;=$R78+$S78-1),2,IF(AND($O78="Jalon",AN$7&gt;=$R78,AN$7&lt;=$R78+$S78-1),1,""))</f>
        <v/>
      </c>
      <c r="AO78" s="23" t="str">
        <f ca="1">IF(AND($O78="Objectif",AO$7&gt;=$R78,AO$7&lt;=$R78+$S78-1),2,IF(AND($O78="Jalon",AO$7&gt;=$R78,AO$7&lt;=$R78+$S78-1),1,""))</f>
        <v/>
      </c>
      <c r="AP78" s="23" t="str">
        <f ca="1">IF(AND($O78="Objectif",AP$7&gt;=$R78,AP$7&lt;=$R78+$S78-1),2,IF(AND($O78="Jalon",AP$7&gt;=$R78,AP$7&lt;=$R78+$S78-1),1,""))</f>
        <v/>
      </c>
      <c r="AQ78" s="23" t="str">
        <f ca="1">IF(AND($O78="Objectif",AQ$7&gt;=$R78,AQ$7&lt;=$R78+$S78-1),2,IF(AND($O78="Jalon",AQ$7&gt;=$R78,AQ$7&lt;=$R78+$S78-1),1,""))</f>
        <v/>
      </c>
      <c r="AR78" s="23" t="str">
        <f ca="1">IF(AND($O78="Objectif",AR$7&gt;=$R78,AR$7&lt;=$R78+$S78-1),2,IF(AND($O78="Jalon",AR$7&gt;=$R78,AR$7&lt;=$R78+$S78-1),1,""))</f>
        <v/>
      </c>
      <c r="AS78" s="23" t="str">
        <f ca="1">IF(AND($O78="Objectif",AS$7&gt;=$R78,AS$7&lt;=$R78+$S78-1),2,IF(AND($O78="Jalon",AS$7&gt;=$R78,AS$7&lt;=$R78+$S78-1),1,""))</f>
        <v/>
      </c>
      <c r="AT78" s="23" t="str">
        <f ca="1">IF(AND($O78="Objectif",AT$7&gt;=$R78,AT$7&lt;=$R78+$S78-1),2,IF(AND($O78="Jalon",AT$7&gt;=$R78,AT$7&lt;=$R78+$S78-1),1,""))</f>
        <v/>
      </c>
      <c r="AU78" s="23" t="str">
        <f ca="1">IF(AND($O78="Objectif",AU$7&gt;=$R78,AU$7&lt;=$R78+$S78-1),2,IF(AND($O78="Jalon",AU$7&gt;=$R78,AU$7&lt;=$R78+$S78-1),1,""))</f>
        <v/>
      </c>
      <c r="AV78" s="23" t="str">
        <f ca="1">IF(AND($O78="Objectif",AV$7&gt;=$R78,AV$7&lt;=$R78+$S78-1),2,IF(AND($O78="Jalon",AV$7&gt;=$R78,AV$7&lt;=$R78+$S78-1),1,""))</f>
        <v/>
      </c>
      <c r="AW78" s="23" t="str">
        <f ca="1">IF(AND($O78="Objectif",AW$7&gt;=$R78,AW$7&lt;=$R78+$S78-1),2,IF(AND($O78="Jalon",AW$7&gt;=$R78,AW$7&lt;=$R78+$S78-1),1,""))</f>
        <v/>
      </c>
      <c r="AX78" s="23" t="str">
        <f ca="1">IF(AND($O78="Objectif",AX$7&gt;=$R78,AX$7&lt;=$R78+$S78-1),2,IF(AND($O78="Jalon",AX$7&gt;=$R78,AX$7&lt;=$R78+$S78-1),1,""))</f>
        <v/>
      </c>
      <c r="AY78" s="23" t="str">
        <f ca="1">IF(AND($O78="Objectif",AY$7&gt;=$R78,AY$7&lt;=$R78+$S78-1),2,IF(AND($O78="Jalon",AY$7&gt;=$R78,AY$7&lt;=$R78+$S78-1),1,""))</f>
        <v/>
      </c>
      <c r="AZ78" s="23" t="str">
        <f ca="1">IF(AND($O78="Objectif",AZ$7&gt;=$R78,AZ$7&lt;=$R78+$S78-1),2,IF(AND($O78="Jalon",AZ$7&gt;=$R78,AZ$7&lt;=$R78+$S78-1),1,""))</f>
        <v/>
      </c>
      <c r="BA78" s="23" t="str">
        <f ca="1">IF(AND($O78="Objectif",BA$7&gt;=$R78,BA$7&lt;=$R78+$S78-1),2,IF(AND($O78="Jalon",BA$7&gt;=$R78,BA$7&lt;=$R78+$S78-1),1,""))</f>
        <v/>
      </c>
      <c r="BB78" s="23" t="str">
        <f ca="1">IF(AND($O78="Objectif",BB$7&gt;=$R78,BB$7&lt;=$R78+$S78-1),2,IF(AND($O78="Jalon",BB$7&gt;=$R78,BB$7&lt;=$R78+$S78-1),1,""))</f>
        <v/>
      </c>
      <c r="BC78" s="23" t="str">
        <f ca="1">IF(AND($O78="Objectif",BC$7&gt;=$R78,BC$7&lt;=$R78+$S78-1),2,IF(AND($O78="Jalon",BC$7&gt;=$R78,BC$7&lt;=$R78+$S78-1),1,""))</f>
        <v/>
      </c>
      <c r="BD78" s="23" t="str">
        <f ca="1">IF(AND($O78="Objectif",BD$7&gt;=$R78,BD$7&lt;=$R78+$S78-1),2,IF(AND($O78="Jalon",BD$7&gt;=$R78,BD$7&lt;=$R78+$S78-1),1,""))</f>
        <v/>
      </c>
      <c r="BE78" s="23" t="str">
        <f ca="1">IF(AND($O78="Objectif",BE$7&gt;=$R78,BE$7&lt;=$R78+$S78-1),2,IF(AND($O78="Jalon",BE$7&gt;=$R78,BE$7&lt;=$R78+$S78-1),1,""))</f>
        <v/>
      </c>
      <c r="BF78" s="23" t="str">
        <f ca="1">IF(AND($O78="Objectif",BF$7&gt;=$R78,BF$7&lt;=$R78+$S78-1),2,IF(AND($O78="Jalon",BF$7&gt;=$R78,BF$7&lt;=$R78+$S78-1),1,""))</f>
        <v/>
      </c>
      <c r="BG78" s="23" t="str">
        <f ca="1">IF(AND($O78="Objectif",BG$7&gt;=$R78,BG$7&lt;=$R78+$S78-1),2,IF(AND($O78="Jalon",BG$7&gt;=$R78,BG$7&lt;=$R78+$S78-1),1,""))</f>
        <v/>
      </c>
      <c r="BH78" s="23" t="str">
        <f ca="1">IF(AND($O78="Objectif",BH$7&gt;=$R78,BH$7&lt;=$R78+$S78-1),2,IF(AND($O78="Jalon",BH$7&gt;=$R78,BH$7&lt;=$R78+$S78-1),1,""))</f>
        <v/>
      </c>
      <c r="BI78" s="23" t="str">
        <f ca="1">IF(AND($O78="Objectif",BI$7&gt;=$R78,BI$7&lt;=$R78+$S78-1),2,IF(AND($O78="Jalon",BI$7&gt;=$R78,BI$7&lt;=$R78+$S78-1),1,""))</f>
        <v/>
      </c>
      <c r="BJ78" s="23" t="str">
        <f ca="1">IF(AND($O78="Objectif",BJ$7&gt;=$R78,BJ$7&lt;=$R78+$S78-1),2,IF(AND($O78="Jalon",BJ$7&gt;=$R78,BJ$7&lt;=$R78+$S78-1),1,""))</f>
        <v/>
      </c>
      <c r="BK78" s="23" t="str">
        <f ca="1">IF(AND($O78="Objectif",BK$7&gt;=$R78,BK$7&lt;=$R78+$S78-1),2,IF(AND($O78="Jalon",BK$7&gt;=$R78,BK$7&lt;=$R78+$S78-1),1,""))</f>
        <v/>
      </c>
      <c r="BL78" s="23" t="str">
        <f ca="1">IF(AND($O78="Objectif",BL$7&gt;=$R78,BL$7&lt;=$R78+$S78-1),2,IF(AND($O78="Jalon",BL$7&gt;=$R78,BL$7&lt;=$R78+$S78-1),1,""))</f>
        <v/>
      </c>
      <c r="BM78" s="23" t="str">
        <f ca="1">IF(AND($O78="Objectif",BM$7&gt;=$R78,BM$7&lt;=$R78+$S78-1),2,IF(AND($O78="Jalon",BM$7&gt;=$R78,BM$7&lt;=$R78+$S78-1),1,""))</f>
        <v/>
      </c>
      <c r="BN78" s="23" t="str">
        <f ca="1">IF(AND($O78="Objectif",BN$7&gt;=$R78,BN$7&lt;=$R78+$S78-1),2,IF(AND($O78="Jalon",BN$7&gt;=$R78,BN$7&lt;=$R78+$S78-1),1,""))</f>
        <v/>
      </c>
      <c r="BO78" s="23" t="str">
        <f ca="1">IF(AND($O78="Objectif",BO$7&gt;=$R78,BO$7&lt;=$R78+$S78-1),2,IF(AND($O78="Jalon",BO$7&gt;=$R78,BO$7&lt;=$R78+$S78-1),1,""))</f>
        <v/>
      </c>
      <c r="BP78" s="23" t="str">
        <f ca="1">IF(AND($O78="Objectif",BP$7&gt;=$R78,BP$7&lt;=$R78+$S78-1),2,IF(AND($O78="Jalon",BP$7&gt;=$R78,BP$7&lt;=$R78+$S78-1),1,""))</f>
        <v/>
      </c>
      <c r="BQ78" s="23" t="str">
        <f ca="1">IF(AND($O78="Objectif",BQ$7&gt;=$R78,BQ$7&lt;=$R78+$S78-1),2,IF(AND($O78="Jalon",BQ$7&gt;=$R78,BQ$7&lt;=$R78+$S78-1),1,""))</f>
        <v/>
      </c>
      <c r="BR78" s="23" t="str">
        <f ca="1">IF(AND($O78="Objectif",BR$7&gt;=$R78,BR$7&lt;=$R78+$S78-1),2,IF(AND($O78="Jalon",BR$7&gt;=$R78,BR$7&lt;=$R78+$S78-1),1,""))</f>
        <v/>
      </c>
      <c r="BS78" s="23" t="str">
        <f ca="1">IF(AND($O78="Objectif",BS$7&gt;=$R78,BS$7&lt;=$R78+$S78-1),2,IF(AND($O78="Jalon",BS$7&gt;=$R78,BS$7&lt;=$R78+$S78-1),1,""))</f>
        <v/>
      </c>
      <c r="BT78" s="23" t="str">
        <f ca="1">IF(AND($O78="Objectif",BT$7&gt;=$R78,BT$7&lt;=$R78+$S78-1),2,IF(AND($O78="Jalon",BT$7&gt;=$R78,BT$7&lt;=$R78+$S78-1),1,""))</f>
        <v/>
      </c>
      <c r="BU78" s="23" t="str">
        <f ca="1">IF(AND($O78="Objectif",BU$7&gt;=$R78,BU$7&lt;=$R78+$S78-1),2,IF(AND($O78="Jalon",BU$7&gt;=$R78,BU$7&lt;=$R78+$S78-1),1,""))</f>
        <v/>
      </c>
      <c r="BV78" s="23" t="str">
        <f ca="1">IF(AND($O78="Objectif",BV$7&gt;=$R78,BV$7&lt;=$R78+$S78-1),2,IF(AND($O78="Jalon",BV$7&gt;=$R78,BV$7&lt;=$R78+$S78-1),1,""))</f>
        <v/>
      </c>
      <c r="BW78" s="23" t="str">
        <f ca="1">IF(AND($O78="Objectif",BW$7&gt;=$R78,BW$7&lt;=$R78+$S78-1),2,IF(AND($O78="Jalon",BW$7&gt;=$R78,BW$7&lt;=$R78+$S78-1),1,""))</f>
        <v/>
      </c>
      <c r="BX78" s="23" t="str">
        <f ca="1">IF(AND($O78="Objectif",BX$7&gt;=$R78,BX$7&lt;=$R78+$S78-1),2,IF(AND($O78="Jalon",BX$7&gt;=$R78,BX$7&lt;=$R78+$S78-1),1,""))</f>
        <v/>
      </c>
      <c r="BY78" s="23" t="str">
        <f ca="1">IF(AND($O78="Objectif",BY$7&gt;=$R78,BY$7&lt;=$R78+$S78-1),2,IF(AND($O78="Jalon",BY$7&gt;=$R78,BY$7&lt;=$R78+$S78-1),1,""))</f>
        <v/>
      </c>
      <c r="BZ78" s="23" t="str">
        <f ca="1">IF(AND($O78="Objectif",BZ$7&gt;=$R78,BZ$7&lt;=$R78+$S78-1),2,IF(AND($O78="Jalon",BZ$7&gt;=$R78,BZ$7&lt;=$R78+$S78-1),1,""))</f>
        <v/>
      </c>
      <c r="CA78" s="23" t="str">
        <f ca="1">IF(AND($O78="Objectif",CA$7&gt;=$R78,CA$7&lt;=$R78+$S78-1),2,IF(AND($O78="Jalon",CA$7&gt;=$R78,CA$7&lt;=$R78+$S78-1),1,""))</f>
        <v/>
      </c>
      <c r="CB78" s="23" t="str">
        <f ca="1">IF(AND($O78="Objectif",CB$7&gt;=$R78,CB$7&lt;=$R78+$S78-1),2,IF(AND($O78="Jalon",CB$7&gt;=$R78,CB$7&lt;=$R78+$S78-1),1,""))</f>
        <v/>
      </c>
    </row>
    <row r="79" spans="1:80" s="2" customFormat="1" ht="30" customHeight="1" x14ac:dyDescent="0.25">
      <c r="A79" s="36">
        <v>23</v>
      </c>
      <c r="B79" s="33" t="s">
        <v>39</v>
      </c>
      <c r="C79" s="88" t="str">
        <f ca="1">VLOOKUP(((Jalons[[#This Row],[perturbation ]]+Jalons[[#This Row],[perturbation 9]])/150),$D$3:$E$6,2,1)</f>
        <v>En bonne voie</v>
      </c>
      <c r="D79" s="88" t="str">
        <f ca="1">VLOOKUP((Jalons[[#This Row],[temps consommés ]]-Jalons[[#This Row],[Nombre de jours]])/Jalons[[#This Row],[Nombre de jours]],$V$3:$W$6,2,1)</f>
        <v>En bonne voie</v>
      </c>
      <c r="E79" s="22" t="s">
        <v>9</v>
      </c>
      <c r="F79" s="65">
        <f>IF(AND(Jalons[[#This Row],[début réel ]]="",Jalons[[#This Row],[fin réelle ]]),0,IF(AND(Jalons[[#This Row],[début réel ]]&lt;&gt;"",Jalons[[#This Row],[fin réelle ]]=""),0.5,1))</f>
        <v>0</v>
      </c>
      <c r="G79" s="56">
        <f>+T34+1</f>
        <v>44991</v>
      </c>
      <c r="H79" s="21">
        <v>2</v>
      </c>
      <c r="I79" s="45">
        <f>+Jalons[[#This Row],[Début prévisionnel ]]+Jalons[[#This Row],[Nombre de jours]]-1</f>
        <v>44992</v>
      </c>
      <c r="J79" s="45"/>
      <c r="K79" s="87">
        <f ca="1">IF(Jalons[[#This Row],[temps consommés ]]-Jalons[[#This Row],[Nombre de jours]]&lt;0,0,Jalons[[#This Row],[temps consommés ]]-Jalons[[#This Row],[Nombre de jours]])</f>
        <v>0</v>
      </c>
      <c r="L7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79" s="45"/>
      <c r="N79" s="66"/>
      <c r="O79" s="88" t="str">
        <f ca="1">VLOOKUP(Jalons[[#This Row],[temps consommés 10]]-Jalons[[#This Row],[Nombre de jours6]]/Jalons[[#This Row],[Nombre de jours6]],$V$3:$W$6,2,1)</f>
        <v>En bonne voie</v>
      </c>
      <c r="P79" s="22" t="s">
        <v>9</v>
      </c>
      <c r="Q79" s="65">
        <f>IF(AND(Jalons[[#This Row],[début réel 8]]="",Jalons[[#This Row],[fin réelle 11]]),0,IF(AND(Jalons[[#This Row],[début réel 8]]&lt;&gt;"",Jalons[[#This Row],[fin réelle 11]]=""),0.5,1))</f>
        <v>0</v>
      </c>
      <c r="R79" s="56">
        <f>+Jalons[[#This Row],[Fin ]]+1</f>
        <v>44993</v>
      </c>
      <c r="S79" s="21">
        <v>28</v>
      </c>
      <c r="T79" s="45">
        <f>Jalons[[#This Row],[Début prévisionnel 5]]+Jalons[[#This Row],[Nombre de jours6]]</f>
        <v>45021</v>
      </c>
      <c r="U79" s="45"/>
      <c r="V79" s="87">
        <f ca="1">IF(Jalons[[#This Row],[temps consommés 10]]-Jalons[[#This Row],[Nombre de jours6]]&lt;0,0,Jalons[[#This Row],[temps consommés 10]]-Jalons[[#This Row],[Nombre de jours6]])</f>
        <v>0</v>
      </c>
      <c r="W7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79" s="45"/>
      <c r="Y79" s="23" t="str">
        <f ca="1">IF(AND($O79="Objectif",Y$7&gt;=$R79,Y$7&lt;=$R79+$S79-1),2,IF(AND($O79="Jalon",Y$7&gt;=$R79,Y$7&lt;=$R79+$S79-1),1,""))</f>
        <v/>
      </c>
      <c r="Z79" s="23" t="str">
        <f ca="1">IF(AND($O79="Objectif",Z$7&gt;=$R79,Z$7&lt;=$R79+$S79-1),2,IF(AND($O79="Jalon",Z$7&gt;=$R79,Z$7&lt;=$R79+$S79-1),1,""))</f>
        <v/>
      </c>
      <c r="AA79" s="23" t="str">
        <f ca="1">IF(AND($O79="Objectif",AA$7&gt;=$R79,AA$7&lt;=$R79+$S79-1),2,IF(AND($O79="Jalon",AA$7&gt;=$R79,AA$7&lt;=$R79+$S79-1),1,""))</f>
        <v/>
      </c>
      <c r="AB79" s="23" t="str">
        <f ca="1">IF(AND($O79="Objectif",AB$7&gt;=$R79,AB$7&lt;=$R79+$S79-1),2,IF(AND($O79="Jalon",AB$7&gt;=$R79,AB$7&lt;=$R79+$S79-1),1,""))</f>
        <v/>
      </c>
      <c r="AC79" s="23" t="str">
        <f ca="1">IF(AND($O79="Objectif",AC$7&gt;=$R79,AC$7&lt;=$R79+$S79-1),2,IF(AND($O79="Jalon",AC$7&gt;=$R79,AC$7&lt;=$R79+$S79-1),1,""))</f>
        <v/>
      </c>
      <c r="AD79" s="23" t="str">
        <f ca="1">IF(AND($O79="Objectif",AD$7&gt;=$R79,AD$7&lt;=$R79+$S79-1),2,IF(AND($O79="Jalon",AD$7&gt;=$R79,AD$7&lt;=$R79+$S79-1),1,""))</f>
        <v/>
      </c>
      <c r="AE79" s="23" t="str">
        <f ca="1">IF(AND($O79="Objectif",AE$7&gt;=$R79,AE$7&lt;=$R79+$S79-1),2,IF(AND($O79="Jalon",AE$7&gt;=$R79,AE$7&lt;=$R79+$S79-1),1,""))</f>
        <v/>
      </c>
      <c r="AF79" s="23" t="str">
        <f ca="1">IF(AND($O79="Objectif",AF$7&gt;=$R79,AF$7&lt;=$R79+$S79-1),2,IF(AND($O79="Jalon",AF$7&gt;=$R79,AF$7&lt;=$R79+$S79-1),1,""))</f>
        <v/>
      </c>
      <c r="AG79" s="23" t="str">
        <f ca="1">IF(AND($O79="Objectif",AG$7&gt;=$R79,AG$7&lt;=$R79+$S79-1),2,IF(AND($O79="Jalon",AG$7&gt;=$R79,AG$7&lt;=$R79+$S79-1),1,""))</f>
        <v/>
      </c>
      <c r="AH79" s="23" t="str">
        <f ca="1">IF(AND($O79="Objectif",AH$7&gt;=$R79,AH$7&lt;=$R79+$S79-1),2,IF(AND($O79="Jalon",AH$7&gt;=$R79,AH$7&lt;=$R79+$S79-1),1,""))</f>
        <v/>
      </c>
      <c r="AI79" s="23" t="str">
        <f ca="1">IF(AND($O79="Objectif",AI$7&gt;=$R79,AI$7&lt;=$R79+$S79-1),2,IF(AND($O79="Jalon",AI$7&gt;=$R79,AI$7&lt;=$R79+$S79-1),1,""))</f>
        <v/>
      </c>
      <c r="AJ79" s="23" t="str">
        <f ca="1">IF(AND($O79="Objectif",AJ$7&gt;=$R79,AJ$7&lt;=$R79+$S79-1),2,IF(AND($O79="Jalon",AJ$7&gt;=$R79,AJ$7&lt;=$R79+$S79-1),1,""))</f>
        <v/>
      </c>
      <c r="AK79" s="23" t="str">
        <f ca="1">IF(AND($O79="Objectif",AK$7&gt;=$R79,AK$7&lt;=$R79+$S79-1),2,IF(AND($O79="Jalon",AK$7&gt;=$R79,AK$7&lt;=$R79+$S79-1),1,""))</f>
        <v/>
      </c>
      <c r="AL79" s="23" t="str">
        <f ca="1">IF(AND($O79="Objectif",AL$7&gt;=$R79,AL$7&lt;=$R79+$S79-1),2,IF(AND($O79="Jalon",AL$7&gt;=$R79,AL$7&lt;=$R79+$S79-1),1,""))</f>
        <v/>
      </c>
      <c r="AM79" s="23" t="str">
        <f ca="1">IF(AND($O79="Objectif",AM$7&gt;=$R79,AM$7&lt;=$R79+$S79-1),2,IF(AND($O79="Jalon",AM$7&gt;=$R79,AM$7&lt;=$R79+$S79-1),1,""))</f>
        <v/>
      </c>
      <c r="AN79" s="23" t="str">
        <f ca="1">IF(AND($O79="Objectif",AN$7&gt;=$R79,AN$7&lt;=$R79+$S79-1),2,IF(AND($O79="Jalon",AN$7&gt;=$R79,AN$7&lt;=$R79+$S79-1),1,""))</f>
        <v/>
      </c>
      <c r="AO79" s="23" t="str">
        <f ca="1">IF(AND($O79="Objectif",AO$7&gt;=$R79,AO$7&lt;=$R79+$S79-1),2,IF(AND($O79="Jalon",AO$7&gt;=$R79,AO$7&lt;=$R79+$S79-1),1,""))</f>
        <v/>
      </c>
      <c r="AP79" s="23" t="str">
        <f ca="1">IF(AND($O79="Objectif",AP$7&gt;=$R79,AP$7&lt;=$R79+$S79-1),2,IF(AND($O79="Jalon",AP$7&gt;=$R79,AP$7&lt;=$R79+$S79-1),1,""))</f>
        <v/>
      </c>
      <c r="AQ79" s="23" t="str">
        <f ca="1">IF(AND($O79="Objectif",AQ$7&gt;=$R79,AQ$7&lt;=$R79+$S79-1),2,IF(AND($O79="Jalon",AQ$7&gt;=$R79,AQ$7&lt;=$R79+$S79-1),1,""))</f>
        <v/>
      </c>
      <c r="AR79" s="23" t="str">
        <f ca="1">IF(AND($O79="Objectif",AR$7&gt;=$R79,AR$7&lt;=$R79+$S79-1),2,IF(AND($O79="Jalon",AR$7&gt;=$R79,AR$7&lt;=$R79+$S79-1),1,""))</f>
        <v/>
      </c>
      <c r="AS79" s="23" t="str">
        <f ca="1">IF(AND($O79="Objectif",AS$7&gt;=$R79,AS$7&lt;=$R79+$S79-1),2,IF(AND($O79="Jalon",AS$7&gt;=$R79,AS$7&lt;=$R79+$S79-1),1,""))</f>
        <v/>
      </c>
      <c r="AT79" s="23" t="str">
        <f ca="1">IF(AND($O79="Objectif",AT$7&gt;=$R79,AT$7&lt;=$R79+$S79-1),2,IF(AND($O79="Jalon",AT$7&gt;=$R79,AT$7&lt;=$R79+$S79-1),1,""))</f>
        <v/>
      </c>
      <c r="AU79" s="23" t="str">
        <f ca="1">IF(AND($O79="Objectif",AU$7&gt;=$R79,AU$7&lt;=$R79+$S79-1),2,IF(AND($O79="Jalon",AU$7&gt;=$R79,AU$7&lt;=$R79+$S79-1),1,""))</f>
        <v/>
      </c>
      <c r="AV79" s="23" t="str">
        <f ca="1">IF(AND($O79="Objectif",AV$7&gt;=$R79,AV$7&lt;=$R79+$S79-1),2,IF(AND($O79="Jalon",AV$7&gt;=$R79,AV$7&lt;=$R79+$S79-1),1,""))</f>
        <v/>
      </c>
      <c r="AW79" s="23" t="str">
        <f ca="1">IF(AND($O79="Objectif",AW$7&gt;=$R79,AW$7&lt;=$R79+$S79-1),2,IF(AND($O79="Jalon",AW$7&gt;=$R79,AW$7&lt;=$R79+$S79-1),1,""))</f>
        <v/>
      </c>
      <c r="AX79" s="23" t="str">
        <f ca="1">IF(AND($O79="Objectif",AX$7&gt;=$R79,AX$7&lt;=$R79+$S79-1),2,IF(AND($O79="Jalon",AX$7&gt;=$R79,AX$7&lt;=$R79+$S79-1),1,""))</f>
        <v/>
      </c>
      <c r="AY79" s="23" t="str">
        <f ca="1">IF(AND($O79="Objectif",AY$7&gt;=$R79,AY$7&lt;=$R79+$S79-1),2,IF(AND($O79="Jalon",AY$7&gt;=$R79,AY$7&lt;=$R79+$S79-1),1,""))</f>
        <v/>
      </c>
      <c r="AZ79" s="23" t="str">
        <f ca="1">IF(AND($O79="Objectif",AZ$7&gt;=$R79,AZ$7&lt;=$R79+$S79-1),2,IF(AND($O79="Jalon",AZ$7&gt;=$R79,AZ$7&lt;=$R79+$S79-1),1,""))</f>
        <v/>
      </c>
      <c r="BA79" s="23" t="str">
        <f ca="1">IF(AND($O79="Objectif",BA$7&gt;=$R79,BA$7&lt;=$R79+$S79-1),2,IF(AND($O79="Jalon",BA$7&gt;=$R79,BA$7&lt;=$R79+$S79-1),1,""))</f>
        <v/>
      </c>
      <c r="BB79" s="23" t="str">
        <f ca="1">IF(AND($O79="Objectif",BB$7&gt;=$R79,BB$7&lt;=$R79+$S79-1),2,IF(AND($O79="Jalon",BB$7&gt;=$R79,BB$7&lt;=$R79+$S79-1),1,""))</f>
        <v/>
      </c>
      <c r="BC79" s="23" t="str">
        <f ca="1">IF(AND($O79="Objectif",BC$7&gt;=$R79,BC$7&lt;=$R79+$S79-1),2,IF(AND($O79="Jalon",BC$7&gt;=$R79,BC$7&lt;=$R79+$S79-1),1,""))</f>
        <v/>
      </c>
      <c r="BD79" s="23" t="str">
        <f ca="1">IF(AND($O79="Objectif",BD$7&gt;=$R79,BD$7&lt;=$R79+$S79-1),2,IF(AND($O79="Jalon",BD$7&gt;=$R79,BD$7&lt;=$R79+$S79-1),1,""))</f>
        <v/>
      </c>
      <c r="BE79" s="23" t="str">
        <f ca="1">IF(AND($O79="Objectif",BE$7&gt;=$R79,BE$7&lt;=$R79+$S79-1),2,IF(AND($O79="Jalon",BE$7&gt;=$R79,BE$7&lt;=$R79+$S79-1),1,""))</f>
        <v/>
      </c>
      <c r="BF79" s="23" t="str">
        <f ca="1">IF(AND($O79="Objectif",BF$7&gt;=$R79,BF$7&lt;=$R79+$S79-1),2,IF(AND($O79="Jalon",BF$7&gt;=$R79,BF$7&lt;=$R79+$S79-1),1,""))</f>
        <v/>
      </c>
      <c r="BG79" s="23" t="str">
        <f ca="1">IF(AND($O79="Objectif",BG$7&gt;=$R79,BG$7&lt;=$R79+$S79-1),2,IF(AND($O79="Jalon",BG$7&gt;=$R79,BG$7&lt;=$R79+$S79-1),1,""))</f>
        <v/>
      </c>
      <c r="BH79" s="23" t="str">
        <f ca="1">IF(AND($O79="Objectif",BH$7&gt;=$R79,BH$7&lt;=$R79+$S79-1),2,IF(AND($O79="Jalon",BH$7&gt;=$R79,BH$7&lt;=$R79+$S79-1),1,""))</f>
        <v/>
      </c>
      <c r="BI79" s="23" t="str">
        <f ca="1">IF(AND($O79="Objectif",BI$7&gt;=$R79,BI$7&lt;=$R79+$S79-1),2,IF(AND($O79="Jalon",BI$7&gt;=$R79,BI$7&lt;=$R79+$S79-1),1,""))</f>
        <v/>
      </c>
      <c r="BJ79" s="23" t="str">
        <f ca="1">IF(AND($O79="Objectif",BJ$7&gt;=$R79,BJ$7&lt;=$R79+$S79-1),2,IF(AND($O79="Jalon",BJ$7&gt;=$R79,BJ$7&lt;=$R79+$S79-1),1,""))</f>
        <v/>
      </c>
      <c r="BK79" s="23" t="str">
        <f ca="1">IF(AND($O79="Objectif",BK$7&gt;=$R79,BK$7&lt;=$R79+$S79-1),2,IF(AND($O79="Jalon",BK$7&gt;=$R79,BK$7&lt;=$R79+$S79-1),1,""))</f>
        <v/>
      </c>
      <c r="BL79" s="23" t="str">
        <f ca="1">IF(AND($O79="Objectif",BL$7&gt;=$R79,BL$7&lt;=$R79+$S79-1),2,IF(AND($O79="Jalon",BL$7&gt;=$R79,BL$7&lt;=$R79+$S79-1),1,""))</f>
        <v/>
      </c>
      <c r="BM79" s="23" t="str">
        <f ca="1">IF(AND($O79="Objectif",BM$7&gt;=$R79,BM$7&lt;=$R79+$S79-1),2,IF(AND($O79="Jalon",BM$7&gt;=$R79,BM$7&lt;=$R79+$S79-1),1,""))</f>
        <v/>
      </c>
      <c r="BN79" s="23" t="str">
        <f ca="1">IF(AND($O79="Objectif",BN$7&gt;=$R79,BN$7&lt;=$R79+$S79-1),2,IF(AND($O79="Jalon",BN$7&gt;=$R79,BN$7&lt;=$R79+$S79-1),1,""))</f>
        <v/>
      </c>
      <c r="BO79" s="23" t="str">
        <f ca="1">IF(AND($O79="Objectif",BO$7&gt;=$R79,BO$7&lt;=$R79+$S79-1),2,IF(AND($O79="Jalon",BO$7&gt;=$R79,BO$7&lt;=$R79+$S79-1),1,""))</f>
        <v/>
      </c>
      <c r="BP79" s="23" t="str">
        <f ca="1">IF(AND($O79="Objectif",BP$7&gt;=$R79,BP$7&lt;=$R79+$S79-1),2,IF(AND($O79="Jalon",BP$7&gt;=$R79,BP$7&lt;=$R79+$S79-1),1,""))</f>
        <v/>
      </c>
      <c r="BQ79" s="23" t="str">
        <f ca="1">IF(AND($O79="Objectif",BQ$7&gt;=$R79,BQ$7&lt;=$R79+$S79-1),2,IF(AND($O79="Jalon",BQ$7&gt;=$R79,BQ$7&lt;=$R79+$S79-1),1,""))</f>
        <v/>
      </c>
      <c r="BR79" s="23" t="str">
        <f ca="1">IF(AND($O79="Objectif",BR$7&gt;=$R79,BR$7&lt;=$R79+$S79-1),2,IF(AND($O79="Jalon",BR$7&gt;=$R79,BR$7&lt;=$R79+$S79-1),1,""))</f>
        <v/>
      </c>
      <c r="BS79" s="23" t="str">
        <f ca="1">IF(AND($O79="Objectif",BS$7&gt;=$R79,BS$7&lt;=$R79+$S79-1),2,IF(AND($O79="Jalon",BS$7&gt;=$R79,BS$7&lt;=$R79+$S79-1),1,""))</f>
        <v/>
      </c>
      <c r="BT79" s="23" t="str">
        <f ca="1">IF(AND($O79="Objectif",BT$7&gt;=$R79,BT$7&lt;=$R79+$S79-1),2,IF(AND($O79="Jalon",BT$7&gt;=$R79,BT$7&lt;=$R79+$S79-1),1,""))</f>
        <v/>
      </c>
      <c r="BU79" s="23" t="str">
        <f ca="1">IF(AND($O79="Objectif",BU$7&gt;=$R79,BU$7&lt;=$R79+$S79-1),2,IF(AND($O79="Jalon",BU$7&gt;=$R79,BU$7&lt;=$R79+$S79-1),1,""))</f>
        <v/>
      </c>
      <c r="BV79" s="23" t="str">
        <f ca="1">IF(AND($O79="Objectif",BV$7&gt;=$R79,BV$7&lt;=$R79+$S79-1),2,IF(AND($O79="Jalon",BV$7&gt;=$R79,BV$7&lt;=$R79+$S79-1),1,""))</f>
        <v/>
      </c>
      <c r="BW79" s="23" t="str">
        <f ca="1">IF(AND($O79="Objectif",BW$7&gt;=$R79,BW$7&lt;=$R79+$S79-1),2,IF(AND($O79="Jalon",BW$7&gt;=$R79,BW$7&lt;=$R79+$S79-1),1,""))</f>
        <v/>
      </c>
      <c r="BX79" s="23" t="str">
        <f ca="1">IF(AND($O79="Objectif",BX$7&gt;=$R79,BX$7&lt;=$R79+$S79-1),2,IF(AND($O79="Jalon",BX$7&gt;=$R79,BX$7&lt;=$R79+$S79-1),1,""))</f>
        <v/>
      </c>
      <c r="BY79" s="23" t="str">
        <f ca="1">IF(AND($O79="Objectif",BY$7&gt;=$R79,BY$7&lt;=$R79+$S79-1),2,IF(AND($O79="Jalon",BY$7&gt;=$R79,BY$7&lt;=$R79+$S79-1),1,""))</f>
        <v/>
      </c>
      <c r="BZ79" s="23" t="str">
        <f ca="1">IF(AND($O79="Objectif",BZ$7&gt;=$R79,BZ$7&lt;=$R79+$S79-1),2,IF(AND($O79="Jalon",BZ$7&gt;=$R79,BZ$7&lt;=$R79+$S79-1),1,""))</f>
        <v/>
      </c>
      <c r="CA79" s="23" t="str">
        <f ca="1">IF(AND($O79="Objectif",CA$7&gt;=$R79,CA$7&lt;=$R79+$S79-1),2,IF(AND($O79="Jalon",CA$7&gt;=$R79,CA$7&lt;=$R79+$S79-1),1,""))</f>
        <v/>
      </c>
      <c r="CB79" s="23" t="str">
        <f ca="1">IF(AND($O79="Objectif",CB$7&gt;=$R79,CB$7&lt;=$R79+$S79-1),2,IF(AND($O79="Jalon",CB$7&gt;=$R79,CB$7&lt;=$R79+$S79-1),1,""))</f>
        <v/>
      </c>
    </row>
    <row r="80" spans="1:80" s="2" customFormat="1" ht="30" customHeight="1" x14ac:dyDescent="0.25">
      <c r="A80" s="37">
        <v>24</v>
      </c>
      <c r="B80" s="33" t="s">
        <v>40</v>
      </c>
      <c r="C80" s="88" t="str">
        <f ca="1">VLOOKUP(((Jalons[[#This Row],[perturbation ]]+Jalons[[#This Row],[perturbation 9]])/150),$D$3:$E$6,2,1)</f>
        <v>En bonne voie</v>
      </c>
      <c r="D80" s="88" t="str">
        <f ca="1">VLOOKUP((Jalons[[#This Row],[temps consommés ]]-Jalons[[#This Row],[Nombre de jours]])/Jalons[[#This Row],[Nombre de jours]],$V$3:$W$6,2,1)</f>
        <v>En bonne voie</v>
      </c>
      <c r="E80" s="22" t="s">
        <v>9</v>
      </c>
      <c r="F80" s="65">
        <f>IF(AND(Jalons[[#This Row],[début réel ]]="",Jalons[[#This Row],[fin réelle ]]),0,IF(AND(Jalons[[#This Row],[début réel ]]&lt;&gt;"",Jalons[[#This Row],[fin réelle ]]=""),0.5,1))</f>
        <v>0</v>
      </c>
      <c r="G80" s="56">
        <f>+T35+1</f>
        <v>44991</v>
      </c>
      <c r="H80" s="21">
        <v>2</v>
      </c>
      <c r="I80" s="45">
        <f>+Jalons[[#This Row],[Début prévisionnel ]]+Jalons[[#This Row],[Nombre de jours]]-1</f>
        <v>44992</v>
      </c>
      <c r="J80" s="45"/>
      <c r="K80" s="87">
        <f ca="1">IF(Jalons[[#This Row],[temps consommés ]]-Jalons[[#This Row],[Nombre de jours]]&lt;0,0,Jalons[[#This Row],[temps consommés ]]-Jalons[[#This Row],[Nombre de jours]])</f>
        <v>0</v>
      </c>
      <c r="L8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0" s="45"/>
      <c r="N80" s="66"/>
      <c r="O80" s="88" t="str">
        <f ca="1">VLOOKUP(Jalons[[#This Row],[temps consommés 10]]-Jalons[[#This Row],[Nombre de jours6]]/Jalons[[#This Row],[Nombre de jours6]],$V$3:$W$6,2,1)</f>
        <v>En bonne voie</v>
      </c>
      <c r="P80" s="22" t="s">
        <v>9</v>
      </c>
      <c r="Q80" s="65">
        <f>IF(AND(Jalons[[#This Row],[début réel 8]]="",Jalons[[#This Row],[fin réelle 11]]),0,IF(AND(Jalons[[#This Row],[début réel 8]]&lt;&gt;"",Jalons[[#This Row],[fin réelle 11]]=""),0.5,1))</f>
        <v>0</v>
      </c>
      <c r="R80" s="56">
        <f>+Jalons[[#This Row],[Fin ]]+1</f>
        <v>44993</v>
      </c>
      <c r="S80" s="21">
        <v>28</v>
      </c>
      <c r="T80" s="45">
        <f>Jalons[[#This Row],[Début prévisionnel 5]]+Jalons[[#This Row],[Nombre de jours6]]</f>
        <v>45021</v>
      </c>
      <c r="U80" s="45"/>
      <c r="V80" s="87">
        <f ca="1">IF(Jalons[[#This Row],[temps consommés 10]]-Jalons[[#This Row],[Nombre de jours6]]&lt;0,0,Jalons[[#This Row],[temps consommés 10]]-Jalons[[#This Row],[Nombre de jours6]])</f>
        <v>0</v>
      </c>
      <c r="W8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0" s="45"/>
      <c r="Y80" s="23" t="str">
        <f ca="1">IF(AND($O80="Objectif",Y$7&gt;=$R80,Y$7&lt;=$R80+$S80-1),2,IF(AND($O80="Jalon",Y$7&gt;=$R80,Y$7&lt;=$R80+$S80-1),1,""))</f>
        <v/>
      </c>
      <c r="Z80" s="23" t="str">
        <f ca="1">IF(AND($O80="Objectif",Z$7&gt;=$R80,Z$7&lt;=$R80+$S80-1),2,IF(AND($O80="Jalon",Z$7&gt;=$R80,Z$7&lt;=$R80+$S80-1),1,""))</f>
        <v/>
      </c>
      <c r="AA80" s="23" t="str">
        <f ca="1">IF(AND($O80="Objectif",AA$7&gt;=$R80,AA$7&lt;=$R80+$S80-1),2,IF(AND($O80="Jalon",AA$7&gt;=$R80,AA$7&lt;=$R80+$S80-1),1,""))</f>
        <v/>
      </c>
      <c r="AB80" s="23" t="str">
        <f ca="1">IF(AND($O80="Objectif",AB$7&gt;=$R80,AB$7&lt;=$R80+$S80-1),2,IF(AND($O80="Jalon",AB$7&gt;=$R80,AB$7&lt;=$R80+$S80-1),1,""))</f>
        <v/>
      </c>
      <c r="AC80" s="23" t="str">
        <f ca="1">IF(AND($O80="Objectif",AC$7&gt;=$R80,AC$7&lt;=$R80+$S80-1),2,IF(AND($O80="Jalon",AC$7&gt;=$R80,AC$7&lt;=$R80+$S80-1),1,""))</f>
        <v/>
      </c>
      <c r="AD80" s="23" t="str">
        <f ca="1">IF(AND($O80="Objectif",AD$7&gt;=$R80,AD$7&lt;=$R80+$S80-1),2,IF(AND($O80="Jalon",AD$7&gt;=$R80,AD$7&lt;=$R80+$S80-1),1,""))</f>
        <v/>
      </c>
      <c r="AE80" s="23" t="str">
        <f ca="1">IF(AND($O80="Objectif",AE$7&gt;=$R80,AE$7&lt;=$R80+$S80-1),2,IF(AND($O80="Jalon",AE$7&gt;=$R80,AE$7&lt;=$R80+$S80-1),1,""))</f>
        <v/>
      </c>
      <c r="AF80" s="23" t="str">
        <f ca="1">IF(AND($O80="Objectif",AF$7&gt;=$R80,AF$7&lt;=$R80+$S80-1),2,IF(AND($O80="Jalon",AF$7&gt;=$R80,AF$7&lt;=$R80+$S80-1),1,""))</f>
        <v/>
      </c>
      <c r="AG80" s="23" t="str">
        <f ca="1">IF(AND($O80="Objectif",AG$7&gt;=$R80,AG$7&lt;=$R80+$S80-1),2,IF(AND($O80="Jalon",AG$7&gt;=$R80,AG$7&lt;=$R80+$S80-1),1,""))</f>
        <v/>
      </c>
      <c r="AH80" s="23" t="str">
        <f ca="1">IF(AND($O80="Objectif",AH$7&gt;=$R80,AH$7&lt;=$R80+$S80-1),2,IF(AND($O80="Jalon",AH$7&gt;=$R80,AH$7&lt;=$R80+$S80-1),1,""))</f>
        <v/>
      </c>
      <c r="AI80" s="23" t="str">
        <f ca="1">IF(AND($O80="Objectif",AI$7&gt;=$R80,AI$7&lt;=$R80+$S80-1),2,IF(AND($O80="Jalon",AI$7&gt;=$R80,AI$7&lt;=$R80+$S80-1),1,""))</f>
        <v/>
      </c>
      <c r="AJ80" s="23" t="str">
        <f ca="1">IF(AND($O80="Objectif",AJ$7&gt;=$R80,AJ$7&lt;=$R80+$S80-1),2,IF(AND($O80="Jalon",AJ$7&gt;=$R80,AJ$7&lt;=$R80+$S80-1),1,""))</f>
        <v/>
      </c>
      <c r="AK80" s="23" t="str">
        <f ca="1">IF(AND($O80="Objectif",AK$7&gt;=$R80,AK$7&lt;=$R80+$S80-1),2,IF(AND($O80="Jalon",AK$7&gt;=$R80,AK$7&lt;=$R80+$S80-1),1,""))</f>
        <v/>
      </c>
      <c r="AL80" s="23" t="str">
        <f ca="1">IF(AND($O80="Objectif",AL$7&gt;=$R80,AL$7&lt;=$R80+$S80-1),2,IF(AND($O80="Jalon",AL$7&gt;=$R80,AL$7&lt;=$R80+$S80-1),1,""))</f>
        <v/>
      </c>
      <c r="AM80" s="23" t="str">
        <f ca="1">IF(AND($O80="Objectif",AM$7&gt;=$R80,AM$7&lt;=$R80+$S80-1),2,IF(AND($O80="Jalon",AM$7&gt;=$R80,AM$7&lt;=$R80+$S80-1),1,""))</f>
        <v/>
      </c>
      <c r="AN80" s="23" t="str">
        <f ca="1">IF(AND($O80="Objectif",AN$7&gt;=$R80,AN$7&lt;=$R80+$S80-1),2,IF(AND($O80="Jalon",AN$7&gt;=$R80,AN$7&lt;=$R80+$S80-1),1,""))</f>
        <v/>
      </c>
      <c r="AO80" s="23" t="str">
        <f ca="1">IF(AND($O80="Objectif",AO$7&gt;=$R80,AO$7&lt;=$R80+$S80-1),2,IF(AND($O80="Jalon",AO$7&gt;=$R80,AO$7&lt;=$R80+$S80-1),1,""))</f>
        <v/>
      </c>
      <c r="AP80" s="23" t="str">
        <f ca="1">IF(AND($O80="Objectif",AP$7&gt;=$R80,AP$7&lt;=$R80+$S80-1),2,IF(AND($O80="Jalon",AP$7&gt;=$R80,AP$7&lt;=$R80+$S80-1),1,""))</f>
        <v/>
      </c>
      <c r="AQ80" s="23" t="str">
        <f ca="1">IF(AND($O80="Objectif",AQ$7&gt;=$R80,AQ$7&lt;=$R80+$S80-1),2,IF(AND($O80="Jalon",AQ$7&gt;=$R80,AQ$7&lt;=$R80+$S80-1),1,""))</f>
        <v/>
      </c>
      <c r="AR80" s="23" t="str">
        <f ca="1">IF(AND($O80="Objectif",AR$7&gt;=$R80,AR$7&lt;=$R80+$S80-1),2,IF(AND($O80="Jalon",AR$7&gt;=$R80,AR$7&lt;=$R80+$S80-1),1,""))</f>
        <v/>
      </c>
      <c r="AS80" s="23" t="str">
        <f ca="1">IF(AND($O80="Objectif",AS$7&gt;=$R80,AS$7&lt;=$R80+$S80-1),2,IF(AND($O80="Jalon",AS$7&gt;=$R80,AS$7&lt;=$R80+$S80-1),1,""))</f>
        <v/>
      </c>
      <c r="AT80" s="23" t="str">
        <f ca="1">IF(AND($O80="Objectif",AT$7&gt;=$R80,AT$7&lt;=$R80+$S80-1),2,IF(AND($O80="Jalon",AT$7&gt;=$R80,AT$7&lt;=$R80+$S80-1),1,""))</f>
        <v/>
      </c>
      <c r="AU80" s="23" t="str">
        <f ca="1">IF(AND($O80="Objectif",AU$7&gt;=$R80,AU$7&lt;=$R80+$S80-1),2,IF(AND($O80="Jalon",AU$7&gt;=$R80,AU$7&lt;=$R80+$S80-1),1,""))</f>
        <v/>
      </c>
      <c r="AV80" s="23" t="str">
        <f ca="1">IF(AND($O80="Objectif",AV$7&gt;=$R80,AV$7&lt;=$R80+$S80-1),2,IF(AND($O80="Jalon",AV$7&gt;=$R80,AV$7&lt;=$R80+$S80-1),1,""))</f>
        <v/>
      </c>
      <c r="AW80" s="23" t="str">
        <f ca="1">IF(AND($O80="Objectif",AW$7&gt;=$R80,AW$7&lt;=$R80+$S80-1),2,IF(AND($O80="Jalon",AW$7&gt;=$R80,AW$7&lt;=$R80+$S80-1),1,""))</f>
        <v/>
      </c>
      <c r="AX80" s="23" t="str">
        <f ca="1">IF(AND($O80="Objectif",AX$7&gt;=$R80,AX$7&lt;=$R80+$S80-1),2,IF(AND($O80="Jalon",AX$7&gt;=$R80,AX$7&lt;=$R80+$S80-1),1,""))</f>
        <v/>
      </c>
      <c r="AY80" s="23" t="str">
        <f ca="1">IF(AND($O80="Objectif",AY$7&gt;=$R80,AY$7&lt;=$R80+$S80-1),2,IF(AND($O80="Jalon",AY$7&gt;=$R80,AY$7&lt;=$R80+$S80-1),1,""))</f>
        <v/>
      </c>
      <c r="AZ80" s="23" t="str">
        <f ca="1">IF(AND($O80="Objectif",AZ$7&gt;=$R80,AZ$7&lt;=$R80+$S80-1),2,IF(AND($O80="Jalon",AZ$7&gt;=$R80,AZ$7&lt;=$R80+$S80-1),1,""))</f>
        <v/>
      </c>
      <c r="BA80" s="23" t="str">
        <f ca="1">IF(AND($O80="Objectif",BA$7&gt;=$R80,BA$7&lt;=$R80+$S80-1),2,IF(AND($O80="Jalon",BA$7&gt;=$R80,BA$7&lt;=$R80+$S80-1),1,""))</f>
        <v/>
      </c>
      <c r="BB80" s="23" t="str">
        <f ca="1">IF(AND($O80="Objectif",BB$7&gt;=$R80,BB$7&lt;=$R80+$S80-1),2,IF(AND($O80="Jalon",BB$7&gt;=$R80,BB$7&lt;=$R80+$S80-1),1,""))</f>
        <v/>
      </c>
      <c r="BC80" s="23" t="str">
        <f ca="1">IF(AND($O80="Objectif",BC$7&gt;=$R80,BC$7&lt;=$R80+$S80-1),2,IF(AND($O80="Jalon",BC$7&gt;=$R80,BC$7&lt;=$R80+$S80-1),1,""))</f>
        <v/>
      </c>
      <c r="BD80" s="23" t="str">
        <f ca="1">IF(AND($O80="Objectif",BD$7&gt;=$R80,BD$7&lt;=$R80+$S80-1),2,IF(AND($O80="Jalon",BD$7&gt;=$R80,BD$7&lt;=$R80+$S80-1),1,""))</f>
        <v/>
      </c>
      <c r="BE80" s="23" t="str">
        <f ca="1">IF(AND($O80="Objectif",BE$7&gt;=$R80,BE$7&lt;=$R80+$S80-1),2,IF(AND($O80="Jalon",BE$7&gt;=$R80,BE$7&lt;=$R80+$S80-1),1,""))</f>
        <v/>
      </c>
      <c r="BF80" s="23" t="str">
        <f ca="1">IF(AND($O80="Objectif",BF$7&gt;=$R80,BF$7&lt;=$R80+$S80-1),2,IF(AND($O80="Jalon",BF$7&gt;=$R80,BF$7&lt;=$R80+$S80-1),1,""))</f>
        <v/>
      </c>
      <c r="BG80" s="23" t="str">
        <f ca="1">IF(AND($O80="Objectif",BG$7&gt;=$R80,BG$7&lt;=$R80+$S80-1),2,IF(AND($O80="Jalon",BG$7&gt;=$R80,BG$7&lt;=$R80+$S80-1),1,""))</f>
        <v/>
      </c>
      <c r="BH80" s="23" t="str">
        <f ca="1">IF(AND($O80="Objectif",BH$7&gt;=$R80,BH$7&lt;=$R80+$S80-1),2,IF(AND($O80="Jalon",BH$7&gt;=$R80,BH$7&lt;=$R80+$S80-1),1,""))</f>
        <v/>
      </c>
      <c r="BI80" s="23" t="str">
        <f ca="1">IF(AND($O80="Objectif",BI$7&gt;=$R80,BI$7&lt;=$R80+$S80-1),2,IF(AND($O80="Jalon",BI$7&gt;=$R80,BI$7&lt;=$R80+$S80-1),1,""))</f>
        <v/>
      </c>
      <c r="BJ80" s="23" t="str">
        <f ca="1">IF(AND($O80="Objectif",BJ$7&gt;=$R80,BJ$7&lt;=$R80+$S80-1),2,IF(AND($O80="Jalon",BJ$7&gt;=$R80,BJ$7&lt;=$R80+$S80-1),1,""))</f>
        <v/>
      </c>
      <c r="BK80" s="23" t="str">
        <f ca="1">IF(AND($O80="Objectif",BK$7&gt;=$R80,BK$7&lt;=$R80+$S80-1),2,IF(AND($O80="Jalon",BK$7&gt;=$R80,BK$7&lt;=$R80+$S80-1),1,""))</f>
        <v/>
      </c>
      <c r="BL80" s="23" t="str">
        <f ca="1">IF(AND($O80="Objectif",BL$7&gt;=$R80,BL$7&lt;=$R80+$S80-1),2,IF(AND($O80="Jalon",BL$7&gt;=$R80,BL$7&lt;=$R80+$S80-1),1,""))</f>
        <v/>
      </c>
      <c r="BM80" s="23" t="str">
        <f ca="1">IF(AND($O80="Objectif",BM$7&gt;=$R80,BM$7&lt;=$R80+$S80-1),2,IF(AND($O80="Jalon",BM$7&gt;=$R80,BM$7&lt;=$R80+$S80-1),1,""))</f>
        <v/>
      </c>
      <c r="BN80" s="23" t="str">
        <f ca="1">IF(AND($O80="Objectif",BN$7&gt;=$R80,BN$7&lt;=$R80+$S80-1),2,IF(AND($O80="Jalon",BN$7&gt;=$R80,BN$7&lt;=$R80+$S80-1),1,""))</f>
        <v/>
      </c>
      <c r="BO80" s="23" t="str">
        <f ca="1">IF(AND($O80="Objectif",BO$7&gt;=$R80,BO$7&lt;=$R80+$S80-1),2,IF(AND($O80="Jalon",BO$7&gt;=$R80,BO$7&lt;=$R80+$S80-1),1,""))</f>
        <v/>
      </c>
      <c r="BP80" s="23" t="str">
        <f ca="1">IF(AND($O80="Objectif",BP$7&gt;=$R80,BP$7&lt;=$R80+$S80-1),2,IF(AND($O80="Jalon",BP$7&gt;=$R80,BP$7&lt;=$R80+$S80-1),1,""))</f>
        <v/>
      </c>
      <c r="BQ80" s="23" t="str">
        <f ca="1">IF(AND($O80="Objectif",BQ$7&gt;=$R80,BQ$7&lt;=$R80+$S80-1),2,IF(AND($O80="Jalon",BQ$7&gt;=$R80,BQ$7&lt;=$R80+$S80-1),1,""))</f>
        <v/>
      </c>
      <c r="BR80" s="23" t="str">
        <f ca="1">IF(AND($O80="Objectif",BR$7&gt;=$R80,BR$7&lt;=$R80+$S80-1),2,IF(AND($O80="Jalon",BR$7&gt;=$R80,BR$7&lt;=$R80+$S80-1),1,""))</f>
        <v/>
      </c>
      <c r="BS80" s="23" t="str">
        <f ca="1">IF(AND($O80="Objectif",BS$7&gt;=$R80,BS$7&lt;=$R80+$S80-1),2,IF(AND($O80="Jalon",BS$7&gt;=$R80,BS$7&lt;=$R80+$S80-1),1,""))</f>
        <v/>
      </c>
      <c r="BT80" s="23" t="str">
        <f ca="1">IF(AND($O80="Objectif",BT$7&gt;=$R80,BT$7&lt;=$R80+$S80-1),2,IF(AND($O80="Jalon",BT$7&gt;=$R80,BT$7&lt;=$R80+$S80-1),1,""))</f>
        <v/>
      </c>
      <c r="BU80" s="23" t="str">
        <f ca="1">IF(AND($O80="Objectif",BU$7&gt;=$R80,BU$7&lt;=$R80+$S80-1),2,IF(AND($O80="Jalon",BU$7&gt;=$R80,BU$7&lt;=$R80+$S80-1),1,""))</f>
        <v/>
      </c>
      <c r="BV80" s="23" t="str">
        <f ca="1">IF(AND($O80="Objectif",BV$7&gt;=$R80,BV$7&lt;=$R80+$S80-1),2,IF(AND($O80="Jalon",BV$7&gt;=$R80,BV$7&lt;=$R80+$S80-1),1,""))</f>
        <v/>
      </c>
      <c r="BW80" s="23" t="str">
        <f ca="1">IF(AND($O80="Objectif",BW$7&gt;=$R80,BW$7&lt;=$R80+$S80-1),2,IF(AND($O80="Jalon",BW$7&gt;=$R80,BW$7&lt;=$R80+$S80-1),1,""))</f>
        <v/>
      </c>
      <c r="BX80" s="23" t="str">
        <f ca="1">IF(AND($O80="Objectif",BX$7&gt;=$R80,BX$7&lt;=$R80+$S80-1),2,IF(AND($O80="Jalon",BX$7&gt;=$R80,BX$7&lt;=$R80+$S80-1),1,""))</f>
        <v/>
      </c>
      <c r="BY80" s="23" t="str">
        <f ca="1">IF(AND($O80="Objectif",BY$7&gt;=$R80,BY$7&lt;=$R80+$S80-1),2,IF(AND($O80="Jalon",BY$7&gt;=$R80,BY$7&lt;=$R80+$S80-1),1,""))</f>
        <v/>
      </c>
      <c r="BZ80" s="23" t="str">
        <f ca="1">IF(AND($O80="Objectif",BZ$7&gt;=$R80,BZ$7&lt;=$R80+$S80-1),2,IF(AND($O80="Jalon",BZ$7&gt;=$R80,BZ$7&lt;=$R80+$S80-1),1,""))</f>
        <v/>
      </c>
      <c r="CA80" s="23" t="str">
        <f ca="1">IF(AND($O80="Objectif",CA$7&gt;=$R80,CA$7&lt;=$R80+$S80-1),2,IF(AND($O80="Jalon",CA$7&gt;=$R80,CA$7&lt;=$R80+$S80-1),1,""))</f>
        <v/>
      </c>
      <c r="CB80" s="23" t="str">
        <f ca="1">IF(AND($O80="Objectif",CB$7&gt;=$R80,CB$7&lt;=$R80+$S80-1),2,IF(AND($O80="Jalon",CB$7&gt;=$R80,CB$7&lt;=$R80+$S80-1),1,""))</f>
        <v/>
      </c>
    </row>
    <row r="81" spans="1:80" s="2" customFormat="1" ht="30" customHeight="1" x14ac:dyDescent="0.25">
      <c r="A81" s="37">
        <v>25</v>
      </c>
      <c r="B81" s="33" t="s">
        <v>41</v>
      </c>
      <c r="C81" s="88" t="str">
        <f ca="1">VLOOKUP(((Jalons[[#This Row],[perturbation ]]+Jalons[[#This Row],[perturbation 9]])/150),$D$3:$E$6,2,1)</f>
        <v>En bonne voie</v>
      </c>
      <c r="D81" s="88" t="str">
        <f ca="1">VLOOKUP((Jalons[[#This Row],[temps consommés ]]-Jalons[[#This Row],[Nombre de jours]])/Jalons[[#This Row],[Nombre de jours]],$V$3:$W$6,2,1)</f>
        <v>En bonne voie</v>
      </c>
      <c r="E81" s="22" t="s">
        <v>9</v>
      </c>
      <c r="F81" s="65">
        <f>IF(AND(Jalons[[#This Row],[début réel ]]="",Jalons[[#This Row],[fin réelle ]]),0,IF(AND(Jalons[[#This Row],[début réel ]]&lt;&gt;"",Jalons[[#This Row],[fin réelle ]]=""),0.5,1))</f>
        <v>0</v>
      </c>
      <c r="G81" s="56">
        <f>+T36+1</f>
        <v>44991</v>
      </c>
      <c r="H81" s="21">
        <v>2</v>
      </c>
      <c r="I81" s="45">
        <f>+Jalons[[#This Row],[Début prévisionnel ]]+Jalons[[#This Row],[Nombre de jours]]-1</f>
        <v>44992</v>
      </c>
      <c r="J81" s="45"/>
      <c r="K81" s="87">
        <f ca="1">IF(Jalons[[#This Row],[temps consommés ]]-Jalons[[#This Row],[Nombre de jours]]&lt;0,0,Jalons[[#This Row],[temps consommés ]]-Jalons[[#This Row],[Nombre de jours]])</f>
        <v>0</v>
      </c>
      <c r="L8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1" s="45"/>
      <c r="N81" s="66"/>
      <c r="O81" s="88" t="str">
        <f ca="1">VLOOKUP(Jalons[[#This Row],[temps consommés 10]]-Jalons[[#This Row],[Nombre de jours6]]/Jalons[[#This Row],[Nombre de jours6]],$V$3:$W$6,2,1)</f>
        <v>En bonne voie</v>
      </c>
      <c r="P81" s="22" t="s">
        <v>9</v>
      </c>
      <c r="Q81" s="65">
        <f>IF(AND(Jalons[[#This Row],[début réel 8]]="",Jalons[[#This Row],[fin réelle 11]]),0,IF(AND(Jalons[[#This Row],[début réel 8]]&lt;&gt;"",Jalons[[#This Row],[fin réelle 11]]=""),0.5,1))</f>
        <v>0</v>
      </c>
      <c r="R81" s="56">
        <f>+Jalons[[#This Row],[Fin ]]+1</f>
        <v>44993</v>
      </c>
      <c r="S81" s="21">
        <v>28</v>
      </c>
      <c r="T81" s="45">
        <f>Jalons[[#This Row],[Début prévisionnel 5]]+Jalons[[#This Row],[Nombre de jours6]]</f>
        <v>45021</v>
      </c>
      <c r="U81" s="45"/>
      <c r="V81" s="87">
        <f ca="1">IF(Jalons[[#This Row],[temps consommés 10]]-Jalons[[#This Row],[Nombre de jours6]]&lt;0,0,Jalons[[#This Row],[temps consommés 10]]-Jalons[[#This Row],[Nombre de jours6]])</f>
        <v>0</v>
      </c>
      <c r="W8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1" s="45"/>
      <c r="Y81" s="23" t="str">
        <f ca="1">IF(AND($O81="Objectif",Y$7&gt;=$R81,Y$7&lt;=$R81+$S81-1),2,IF(AND($O81="Jalon",Y$7&gt;=$R81,Y$7&lt;=$R81+$S81-1),1,""))</f>
        <v/>
      </c>
      <c r="Z81" s="23" t="str">
        <f ca="1">IF(AND($O81="Objectif",Z$7&gt;=$R81,Z$7&lt;=$R81+$S81-1),2,IF(AND($O81="Jalon",Z$7&gt;=$R81,Z$7&lt;=$R81+$S81-1),1,""))</f>
        <v/>
      </c>
      <c r="AA81" s="23" t="str">
        <f ca="1">IF(AND($O81="Objectif",AA$7&gt;=$R81,AA$7&lt;=$R81+$S81-1),2,IF(AND($O81="Jalon",AA$7&gt;=$R81,AA$7&lt;=$R81+$S81-1),1,""))</f>
        <v/>
      </c>
      <c r="AB81" s="23" t="str">
        <f ca="1">IF(AND($O81="Objectif",AB$7&gt;=$R81,AB$7&lt;=$R81+$S81-1),2,IF(AND($O81="Jalon",AB$7&gt;=$R81,AB$7&lt;=$R81+$S81-1),1,""))</f>
        <v/>
      </c>
      <c r="AC81" s="23" t="str">
        <f ca="1">IF(AND($O81="Objectif",AC$7&gt;=$R81,AC$7&lt;=$R81+$S81-1),2,IF(AND($O81="Jalon",AC$7&gt;=$R81,AC$7&lt;=$R81+$S81-1),1,""))</f>
        <v/>
      </c>
      <c r="AD81" s="23" t="str">
        <f ca="1">IF(AND($O81="Objectif",AD$7&gt;=$R81,AD$7&lt;=$R81+$S81-1),2,IF(AND($O81="Jalon",AD$7&gt;=$R81,AD$7&lt;=$R81+$S81-1),1,""))</f>
        <v/>
      </c>
      <c r="AE81" s="23" t="str">
        <f ca="1">IF(AND($O81="Objectif",AE$7&gt;=$R81,AE$7&lt;=$R81+$S81-1),2,IF(AND($O81="Jalon",AE$7&gt;=$R81,AE$7&lt;=$R81+$S81-1),1,""))</f>
        <v/>
      </c>
      <c r="AF81" s="23" t="str">
        <f ca="1">IF(AND($O81="Objectif",AF$7&gt;=$R81,AF$7&lt;=$R81+$S81-1),2,IF(AND($O81="Jalon",AF$7&gt;=$R81,AF$7&lt;=$R81+$S81-1),1,""))</f>
        <v/>
      </c>
      <c r="AG81" s="23" t="str">
        <f ca="1">IF(AND($O81="Objectif",AG$7&gt;=$R81,AG$7&lt;=$R81+$S81-1),2,IF(AND($O81="Jalon",AG$7&gt;=$R81,AG$7&lt;=$R81+$S81-1),1,""))</f>
        <v/>
      </c>
      <c r="AH81" s="23" t="str">
        <f ca="1">IF(AND($O81="Objectif",AH$7&gt;=$R81,AH$7&lt;=$R81+$S81-1),2,IF(AND($O81="Jalon",AH$7&gt;=$R81,AH$7&lt;=$R81+$S81-1),1,""))</f>
        <v/>
      </c>
      <c r="AI81" s="23" t="str">
        <f ca="1">IF(AND($O81="Objectif",AI$7&gt;=$R81,AI$7&lt;=$R81+$S81-1),2,IF(AND($O81="Jalon",AI$7&gt;=$R81,AI$7&lt;=$R81+$S81-1),1,""))</f>
        <v/>
      </c>
      <c r="AJ81" s="23" t="str">
        <f ca="1">IF(AND($O81="Objectif",AJ$7&gt;=$R81,AJ$7&lt;=$R81+$S81-1),2,IF(AND($O81="Jalon",AJ$7&gt;=$R81,AJ$7&lt;=$R81+$S81-1),1,""))</f>
        <v/>
      </c>
      <c r="AK81" s="23" t="str">
        <f ca="1">IF(AND($O81="Objectif",AK$7&gt;=$R81,AK$7&lt;=$R81+$S81-1),2,IF(AND($O81="Jalon",AK$7&gt;=$R81,AK$7&lt;=$R81+$S81-1),1,""))</f>
        <v/>
      </c>
      <c r="AL81" s="23" t="str">
        <f ca="1">IF(AND($O81="Objectif",AL$7&gt;=$R81,AL$7&lt;=$R81+$S81-1),2,IF(AND($O81="Jalon",AL$7&gt;=$R81,AL$7&lt;=$R81+$S81-1),1,""))</f>
        <v/>
      </c>
      <c r="AM81" s="23" t="str">
        <f ca="1">IF(AND($O81="Objectif",AM$7&gt;=$R81,AM$7&lt;=$R81+$S81-1),2,IF(AND($O81="Jalon",AM$7&gt;=$R81,AM$7&lt;=$R81+$S81-1),1,""))</f>
        <v/>
      </c>
      <c r="AN81" s="23" t="str">
        <f ca="1">IF(AND($O81="Objectif",AN$7&gt;=$R81,AN$7&lt;=$R81+$S81-1),2,IF(AND($O81="Jalon",AN$7&gt;=$R81,AN$7&lt;=$R81+$S81-1),1,""))</f>
        <v/>
      </c>
      <c r="AO81" s="23" t="str">
        <f ca="1">IF(AND($O81="Objectif",AO$7&gt;=$R81,AO$7&lt;=$R81+$S81-1),2,IF(AND($O81="Jalon",AO$7&gt;=$R81,AO$7&lt;=$R81+$S81-1),1,""))</f>
        <v/>
      </c>
      <c r="AP81" s="23" t="str">
        <f ca="1">IF(AND($O81="Objectif",AP$7&gt;=$R81,AP$7&lt;=$R81+$S81-1),2,IF(AND($O81="Jalon",AP$7&gt;=$R81,AP$7&lt;=$R81+$S81-1),1,""))</f>
        <v/>
      </c>
      <c r="AQ81" s="23" t="str">
        <f ca="1">IF(AND($O81="Objectif",AQ$7&gt;=$R81,AQ$7&lt;=$R81+$S81-1),2,IF(AND($O81="Jalon",AQ$7&gt;=$R81,AQ$7&lt;=$R81+$S81-1),1,""))</f>
        <v/>
      </c>
      <c r="AR81" s="23" t="str">
        <f ca="1">IF(AND($O81="Objectif",AR$7&gt;=$R81,AR$7&lt;=$R81+$S81-1),2,IF(AND($O81="Jalon",AR$7&gt;=$R81,AR$7&lt;=$R81+$S81-1),1,""))</f>
        <v/>
      </c>
      <c r="AS81" s="23" t="str">
        <f ca="1">IF(AND($O81="Objectif",AS$7&gt;=$R81,AS$7&lt;=$R81+$S81-1),2,IF(AND($O81="Jalon",AS$7&gt;=$R81,AS$7&lt;=$R81+$S81-1),1,""))</f>
        <v/>
      </c>
      <c r="AT81" s="23" t="str">
        <f ca="1">IF(AND($O81="Objectif",AT$7&gt;=$R81,AT$7&lt;=$R81+$S81-1),2,IF(AND($O81="Jalon",AT$7&gt;=$R81,AT$7&lt;=$R81+$S81-1),1,""))</f>
        <v/>
      </c>
      <c r="AU81" s="23" t="str">
        <f ca="1">IF(AND($O81="Objectif",AU$7&gt;=$R81,AU$7&lt;=$R81+$S81-1),2,IF(AND($O81="Jalon",AU$7&gt;=$R81,AU$7&lt;=$R81+$S81-1),1,""))</f>
        <v/>
      </c>
      <c r="AV81" s="23" t="str">
        <f ca="1">IF(AND($O81="Objectif",AV$7&gt;=$R81,AV$7&lt;=$R81+$S81-1),2,IF(AND($O81="Jalon",AV$7&gt;=$R81,AV$7&lt;=$R81+$S81-1),1,""))</f>
        <v/>
      </c>
      <c r="AW81" s="23" t="str">
        <f ca="1">IF(AND($O81="Objectif",AW$7&gt;=$R81,AW$7&lt;=$R81+$S81-1),2,IF(AND($O81="Jalon",AW$7&gt;=$R81,AW$7&lt;=$R81+$S81-1),1,""))</f>
        <v/>
      </c>
      <c r="AX81" s="23" t="str">
        <f ca="1">IF(AND($O81="Objectif",AX$7&gt;=$R81,AX$7&lt;=$R81+$S81-1),2,IF(AND($O81="Jalon",AX$7&gt;=$R81,AX$7&lt;=$R81+$S81-1),1,""))</f>
        <v/>
      </c>
      <c r="AY81" s="23" t="str">
        <f ca="1">IF(AND($O81="Objectif",AY$7&gt;=$R81,AY$7&lt;=$R81+$S81-1),2,IF(AND($O81="Jalon",AY$7&gt;=$R81,AY$7&lt;=$R81+$S81-1),1,""))</f>
        <v/>
      </c>
      <c r="AZ81" s="23" t="str">
        <f ca="1">IF(AND($O81="Objectif",AZ$7&gt;=$R81,AZ$7&lt;=$R81+$S81-1),2,IF(AND($O81="Jalon",AZ$7&gt;=$R81,AZ$7&lt;=$R81+$S81-1),1,""))</f>
        <v/>
      </c>
      <c r="BA81" s="23" t="str">
        <f ca="1">IF(AND($O81="Objectif",BA$7&gt;=$R81,BA$7&lt;=$R81+$S81-1),2,IF(AND($O81="Jalon",BA$7&gt;=$R81,BA$7&lt;=$R81+$S81-1),1,""))</f>
        <v/>
      </c>
      <c r="BB81" s="23" t="str">
        <f ca="1">IF(AND($O81="Objectif",BB$7&gt;=$R81,BB$7&lt;=$R81+$S81-1),2,IF(AND($O81="Jalon",BB$7&gt;=$R81,BB$7&lt;=$R81+$S81-1),1,""))</f>
        <v/>
      </c>
      <c r="BC81" s="23" t="str">
        <f ca="1">IF(AND($O81="Objectif",BC$7&gt;=$R81,BC$7&lt;=$R81+$S81-1),2,IF(AND($O81="Jalon",BC$7&gt;=$R81,BC$7&lt;=$R81+$S81-1),1,""))</f>
        <v/>
      </c>
      <c r="BD81" s="23" t="str">
        <f ca="1">IF(AND($O81="Objectif",BD$7&gt;=$R81,BD$7&lt;=$R81+$S81-1),2,IF(AND($O81="Jalon",BD$7&gt;=$R81,BD$7&lt;=$R81+$S81-1),1,""))</f>
        <v/>
      </c>
      <c r="BE81" s="23" t="str">
        <f ca="1">IF(AND($O81="Objectif",BE$7&gt;=$R81,BE$7&lt;=$R81+$S81-1),2,IF(AND($O81="Jalon",BE$7&gt;=$R81,BE$7&lt;=$R81+$S81-1),1,""))</f>
        <v/>
      </c>
      <c r="BF81" s="23" t="str">
        <f ca="1">IF(AND($O81="Objectif",BF$7&gt;=$R81,BF$7&lt;=$R81+$S81-1),2,IF(AND($O81="Jalon",BF$7&gt;=$R81,BF$7&lt;=$R81+$S81-1),1,""))</f>
        <v/>
      </c>
      <c r="BG81" s="23" t="str">
        <f ca="1">IF(AND($O81="Objectif",BG$7&gt;=$R81,BG$7&lt;=$R81+$S81-1),2,IF(AND($O81="Jalon",BG$7&gt;=$R81,BG$7&lt;=$R81+$S81-1),1,""))</f>
        <v/>
      </c>
      <c r="BH81" s="23" t="str">
        <f ca="1">IF(AND($O81="Objectif",BH$7&gt;=$R81,BH$7&lt;=$R81+$S81-1),2,IF(AND($O81="Jalon",BH$7&gt;=$R81,BH$7&lt;=$R81+$S81-1),1,""))</f>
        <v/>
      </c>
      <c r="BI81" s="23" t="str">
        <f ca="1">IF(AND($O81="Objectif",BI$7&gt;=$R81,BI$7&lt;=$R81+$S81-1),2,IF(AND($O81="Jalon",BI$7&gt;=$R81,BI$7&lt;=$R81+$S81-1),1,""))</f>
        <v/>
      </c>
      <c r="BJ81" s="23" t="str">
        <f ca="1">IF(AND($O81="Objectif",BJ$7&gt;=$R81,BJ$7&lt;=$R81+$S81-1),2,IF(AND($O81="Jalon",BJ$7&gt;=$R81,BJ$7&lt;=$R81+$S81-1),1,""))</f>
        <v/>
      </c>
      <c r="BK81" s="23" t="str">
        <f ca="1">IF(AND($O81="Objectif",BK$7&gt;=$R81,BK$7&lt;=$R81+$S81-1),2,IF(AND($O81="Jalon",BK$7&gt;=$R81,BK$7&lt;=$R81+$S81-1),1,""))</f>
        <v/>
      </c>
      <c r="BL81" s="23" t="str">
        <f ca="1">IF(AND($O81="Objectif",BL$7&gt;=$R81,BL$7&lt;=$R81+$S81-1),2,IF(AND($O81="Jalon",BL$7&gt;=$R81,BL$7&lt;=$R81+$S81-1),1,""))</f>
        <v/>
      </c>
      <c r="BM81" s="23" t="str">
        <f ca="1">IF(AND($O81="Objectif",BM$7&gt;=$R81,BM$7&lt;=$R81+$S81-1),2,IF(AND($O81="Jalon",BM$7&gt;=$R81,BM$7&lt;=$R81+$S81-1),1,""))</f>
        <v/>
      </c>
      <c r="BN81" s="23" t="str">
        <f ca="1">IF(AND($O81="Objectif",BN$7&gt;=$R81,BN$7&lt;=$R81+$S81-1),2,IF(AND($O81="Jalon",BN$7&gt;=$R81,BN$7&lt;=$R81+$S81-1),1,""))</f>
        <v/>
      </c>
      <c r="BO81" s="23" t="str">
        <f ca="1">IF(AND($O81="Objectif",BO$7&gt;=$R81,BO$7&lt;=$R81+$S81-1),2,IF(AND($O81="Jalon",BO$7&gt;=$R81,BO$7&lt;=$R81+$S81-1),1,""))</f>
        <v/>
      </c>
      <c r="BP81" s="23" t="str">
        <f ca="1">IF(AND($O81="Objectif",BP$7&gt;=$R81,BP$7&lt;=$R81+$S81-1),2,IF(AND($O81="Jalon",BP$7&gt;=$R81,BP$7&lt;=$R81+$S81-1),1,""))</f>
        <v/>
      </c>
      <c r="BQ81" s="23" t="str">
        <f ca="1">IF(AND($O81="Objectif",BQ$7&gt;=$R81,BQ$7&lt;=$R81+$S81-1),2,IF(AND($O81="Jalon",BQ$7&gt;=$R81,BQ$7&lt;=$R81+$S81-1),1,""))</f>
        <v/>
      </c>
      <c r="BR81" s="23" t="str">
        <f ca="1">IF(AND($O81="Objectif",BR$7&gt;=$R81,BR$7&lt;=$R81+$S81-1),2,IF(AND($O81="Jalon",BR$7&gt;=$R81,BR$7&lt;=$R81+$S81-1),1,""))</f>
        <v/>
      </c>
      <c r="BS81" s="23" t="str">
        <f ca="1">IF(AND($O81="Objectif",BS$7&gt;=$R81,BS$7&lt;=$R81+$S81-1),2,IF(AND($O81="Jalon",BS$7&gt;=$R81,BS$7&lt;=$R81+$S81-1),1,""))</f>
        <v/>
      </c>
      <c r="BT81" s="23" t="str">
        <f ca="1">IF(AND($O81="Objectif",BT$7&gt;=$R81,BT$7&lt;=$R81+$S81-1),2,IF(AND($O81="Jalon",BT$7&gt;=$R81,BT$7&lt;=$R81+$S81-1),1,""))</f>
        <v/>
      </c>
      <c r="BU81" s="23" t="str">
        <f ca="1">IF(AND($O81="Objectif",BU$7&gt;=$R81,BU$7&lt;=$R81+$S81-1),2,IF(AND($O81="Jalon",BU$7&gt;=$R81,BU$7&lt;=$R81+$S81-1),1,""))</f>
        <v/>
      </c>
      <c r="BV81" s="23" t="str">
        <f ca="1">IF(AND($O81="Objectif",BV$7&gt;=$R81,BV$7&lt;=$R81+$S81-1),2,IF(AND($O81="Jalon",BV$7&gt;=$R81,BV$7&lt;=$R81+$S81-1),1,""))</f>
        <v/>
      </c>
      <c r="BW81" s="23" t="str">
        <f ca="1">IF(AND($O81="Objectif",BW$7&gt;=$R81,BW$7&lt;=$R81+$S81-1),2,IF(AND($O81="Jalon",BW$7&gt;=$R81,BW$7&lt;=$R81+$S81-1),1,""))</f>
        <v/>
      </c>
      <c r="BX81" s="23" t="str">
        <f ca="1">IF(AND($O81="Objectif",BX$7&gt;=$R81,BX$7&lt;=$R81+$S81-1),2,IF(AND($O81="Jalon",BX$7&gt;=$R81,BX$7&lt;=$R81+$S81-1),1,""))</f>
        <v/>
      </c>
      <c r="BY81" s="23" t="str">
        <f ca="1">IF(AND($O81="Objectif",BY$7&gt;=$R81,BY$7&lt;=$R81+$S81-1),2,IF(AND($O81="Jalon",BY$7&gt;=$R81,BY$7&lt;=$R81+$S81-1),1,""))</f>
        <v/>
      </c>
      <c r="BZ81" s="23" t="str">
        <f ca="1">IF(AND($O81="Objectif",BZ$7&gt;=$R81,BZ$7&lt;=$R81+$S81-1),2,IF(AND($O81="Jalon",BZ$7&gt;=$R81,BZ$7&lt;=$R81+$S81-1),1,""))</f>
        <v/>
      </c>
      <c r="CA81" s="23" t="str">
        <f ca="1">IF(AND($O81="Objectif",CA$7&gt;=$R81,CA$7&lt;=$R81+$S81-1),2,IF(AND($O81="Jalon",CA$7&gt;=$R81,CA$7&lt;=$R81+$S81-1),1,""))</f>
        <v/>
      </c>
      <c r="CB81" s="23" t="str">
        <f ca="1">IF(AND($O81="Objectif",CB$7&gt;=$R81,CB$7&lt;=$R81+$S81-1),2,IF(AND($O81="Jalon",CB$7&gt;=$R81,CB$7&lt;=$R81+$S81-1),1,""))</f>
        <v/>
      </c>
    </row>
    <row r="82" spans="1:80" s="2" customFormat="1" ht="30" customHeight="1" x14ac:dyDescent="0.25">
      <c r="A82" s="36">
        <v>26</v>
      </c>
      <c r="B82" s="33" t="s">
        <v>42</v>
      </c>
      <c r="C82" s="88" t="str">
        <f ca="1">VLOOKUP(((Jalons[[#This Row],[perturbation ]]+Jalons[[#This Row],[perturbation 9]])/150),$D$3:$E$6,2,1)</f>
        <v>En bonne voie</v>
      </c>
      <c r="D82" s="88" t="str">
        <f ca="1">VLOOKUP((Jalons[[#This Row],[temps consommés ]]-Jalons[[#This Row],[Nombre de jours]])/Jalons[[#This Row],[Nombre de jours]],$V$3:$W$6,2,1)</f>
        <v>En bonne voie</v>
      </c>
      <c r="E82" s="22" t="s">
        <v>9</v>
      </c>
      <c r="F82" s="65">
        <f>IF(AND(Jalons[[#This Row],[début réel ]]="",Jalons[[#This Row],[fin réelle ]]),0,IF(AND(Jalons[[#This Row],[début réel ]]&lt;&gt;"",Jalons[[#This Row],[fin réelle ]]=""),0.5,1))</f>
        <v>0</v>
      </c>
      <c r="G82" s="56">
        <f>+T37+1</f>
        <v>44991</v>
      </c>
      <c r="H82" s="21">
        <v>2</v>
      </c>
      <c r="I82" s="45">
        <f>+Jalons[[#This Row],[Début prévisionnel ]]+Jalons[[#This Row],[Nombre de jours]]-1</f>
        <v>44992</v>
      </c>
      <c r="J82" s="45"/>
      <c r="K82" s="87">
        <f ca="1">IF(Jalons[[#This Row],[temps consommés ]]-Jalons[[#This Row],[Nombre de jours]]&lt;0,0,Jalons[[#This Row],[temps consommés ]]-Jalons[[#This Row],[Nombre de jours]])</f>
        <v>0</v>
      </c>
      <c r="L8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2" s="45"/>
      <c r="N82" s="66"/>
      <c r="O82" s="88" t="str">
        <f ca="1">VLOOKUP(Jalons[[#This Row],[temps consommés 10]]-Jalons[[#This Row],[Nombre de jours6]]/Jalons[[#This Row],[Nombre de jours6]],$V$3:$W$6,2,1)</f>
        <v>En bonne voie</v>
      </c>
      <c r="P82" s="22" t="s">
        <v>9</v>
      </c>
      <c r="Q82" s="65">
        <f>IF(AND(Jalons[[#This Row],[début réel 8]]="",Jalons[[#This Row],[fin réelle 11]]),0,IF(AND(Jalons[[#This Row],[début réel 8]]&lt;&gt;"",Jalons[[#This Row],[fin réelle 11]]=""),0.5,1))</f>
        <v>0</v>
      </c>
      <c r="R82" s="56">
        <f>+Jalons[[#This Row],[Fin ]]+1</f>
        <v>44993</v>
      </c>
      <c r="S82" s="21">
        <v>28</v>
      </c>
      <c r="T82" s="45">
        <f>Jalons[[#This Row],[Début prévisionnel 5]]+Jalons[[#This Row],[Nombre de jours6]]</f>
        <v>45021</v>
      </c>
      <c r="U82" s="45"/>
      <c r="V82" s="87">
        <f ca="1">IF(Jalons[[#This Row],[temps consommés 10]]-Jalons[[#This Row],[Nombre de jours6]]&lt;0,0,Jalons[[#This Row],[temps consommés 10]]-Jalons[[#This Row],[Nombre de jours6]])</f>
        <v>0</v>
      </c>
      <c r="W8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2" s="45"/>
      <c r="Y82" s="23" t="str">
        <f ca="1">IF(AND($O82="Objectif",Y$7&gt;=$R82,Y$7&lt;=$R82+$S82-1),2,IF(AND($O82="Jalon",Y$7&gt;=$R82,Y$7&lt;=$R82+$S82-1),1,""))</f>
        <v/>
      </c>
      <c r="Z82" s="23" t="str">
        <f ca="1">IF(AND($O82="Objectif",Z$7&gt;=$R82,Z$7&lt;=$R82+$S82-1),2,IF(AND($O82="Jalon",Z$7&gt;=$R82,Z$7&lt;=$R82+$S82-1),1,""))</f>
        <v/>
      </c>
      <c r="AA82" s="23" t="str">
        <f ca="1">IF(AND($O82="Objectif",AA$7&gt;=$R82,AA$7&lt;=$R82+$S82-1),2,IF(AND($O82="Jalon",AA$7&gt;=$R82,AA$7&lt;=$R82+$S82-1),1,""))</f>
        <v/>
      </c>
      <c r="AB82" s="23" t="str">
        <f ca="1">IF(AND($O82="Objectif",AB$7&gt;=$R82,AB$7&lt;=$R82+$S82-1),2,IF(AND($O82="Jalon",AB$7&gt;=$R82,AB$7&lt;=$R82+$S82-1),1,""))</f>
        <v/>
      </c>
      <c r="AC82" s="23" t="str">
        <f ca="1">IF(AND($O82="Objectif",AC$7&gt;=$R82,AC$7&lt;=$R82+$S82-1),2,IF(AND($O82="Jalon",AC$7&gt;=$R82,AC$7&lt;=$R82+$S82-1),1,""))</f>
        <v/>
      </c>
      <c r="AD82" s="23" t="str">
        <f ca="1">IF(AND($O82="Objectif",AD$7&gt;=$R82,AD$7&lt;=$R82+$S82-1),2,IF(AND($O82="Jalon",AD$7&gt;=$R82,AD$7&lt;=$R82+$S82-1),1,""))</f>
        <v/>
      </c>
      <c r="AE82" s="23" t="str">
        <f ca="1">IF(AND($O82="Objectif",AE$7&gt;=$R82,AE$7&lt;=$R82+$S82-1),2,IF(AND($O82="Jalon",AE$7&gt;=$R82,AE$7&lt;=$R82+$S82-1),1,""))</f>
        <v/>
      </c>
      <c r="AF82" s="23" t="str">
        <f ca="1">IF(AND($O82="Objectif",AF$7&gt;=$R82,AF$7&lt;=$R82+$S82-1),2,IF(AND($O82="Jalon",AF$7&gt;=$R82,AF$7&lt;=$R82+$S82-1),1,""))</f>
        <v/>
      </c>
      <c r="AG82" s="23" t="str">
        <f ca="1">IF(AND($O82="Objectif",AG$7&gt;=$R82,AG$7&lt;=$R82+$S82-1),2,IF(AND($O82="Jalon",AG$7&gt;=$R82,AG$7&lt;=$R82+$S82-1),1,""))</f>
        <v/>
      </c>
      <c r="AH82" s="23" t="str">
        <f ca="1">IF(AND($O82="Objectif",AH$7&gt;=$R82,AH$7&lt;=$R82+$S82-1),2,IF(AND($O82="Jalon",AH$7&gt;=$R82,AH$7&lt;=$R82+$S82-1),1,""))</f>
        <v/>
      </c>
      <c r="AI82" s="23" t="str">
        <f ca="1">IF(AND($O82="Objectif",AI$7&gt;=$R82,AI$7&lt;=$R82+$S82-1),2,IF(AND($O82="Jalon",AI$7&gt;=$R82,AI$7&lt;=$R82+$S82-1),1,""))</f>
        <v/>
      </c>
      <c r="AJ82" s="23" t="str">
        <f ca="1">IF(AND($O82="Objectif",AJ$7&gt;=$R82,AJ$7&lt;=$R82+$S82-1),2,IF(AND($O82="Jalon",AJ$7&gt;=$R82,AJ$7&lt;=$R82+$S82-1),1,""))</f>
        <v/>
      </c>
      <c r="AK82" s="23" t="str">
        <f ca="1">IF(AND($O82="Objectif",AK$7&gt;=$R82,AK$7&lt;=$R82+$S82-1),2,IF(AND($O82="Jalon",AK$7&gt;=$R82,AK$7&lt;=$R82+$S82-1),1,""))</f>
        <v/>
      </c>
      <c r="AL82" s="23" t="str">
        <f ca="1">IF(AND($O82="Objectif",AL$7&gt;=$R82,AL$7&lt;=$R82+$S82-1),2,IF(AND($O82="Jalon",AL$7&gt;=$R82,AL$7&lt;=$R82+$S82-1),1,""))</f>
        <v/>
      </c>
      <c r="AM82" s="23" t="str">
        <f ca="1">IF(AND($O82="Objectif",AM$7&gt;=$R82,AM$7&lt;=$R82+$S82-1),2,IF(AND($O82="Jalon",AM$7&gt;=$R82,AM$7&lt;=$R82+$S82-1),1,""))</f>
        <v/>
      </c>
      <c r="AN82" s="23" t="str">
        <f ca="1">IF(AND($O82="Objectif",AN$7&gt;=$R82,AN$7&lt;=$R82+$S82-1),2,IF(AND($O82="Jalon",AN$7&gt;=$R82,AN$7&lt;=$R82+$S82-1),1,""))</f>
        <v/>
      </c>
      <c r="AO82" s="23" t="str">
        <f ca="1">IF(AND($O82="Objectif",AO$7&gt;=$R82,AO$7&lt;=$R82+$S82-1),2,IF(AND($O82="Jalon",AO$7&gt;=$R82,AO$7&lt;=$R82+$S82-1),1,""))</f>
        <v/>
      </c>
      <c r="AP82" s="23" t="str">
        <f ca="1">IF(AND($O82="Objectif",AP$7&gt;=$R82,AP$7&lt;=$R82+$S82-1),2,IF(AND($O82="Jalon",AP$7&gt;=$R82,AP$7&lt;=$R82+$S82-1),1,""))</f>
        <v/>
      </c>
      <c r="AQ82" s="23" t="str">
        <f ca="1">IF(AND($O82="Objectif",AQ$7&gt;=$R82,AQ$7&lt;=$R82+$S82-1),2,IF(AND($O82="Jalon",AQ$7&gt;=$R82,AQ$7&lt;=$R82+$S82-1),1,""))</f>
        <v/>
      </c>
      <c r="AR82" s="23" t="str">
        <f ca="1">IF(AND($O82="Objectif",AR$7&gt;=$R82,AR$7&lt;=$R82+$S82-1),2,IF(AND($O82="Jalon",AR$7&gt;=$R82,AR$7&lt;=$R82+$S82-1),1,""))</f>
        <v/>
      </c>
      <c r="AS82" s="23" t="str">
        <f ca="1">IF(AND($O82="Objectif",AS$7&gt;=$R82,AS$7&lt;=$R82+$S82-1),2,IF(AND($O82="Jalon",AS$7&gt;=$R82,AS$7&lt;=$R82+$S82-1),1,""))</f>
        <v/>
      </c>
      <c r="AT82" s="23" t="str">
        <f ca="1">IF(AND($O82="Objectif",AT$7&gt;=$R82,AT$7&lt;=$R82+$S82-1),2,IF(AND($O82="Jalon",AT$7&gt;=$R82,AT$7&lt;=$R82+$S82-1),1,""))</f>
        <v/>
      </c>
      <c r="AU82" s="23" t="str">
        <f ca="1">IF(AND($O82="Objectif",AU$7&gt;=$R82,AU$7&lt;=$R82+$S82-1),2,IF(AND($O82="Jalon",AU$7&gt;=$R82,AU$7&lt;=$R82+$S82-1),1,""))</f>
        <v/>
      </c>
      <c r="AV82" s="23" t="str">
        <f ca="1">IF(AND($O82="Objectif",AV$7&gt;=$R82,AV$7&lt;=$R82+$S82-1),2,IF(AND($O82="Jalon",AV$7&gt;=$R82,AV$7&lt;=$R82+$S82-1),1,""))</f>
        <v/>
      </c>
      <c r="AW82" s="23" t="str">
        <f ca="1">IF(AND($O82="Objectif",AW$7&gt;=$R82,AW$7&lt;=$R82+$S82-1),2,IF(AND($O82="Jalon",AW$7&gt;=$R82,AW$7&lt;=$R82+$S82-1),1,""))</f>
        <v/>
      </c>
      <c r="AX82" s="23" t="str">
        <f ca="1">IF(AND($O82="Objectif",AX$7&gt;=$R82,AX$7&lt;=$R82+$S82-1),2,IF(AND($O82="Jalon",AX$7&gt;=$R82,AX$7&lt;=$R82+$S82-1),1,""))</f>
        <v/>
      </c>
      <c r="AY82" s="23" t="str">
        <f ca="1">IF(AND($O82="Objectif",AY$7&gt;=$R82,AY$7&lt;=$R82+$S82-1),2,IF(AND($O82="Jalon",AY$7&gt;=$R82,AY$7&lt;=$R82+$S82-1),1,""))</f>
        <v/>
      </c>
      <c r="AZ82" s="23" t="str">
        <f ca="1">IF(AND($O82="Objectif",AZ$7&gt;=$R82,AZ$7&lt;=$R82+$S82-1),2,IF(AND($O82="Jalon",AZ$7&gt;=$R82,AZ$7&lt;=$R82+$S82-1),1,""))</f>
        <v/>
      </c>
      <c r="BA82" s="23" t="str">
        <f ca="1">IF(AND($O82="Objectif",BA$7&gt;=$R82,BA$7&lt;=$R82+$S82-1),2,IF(AND($O82="Jalon",BA$7&gt;=$R82,BA$7&lt;=$R82+$S82-1),1,""))</f>
        <v/>
      </c>
      <c r="BB82" s="23" t="str">
        <f ca="1">IF(AND($O82="Objectif",BB$7&gt;=$R82,BB$7&lt;=$R82+$S82-1),2,IF(AND($O82="Jalon",BB$7&gt;=$R82,BB$7&lt;=$R82+$S82-1),1,""))</f>
        <v/>
      </c>
      <c r="BC82" s="23" t="str">
        <f ca="1">IF(AND($O82="Objectif",BC$7&gt;=$R82,BC$7&lt;=$R82+$S82-1),2,IF(AND($O82="Jalon",BC$7&gt;=$R82,BC$7&lt;=$R82+$S82-1),1,""))</f>
        <v/>
      </c>
      <c r="BD82" s="23" t="str">
        <f ca="1">IF(AND($O82="Objectif",BD$7&gt;=$R82,BD$7&lt;=$R82+$S82-1),2,IF(AND($O82="Jalon",BD$7&gt;=$R82,BD$7&lt;=$R82+$S82-1),1,""))</f>
        <v/>
      </c>
      <c r="BE82" s="23" t="str">
        <f ca="1">IF(AND($O82="Objectif",BE$7&gt;=$R82,BE$7&lt;=$R82+$S82-1),2,IF(AND($O82="Jalon",BE$7&gt;=$R82,BE$7&lt;=$R82+$S82-1),1,""))</f>
        <v/>
      </c>
      <c r="BF82" s="23" t="str">
        <f ca="1">IF(AND($O82="Objectif",BF$7&gt;=$R82,BF$7&lt;=$R82+$S82-1),2,IF(AND($O82="Jalon",BF$7&gt;=$R82,BF$7&lt;=$R82+$S82-1),1,""))</f>
        <v/>
      </c>
      <c r="BG82" s="23" t="str">
        <f ca="1">IF(AND($O82="Objectif",BG$7&gt;=$R82,BG$7&lt;=$R82+$S82-1),2,IF(AND($O82="Jalon",BG$7&gt;=$R82,BG$7&lt;=$R82+$S82-1),1,""))</f>
        <v/>
      </c>
      <c r="BH82" s="23" t="str">
        <f ca="1">IF(AND($O82="Objectif",BH$7&gt;=$R82,BH$7&lt;=$R82+$S82-1),2,IF(AND($O82="Jalon",BH$7&gt;=$R82,BH$7&lt;=$R82+$S82-1),1,""))</f>
        <v/>
      </c>
      <c r="BI82" s="23" t="str">
        <f ca="1">IF(AND($O82="Objectif",BI$7&gt;=$R82,BI$7&lt;=$R82+$S82-1),2,IF(AND($O82="Jalon",BI$7&gt;=$R82,BI$7&lt;=$R82+$S82-1),1,""))</f>
        <v/>
      </c>
      <c r="BJ82" s="23" t="str">
        <f ca="1">IF(AND($O82="Objectif",BJ$7&gt;=$R82,BJ$7&lt;=$R82+$S82-1),2,IF(AND($O82="Jalon",BJ$7&gt;=$R82,BJ$7&lt;=$R82+$S82-1),1,""))</f>
        <v/>
      </c>
      <c r="BK82" s="23" t="str">
        <f ca="1">IF(AND($O82="Objectif",BK$7&gt;=$R82,BK$7&lt;=$R82+$S82-1),2,IF(AND($O82="Jalon",BK$7&gt;=$R82,BK$7&lt;=$R82+$S82-1),1,""))</f>
        <v/>
      </c>
      <c r="BL82" s="23" t="str">
        <f ca="1">IF(AND($O82="Objectif",BL$7&gt;=$R82,BL$7&lt;=$R82+$S82-1),2,IF(AND($O82="Jalon",BL$7&gt;=$R82,BL$7&lt;=$R82+$S82-1),1,""))</f>
        <v/>
      </c>
      <c r="BM82" s="23" t="str">
        <f ca="1">IF(AND($O82="Objectif",BM$7&gt;=$R82,BM$7&lt;=$R82+$S82-1),2,IF(AND($O82="Jalon",BM$7&gt;=$R82,BM$7&lt;=$R82+$S82-1),1,""))</f>
        <v/>
      </c>
      <c r="BN82" s="23" t="str">
        <f ca="1">IF(AND($O82="Objectif",BN$7&gt;=$R82,BN$7&lt;=$R82+$S82-1),2,IF(AND($O82="Jalon",BN$7&gt;=$R82,BN$7&lt;=$R82+$S82-1),1,""))</f>
        <v/>
      </c>
      <c r="BO82" s="23" t="str">
        <f ca="1">IF(AND($O82="Objectif",BO$7&gt;=$R82,BO$7&lt;=$R82+$S82-1),2,IF(AND($O82="Jalon",BO$7&gt;=$R82,BO$7&lt;=$R82+$S82-1),1,""))</f>
        <v/>
      </c>
      <c r="BP82" s="23" t="str">
        <f ca="1">IF(AND($O82="Objectif",BP$7&gt;=$R82,BP$7&lt;=$R82+$S82-1),2,IF(AND($O82="Jalon",BP$7&gt;=$R82,BP$7&lt;=$R82+$S82-1),1,""))</f>
        <v/>
      </c>
      <c r="BQ82" s="23" t="str">
        <f ca="1">IF(AND($O82="Objectif",BQ$7&gt;=$R82,BQ$7&lt;=$R82+$S82-1),2,IF(AND($O82="Jalon",BQ$7&gt;=$R82,BQ$7&lt;=$R82+$S82-1),1,""))</f>
        <v/>
      </c>
      <c r="BR82" s="23" t="str">
        <f ca="1">IF(AND($O82="Objectif",BR$7&gt;=$R82,BR$7&lt;=$R82+$S82-1),2,IF(AND($O82="Jalon",BR$7&gt;=$R82,BR$7&lt;=$R82+$S82-1),1,""))</f>
        <v/>
      </c>
      <c r="BS82" s="23" t="str">
        <f ca="1">IF(AND($O82="Objectif",BS$7&gt;=$R82,BS$7&lt;=$R82+$S82-1),2,IF(AND($O82="Jalon",BS$7&gt;=$R82,BS$7&lt;=$R82+$S82-1),1,""))</f>
        <v/>
      </c>
      <c r="BT82" s="23" t="str">
        <f ca="1">IF(AND($O82="Objectif",BT$7&gt;=$R82,BT$7&lt;=$R82+$S82-1),2,IF(AND($O82="Jalon",BT$7&gt;=$R82,BT$7&lt;=$R82+$S82-1),1,""))</f>
        <v/>
      </c>
      <c r="BU82" s="23" t="str">
        <f ca="1">IF(AND($O82="Objectif",BU$7&gt;=$R82,BU$7&lt;=$R82+$S82-1),2,IF(AND($O82="Jalon",BU$7&gt;=$R82,BU$7&lt;=$R82+$S82-1),1,""))</f>
        <v/>
      </c>
      <c r="BV82" s="23" t="str">
        <f ca="1">IF(AND($O82="Objectif",BV$7&gt;=$R82,BV$7&lt;=$R82+$S82-1),2,IF(AND($O82="Jalon",BV$7&gt;=$R82,BV$7&lt;=$R82+$S82-1),1,""))</f>
        <v/>
      </c>
      <c r="BW82" s="23" t="str">
        <f ca="1">IF(AND($O82="Objectif",BW$7&gt;=$R82,BW$7&lt;=$R82+$S82-1),2,IF(AND($O82="Jalon",BW$7&gt;=$R82,BW$7&lt;=$R82+$S82-1),1,""))</f>
        <v/>
      </c>
      <c r="BX82" s="23" t="str">
        <f ca="1">IF(AND($O82="Objectif",BX$7&gt;=$R82,BX$7&lt;=$R82+$S82-1),2,IF(AND($O82="Jalon",BX$7&gt;=$R82,BX$7&lt;=$R82+$S82-1),1,""))</f>
        <v/>
      </c>
      <c r="BY82" s="23" t="str">
        <f ca="1">IF(AND($O82="Objectif",BY$7&gt;=$R82,BY$7&lt;=$R82+$S82-1),2,IF(AND($O82="Jalon",BY$7&gt;=$R82,BY$7&lt;=$R82+$S82-1),1,""))</f>
        <v/>
      </c>
      <c r="BZ82" s="23" t="str">
        <f ca="1">IF(AND($O82="Objectif",BZ$7&gt;=$R82,BZ$7&lt;=$R82+$S82-1),2,IF(AND($O82="Jalon",BZ$7&gt;=$R82,BZ$7&lt;=$R82+$S82-1),1,""))</f>
        <v/>
      </c>
      <c r="CA82" s="23" t="str">
        <f ca="1">IF(AND($O82="Objectif",CA$7&gt;=$R82,CA$7&lt;=$R82+$S82-1),2,IF(AND($O82="Jalon",CA$7&gt;=$R82,CA$7&lt;=$R82+$S82-1),1,""))</f>
        <v/>
      </c>
      <c r="CB82" s="23" t="str">
        <f ca="1">IF(AND($O82="Objectif",CB$7&gt;=$R82,CB$7&lt;=$R82+$S82-1),2,IF(AND($O82="Jalon",CB$7&gt;=$R82,CB$7&lt;=$R82+$S82-1),1,""))</f>
        <v/>
      </c>
    </row>
    <row r="83" spans="1:80" s="2" customFormat="1" ht="30" customHeight="1" x14ac:dyDescent="0.25">
      <c r="A83" s="37">
        <v>27</v>
      </c>
      <c r="B83" s="33" t="s">
        <v>43</v>
      </c>
      <c r="C83" s="88" t="str">
        <f ca="1">VLOOKUP(((Jalons[[#This Row],[perturbation ]]+Jalons[[#This Row],[perturbation 9]])/150),$D$3:$E$6,2,1)</f>
        <v>En bonne voie</v>
      </c>
      <c r="D83" s="88" t="str">
        <f ca="1">VLOOKUP((Jalons[[#This Row],[temps consommés ]]-Jalons[[#This Row],[Nombre de jours]])/Jalons[[#This Row],[Nombre de jours]],$V$3:$W$6,2,1)</f>
        <v>En bonne voie</v>
      </c>
      <c r="E83" s="22" t="s">
        <v>9</v>
      </c>
      <c r="F83" s="65">
        <f>IF(AND(Jalons[[#This Row],[début réel ]]="",Jalons[[#This Row],[fin réelle ]]),0,IF(AND(Jalons[[#This Row],[début réel ]]&lt;&gt;"",Jalons[[#This Row],[fin réelle ]]=""),0.5,1))</f>
        <v>0</v>
      </c>
      <c r="G83" s="56">
        <f>+T38+1</f>
        <v>44991</v>
      </c>
      <c r="H83" s="21">
        <v>2</v>
      </c>
      <c r="I83" s="45">
        <f>+Jalons[[#This Row],[Début prévisionnel ]]+Jalons[[#This Row],[Nombre de jours]]-1</f>
        <v>44992</v>
      </c>
      <c r="J83" s="45"/>
      <c r="K83" s="87">
        <f ca="1">IF(Jalons[[#This Row],[temps consommés ]]-Jalons[[#This Row],[Nombre de jours]]&lt;0,0,Jalons[[#This Row],[temps consommés ]]-Jalons[[#This Row],[Nombre de jours]])</f>
        <v>0</v>
      </c>
      <c r="L8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3" s="45"/>
      <c r="N83" s="66"/>
      <c r="O83" s="88" t="str">
        <f ca="1">VLOOKUP(Jalons[[#This Row],[temps consommés 10]]-Jalons[[#This Row],[Nombre de jours6]]/Jalons[[#This Row],[Nombre de jours6]],$V$3:$W$6,2,1)</f>
        <v>En bonne voie</v>
      </c>
      <c r="P83" s="22" t="s">
        <v>9</v>
      </c>
      <c r="Q83" s="65">
        <f>IF(AND(Jalons[[#This Row],[début réel 8]]="",Jalons[[#This Row],[fin réelle 11]]),0,IF(AND(Jalons[[#This Row],[début réel 8]]&lt;&gt;"",Jalons[[#This Row],[fin réelle 11]]=""),0.5,1))</f>
        <v>0</v>
      </c>
      <c r="R83" s="56">
        <f>+Jalons[[#This Row],[Fin ]]+1</f>
        <v>44993</v>
      </c>
      <c r="S83" s="21">
        <v>28</v>
      </c>
      <c r="T83" s="45">
        <f>Jalons[[#This Row],[Début prévisionnel 5]]+Jalons[[#This Row],[Nombre de jours6]]</f>
        <v>45021</v>
      </c>
      <c r="U83" s="45"/>
      <c r="V83" s="87">
        <f ca="1">IF(Jalons[[#This Row],[temps consommés 10]]-Jalons[[#This Row],[Nombre de jours6]]&lt;0,0,Jalons[[#This Row],[temps consommés 10]]-Jalons[[#This Row],[Nombre de jours6]])</f>
        <v>0</v>
      </c>
      <c r="W8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3" s="45"/>
      <c r="Y83" s="23" t="str">
        <f ca="1">IF(AND($O83="Objectif",Y$7&gt;=$R83,Y$7&lt;=$R83+$S83-1),2,IF(AND($O83="Jalon",Y$7&gt;=$R83,Y$7&lt;=$R83+$S83-1),1,""))</f>
        <v/>
      </c>
      <c r="Z83" s="23" t="str">
        <f ca="1">IF(AND($O83="Objectif",Z$7&gt;=$R83,Z$7&lt;=$R83+$S83-1),2,IF(AND($O83="Jalon",Z$7&gt;=$R83,Z$7&lt;=$R83+$S83-1),1,""))</f>
        <v/>
      </c>
      <c r="AA83" s="23" t="str">
        <f ca="1">IF(AND($O83="Objectif",AA$7&gt;=$R83,AA$7&lt;=$R83+$S83-1),2,IF(AND($O83="Jalon",AA$7&gt;=$R83,AA$7&lt;=$R83+$S83-1),1,""))</f>
        <v/>
      </c>
      <c r="AB83" s="23" t="str">
        <f ca="1">IF(AND($O83="Objectif",AB$7&gt;=$R83,AB$7&lt;=$R83+$S83-1),2,IF(AND($O83="Jalon",AB$7&gt;=$R83,AB$7&lt;=$R83+$S83-1),1,""))</f>
        <v/>
      </c>
      <c r="AC83" s="23" t="str">
        <f ca="1">IF(AND($O83="Objectif",AC$7&gt;=$R83,AC$7&lt;=$R83+$S83-1),2,IF(AND($O83="Jalon",AC$7&gt;=$R83,AC$7&lt;=$R83+$S83-1),1,""))</f>
        <v/>
      </c>
      <c r="AD83" s="23" t="str">
        <f ca="1">IF(AND($O83="Objectif",AD$7&gt;=$R83,AD$7&lt;=$R83+$S83-1),2,IF(AND($O83="Jalon",AD$7&gt;=$R83,AD$7&lt;=$R83+$S83-1),1,""))</f>
        <v/>
      </c>
      <c r="AE83" s="23" t="str">
        <f ca="1">IF(AND($O83="Objectif",AE$7&gt;=$R83,AE$7&lt;=$R83+$S83-1),2,IF(AND($O83="Jalon",AE$7&gt;=$R83,AE$7&lt;=$R83+$S83-1),1,""))</f>
        <v/>
      </c>
      <c r="AF83" s="23" t="str">
        <f ca="1">IF(AND($O83="Objectif",AF$7&gt;=$R83,AF$7&lt;=$R83+$S83-1),2,IF(AND($O83="Jalon",AF$7&gt;=$R83,AF$7&lt;=$R83+$S83-1),1,""))</f>
        <v/>
      </c>
      <c r="AG83" s="23" t="str">
        <f ca="1">IF(AND($O83="Objectif",AG$7&gt;=$R83,AG$7&lt;=$R83+$S83-1),2,IF(AND($O83="Jalon",AG$7&gt;=$R83,AG$7&lt;=$R83+$S83-1),1,""))</f>
        <v/>
      </c>
      <c r="AH83" s="23" t="str">
        <f ca="1">IF(AND($O83="Objectif",AH$7&gt;=$R83,AH$7&lt;=$R83+$S83-1),2,IF(AND($O83="Jalon",AH$7&gt;=$R83,AH$7&lt;=$R83+$S83-1),1,""))</f>
        <v/>
      </c>
      <c r="AI83" s="23" t="str">
        <f ca="1">IF(AND($O83="Objectif",AI$7&gt;=$R83,AI$7&lt;=$R83+$S83-1),2,IF(AND($O83="Jalon",AI$7&gt;=$R83,AI$7&lt;=$R83+$S83-1),1,""))</f>
        <v/>
      </c>
      <c r="AJ83" s="23" t="str">
        <f ca="1">IF(AND($O83="Objectif",AJ$7&gt;=$R83,AJ$7&lt;=$R83+$S83-1),2,IF(AND($O83="Jalon",AJ$7&gt;=$R83,AJ$7&lt;=$R83+$S83-1),1,""))</f>
        <v/>
      </c>
      <c r="AK83" s="23" t="str">
        <f ca="1">IF(AND($O83="Objectif",AK$7&gt;=$R83,AK$7&lt;=$R83+$S83-1),2,IF(AND($O83="Jalon",AK$7&gt;=$R83,AK$7&lt;=$R83+$S83-1),1,""))</f>
        <v/>
      </c>
      <c r="AL83" s="23" t="str">
        <f ca="1">IF(AND($O83="Objectif",AL$7&gt;=$R83,AL$7&lt;=$R83+$S83-1),2,IF(AND($O83="Jalon",AL$7&gt;=$R83,AL$7&lt;=$R83+$S83-1),1,""))</f>
        <v/>
      </c>
      <c r="AM83" s="23" t="str">
        <f ca="1">IF(AND($O83="Objectif",AM$7&gt;=$R83,AM$7&lt;=$R83+$S83-1),2,IF(AND($O83="Jalon",AM$7&gt;=$R83,AM$7&lt;=$R83+$S83-1),1,""))</f>
        <v/>
      </c>
      <c r="AN83" s="23" t="str">
        <f ca="1">IF(AND($O83="Objectif",AN$7&gt;=$R83,AN$7&lt;=$R83+$S83-1),2,IF(AND($O83="Jalon",AN$7&gt;=$R83,AN$7&lt;=$R83+$S83-1),1,""))</f>
        <v/>
      </c>
      <c r="AO83" s="23" t="str">
        <f ca="1">IF(AND($O83="Objectif",AO$7&gt;=$R83,AO$7&lt;=$R83+$S83-1),2,IF(AND($O83="Jalon",AO$7&gt;=$R83,AO$7&lt;=$R83+$S83-1),1,""))</f>
        <v/>
      </c>
      <c r="AP83" s="23" t="str">
        <f ca="1">IF(AND($O83="Objectif",AP$7&gt;=$R83,AP$7&lt;=$R83+$S83-1),2,IF(AND($O83="Jalon",AP$7&gt;=$R83,AP$7&lt;=$R83+$S83-1),1,""))</f>
        <v/>
      </c>
      <c r="AQ83" s="23" t="str">
        <f ca="1">IF(AND($O83="Objectif",AQ$7&gt;=$R83,AQ$7&lt;=$R83+$S83-1),2,IF(AND($O83="Jalon",AQ$7&gt;=$R83,AQ$7&lt;=$R83+$S83-1),1,""))</f>
        <v/>
      </c>
      <c r="AR83" s="23" t="str">
        <f ca="1">IF(AND($O83="Objectif",AR$7&gt;=$R83,AR$7&lt;=$R83+$S83-1),2,IF(AND($O83="Jalon",AR$7&gt;=$R83,AR$7&lt;=$R83+$S83-1),1,""))</f>
        <v/>
      </c>
      <c r="AS83" s="23" t="str">
        <f ca="1">IF(AND($O83="Objectif",AS$7&gt;=$R83,AS$7&lt;=$R83+$S83-1),2,IF(AND($O83="Jalon",AS$7&gt;=$R83,AS$7&lt;=$R83+$S83-1),1,""))</f>
        <v/>
      </c>
      <c r="AT83" s="23" t="str">
        <f ca="1">IF(AND($O83="Objectif",AT$7&gt;=$R83,AT$7&lt;=$R83+$S83-1),2,IF(AND($O83="Jalon",AT$7&gt;=$R83,AT$7&lt;=$R83+$S83-1),1,""))</f>
        <v/>
      </c>
      <c r="AU83" s="23" t="str">
        <f ca="1">IF(AND($O83="Objectif",AU$7&gt;=$R83,AU$7&lt;=$R83+$S83-1),2,IF(AND($O83="Jalon",AU$7&gt;=$R83,AU$7&lt;=$R83+$S83-1),1,""))</f>
        <v/>
      </c>
      <c r="AV83" s="23" t="str">
        <f ca="1">IF(AND($O83="Objectif",AV$7&gt;=$R83,AV$7&lt;=$R83+$S83-1),2,IF(AND($O83="Jalon",AV$7&gt;=$R83,AV$7&lt;=$R83+$S83-1),1,""))</f>
        <v/>
      </c>
      <c r="AW83" s="23" t="str">
        <f ca="1">IF(AND($O83="Objectif",AW$7&gt;=$R83,AW$7&lt;=$R83+$S83-1),2,IF(AND($O83="Jalon",AW$7&gt;=$R83,AW$7&lt;=$R83+$S83-1),1,""))</f>
        <v/>
      </c>
      <c r="AX83" s="23" t="str">
        <f ca="1">IF(AND($O83="Objectif",AX$7&gt;=$R83,AX$7&lt;=$R83+$S83-1),2,IF(AND($O83="Jalon",AX$7&gt;=$R83,AX$7&lt;=$R83+$S83-1),1,""))</f>
        <v/>
      </c>
      <c r="AY83" s="23" t="str">
        <f ca="1">IF(AND($O83="Objectif",AY$7&gt;=$R83,AY$7&lt;=$R83+$S83-1),2,IF(AND($O83="Jalon",AY$7&gt;=$R83,AY$7&lt;=$R83+$S83-1),1,""))</f>
        <v/>
      </c>
      <c r="AZ83" s="23" t="str">
        <f ca="1">IF(AND($O83="Objectif",AZ$7&gt;=$R83,AZ$7&lt;=$R83+$S83-1),2,IF(AND($O83="Jalon",AZ$7&gt;=$R83,AZ$7&lt;=$R83+$S83-1),1,""))</f>
        <v/>
      </c>
      <c r="BA83" s="23" t="str">
        <f ca="1">IF(AND($O83="Objectif",BA$7&gt;=$R83,BA$7&lt;=$R83+$S83-1),2,IF(AND($O83="Jalon",BA$7&gt;=$R83,BA$7&lt;=$R83+$S83-1),1,""))</f>
        <v/>
      </c>
      <c r="BB83" s="23" t="str">
        <f ca="1">IF(AND($O83="Objectif",BB$7&gt;=$R83,BB$7&lt;=$R83+$S83-1),2,IF(AND($O83="Jalon",BB$7&gt;=$R83,BB$7&lt;=$R83+$S83-1),1,""))</f>
        <v/>
      </c>
      <c r="BC83" s="23" t="str">
        <f ca="1">IF(AND($O83="Objectif",BC$7&gt;=$R83,BC$7&lt;=$R83+$S83-1),2,IF(AND($O83="Jalon",BC$7&gt;=$R83,BC$7&lt;=$R83+$S83-1),1,""))</f>
        <v/>
      </c>
      <c r="BD83" s="23" t="str">
        <f ca="1">IF(AND($O83="Objectif",BD$7&gt;=$R83,BD$7&lt;=$R83+$S83-1),2,IF(AND($O83="Jalon",BD$7&gt;=$R83,BD$7&lt;=$R83+$S83-1),1,""))</f>
        <v/>
      </c>
      <c r="BE83" s="23" t="str">
        <f ca="1">IF(AND($O83="Objectif",BE$7&gt;=$R83,BE$7&lt;=$R83+$S83-1),2,IF(AND($O83="Jalon",BE$7&gt;=$R83,BE$7&lt;=$R83+$S83-1),1,""))</f>
        <v/>
      </c>
      <c r="BF83" s="23" t="str">
        <f ca="1">IF(AND($O83="Objectif",BF$7&gt;=$R83,BF$7&lt;=$R83+$S83-1),2,IF(AND($O83="Jalon",BF$7&gt;=$R83,BF$7&lt;=$R83+$S83-1),1,""))</f>
        <v/>
      </c>
      <c r="BG83" s="23" t="str">
        <f ca="1">IF(AND($O83="Objectif",BG$7&gt;=$R83,BG$7&lt;=$R83+$S83-1),2,IF(AND($O83="Jalon",BG$7&gt;=$R83,BG$7&lt;=$R83+$S83-1),1,""))</f>
        <v/>
      </c>
      <c r="BH83" s="23" t="str">
        <f ca="1">IF(AND($O83="Objectif",BH$7&gt;=$R83,BH$7&lt;=$R83+$S83-1),2,IF(AND($O83="Jalon",BH$7&gt;=$R83,BH$7&lt;=$R83+$S83-1),1,""))</f>
        <v/>
      </c>
      <c r="BI83" s="23" t="str">
        <f ca="1">IF(AND($O83="Objectif",BI$7&gt;=$R83,BI$7&lt;=$R83+$S83-1),2,IF(AND($O83="Jalon",BI$7&gt;=$R83,BI$7&lt;=$R83+$S83-1),1,""))</f>
        <v/>
      </c>
      <c r="BJ83" s="23" t="str">
        <f ca="1">IF(AND($O83="Objectif",BJ$7&gt;=$R83,BJ$7&lt;=$R83+$S83-1),2,IF(AND($O83="Jalon",BJ$7&gt;=$R83,BJ$7&lt;=$R83+$S83-1),1,""))</f>
        <v/>
      </c>
      <c r="BK83" s="23" t="str">
        <f ca="1">IF(AND($O83="Objectif",BK$7&gt;=$R83,BK$7&lt;=$R83+$S83-1),2,IF(AND($O83="Jalon",BK$7&gt;=$R83,BK$7&lt;=$R83+$S83-1),1,""))</f>
        <v/>
      </c>
      <c r="BL83" s="23" t="str">
        <f ca="1">IF(AND($O83="Objectif",BL$7&gt;=$R83,BL$7&lt;=$R83+$S83-1),2,IF(AND($O83="Jalon",BL$7&gt;=$R83,BL$7&lt;=$R83+$S83-1),1,""))</f>
        <v/>
      </c>
      <c r="BM83" s="23" t="str">
        <f ca="1">IF(AND($O83="Objectif",BM$7&gt;=$R83,BM$7&lt;=$R83+$S83-1),2,IF(AND($O83="Jalon",BM$7&gt;=$R83,BM$7&lt;=$R83+$S83-1),1,""))</f>
        <v/>
      </c>
      <c r="BN83" s="23" t="str">
        <f ca="1">IF(AND($O83="Objectif",BN$7&gt;=$R83,BN$7&lt;=$R83+$S83-1),2,IF(AND($O83="Jalon",BN$7&gt;=$R83,BN$7&lt;=$R83+$S83-1),1,""))</f>
        <v/>
      </c>
      <c r="BO83" s="23" t="str">
        <f ca="1">IF(AND($O83="Objectif",BO$7&gt;=$R83,BO$7&lt;=$R83+$S83-1),2,IF(AND($O83="Jalon",BO$7&gt;=$R83,BO$7&lt;=$R83+$S83-1),1,""))</f>
        <v/>
      </c>
      <c r="BP83" s="23" t="str">
        <f ca="1">IF(AND($O83="Objectif",BP$7&gt;=$R83,BP$7&lt;=$R83+$S83-1),2,IF(AND($O83="Jalon",BP$7&gt;=$R83,BP$7&lt;=$R83+$S83-1),1,""))</f>
        <v/>
      </c>
      <c r="BQ83" s="23" t="str">
        <f ca="1">IF(AND($O83="Objectif",BQ$7&gt;=$R83,BQ$7&lt;=$R83+$S83-1),2,IF(AND($O83="Jalon",BQ$7&gt;=$R83,BQ$7&lt;=$R83+$S83-1),1,""))</f>
        <v/>
      </c>
      <c r="BR83" s="23" t="str">
        <f ca="1">IF(AND($O83="Objectif",BR$7&gt;=$R83,BR$7&lt;=$R83+$S83-1),2,IF(AND($O83="Jalon",BR$7&gt;=$R83,BR$7&lt;=$R83+$S83-1),1,""))</f>
        <v/>
      </c>
      <c r="BS83" s="23" t="str">
        <f ca="1">IF(AND($O83="Objectif",BS$7&gt;=$R83,BS$7&lt;=$R83+$S83-1),2,IF(AND($O83="Jalon",BS$7&gt;=$R83,BS$7&lt;=$R83+$S83-1),1,""))</f>
        <v/>
      </c>
      <c r="BT83" s="23" t="str">
        <f ca="1">IF(AND($O83="Objectif",BT$7&gt;=$R83,BT$7&lt;=$R83+$S83-1),2,IF(AND($O83="Jalon",BT$7&gt;=$R83,BT$7&lt;=$R83+$S83-1),1,""))</f>
        <v/>
      </c>
      <c r="BU83" s="23" t="str">
        <f ca="1">IF(AND($O83="Objectif",BU$7&gt;=$R83,BU$7&lt;=$R83+$S83-1),2,IF(AND($O83="Jalon",BU$7&gt;=$R83,BU$7&lt;=$R83+$S83-1),1,""))</f>
        <v/>
      </c>
      <c r="BV83" s="23" t="str">
        <f ca="1">IF(AND($O83="Objectif",BV$7&gt;=$R83,BV$7&lt;=$R83+$S83-1),2,IF(AND($O83="Jalon",BV$7&gt;=$R83,BV$7&lt;=$R83+$S83-1),1,""))</f>
        <v/>
      </c>
      <c r="BW83" s="23" t="str">
        <f ca="1">IF(AND($O83="Objectif",BW$7&gt;=$R83,BW$7&lt;=$R83+$S83-1),2,IF(AND($O83="Jalon",BW$7&gt;=$R83,BW$7&lt;=$R83+$S83-1),1,""))</f>
        <v/>
      </c>
      <c r="BX83" s="23" t="str">
        <f ca="1">IF(AND($O83="Objectif",BX$7&gt;=$R83,BX$7&lt;=$R83+$S83-1),2,IF(AND($O83="Jalon",BX$7&gt;=$R83,BX$7&lt;=$R83+$S83-1),1,""))</f>
        <v/>
      </c>
      <c r="BY83" s="23" t="str">
        <f ca="1">IF(AND($O83="Objectif",BY$7&gt;=$R83,BY$7&lt;=$R83+$S83-1),2,IF(AND($O83="Jalon",BY$7&gt;=$R83,BY$7&lt;=$R83+$S83-1),1,""))</f>
        <v/>
      </c>
      <c r="BZ83" s="23" t="str">
        <f ca="1">IF(AND($O83="Objectif",BZ$7&gt;=$R83,BZ$7&lt;=$R83+$S83-1),2,IF(AND($O83="Jalon",BZ$7&gt;=$R83,BZ$7&lt;=$R83+$S83-1),1,""))</f>
        <v/>
      </c>
      <c r="CA83" s="23" t="str">
        <f ca="1">IF(AND($O83="Objectif",CA$7&gt;=$R83,CA$7&lt;=$R83+$S83-1),2,IF(AND($O83="Jalon",CA$7&gt;=$R83,CA$7&lt;=$R83+$S83-1),1,""))</f>
        <v/>
      </c>
      <c r="CB83" s="23" t="str">
        <f ca="1">IF(AND($O83="Objectif",CB$7&gt;=$R83,CB$7&lt;=$R83+$S83-1),2,IF(AND($O83="Jalon",CB$7&gt;=$R83,CB$7&lt;=$R83+$S83-1),1,""))</f>
        <v/>
      </c>
    </row>
    <row r="84" spans="1:80" s="2" customFormat="1" ht="30" customHeight="1" x14ac:dyDescent="0.25">
      <c r="A84" s="37">
        <v>28</v>
      </c>
      <c r="B84" s="33" t="s">
        <v>44</v>
      </c>
      <c r="C84" s="88" t="str">
        <f ca="1">VLOOKUP(((Jalons[[#This Row],[perturbation ]]+Jalons[[#This Row],[perturbation 9]])/150),$D$3:$E$6,2,1)</f>
        <v>En bonne voie</v>
      </c>
      <c r="D84" s="88" t="str">
        <f ca="1">VLOOKUP((Jalons[[#This Row],[temps consommés ]]-Jalons[[#This Row],[Nombre de jours]])/Jalons[[#This Row],[Nombre de jours]],$V$3:$W$6,2,1)</f>
        <v>En bonne voie</v>
      </c>
      <c r="E84" s="22" t="s">
        <v>9</v>
      </c>
      <c r="F84" s="65">
        <f>IF(AND(Jalons[[#This Row],[début réel ]]="",Jalons[[#This Row],[fin réelle ]]),0,IF(AND(Jalons[[#This Row],[début réel ]]&lt;&gt;"",Jalons[[#This Row],[fin réelle ]]=""),0.5,1))</f>
        <v>0</v>
      </c>
      <c r="G84" s="56">
        <f>+T39+1</f>
        <v>44991</v>
      </c>
      <c r="H84" s="21">
        <v>2</v>
      </c>
      <c r="I84" s="45">
        <f>+Jalons[[#This Row],[Début prévisionnel ]]+Jalons[[#This Row],[Nombre de jours]]-1</f>
        <v>44992</v>
      </c>
      <c r="J84" s="45"/>
      <c r="K84" s="87">
        <f ca="1">IF(Jalons[[#This Row],[temps consommés ]]-Jalons[[#This Row],[Nombre de jours]]&lt;0,0,Jalons[[#This Row],[temps consommés ]]-Jalons[[#This Row],[Nombre de jours]])</f>
        <v>0</v>
      </c>
      <c r="L8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4" s="45"/>
      <c r="N84" s="66"/>
      <c r="O84" s="88" t="str">
        <f ca="1">VLOOKUP(Jalons[[#This Row],[temps consommés 10]]-Jalons[[#This Row],[Nombre de jours6]]/Jalons[[#This Row],[Nombre de jours6]],$V$3:$W$6,2,1)</f>
        <v>En bonne voie</v>
      </c>
      <c r="P84" s="22" t="s">
        <v>9</v>
      </c>
      <c r="Q84" s="65">
        <f>IF(AND(Jalons[[#This Row],[début réel 8]]="",Jalons[[#This Row],[fin réelle 11]]),0,IF(AND(Jalons[[#This Row],[début réel 8]]&lt;&gt;"",Jalons[[#This Row],[fin réelle 11]]=""),0.5,1))</f>
        <v>0</v>
      </c>
      <c r="R84" s="56">
        <f>+Jalons[[#This Row],[Fin ]]+1</f>
        <v>44993</v>
      </c>
      <c r="S84" s="21">
        <v>28</v>
      </c>
      <c r="T84" s="45">
        <f>Jalons[[#This Row],[Début prévisionnel 5]]+Jalons[[#This Row],[Nombre de jours6]]</f>
        <v>45021</v>
      </c>
      <c r="U84" s="45"/>
      <c r="V84" s="87">
        <f ca="1">IF(Jalons[[#This Row],[temps consommés 10]]-Jalons[[#This Row],[Nombre de jours6]]&lt;0,0,Jalons[[#This Row],[temps consommés 10]]-Jalons[[#This Row],[Nombre de jours6]])</f>
        <v>0</v>
      </c>
      <c r="W8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4" s="45"/>
      <c r="Y84" s="23" t="str">
        <f ca="1">IF(AND($O84="Objectif",Y$7&gt;=$R84,Y$7&lt;=$R84+$S84-1),2,IF(AND($O84="Jalon",Y$7&gt;=$R84,Y$7&lt;=$R84+$S84-1),1,""))</f>
        <v/>
      </c>
      <c r="Z84" s="23" t="str">
        <f ca="1">IF(AND($O84="Objectif",Z$7&gt;=$R84,Z$7&lt;=$R84+$S84-1),2,IF(AND($O84="Jalon",Z$7&gt;=$R84,Z$7&lt;=$R84+$S84-1),1,""))</f>
        <v/>
      </c>
      <c r="AA84" s="23" t="str">
        <f ca="1">IF(AND($O84="Objectif",AA$7&gt;=$R84,AA$7&lt;=$R84+$S84-1),2,IF(AND($O84="Jalon",AA$7&gt;=$R84,AA$7&lt;=$R84+$S84-1),1,""))</f>
        <v/>
      </c>
      <c r="AB84" s="23" t="str">
        <f ca="1">IF(AND($O84="Objectif",AB$7&gt;=$R84,AB$7&lt;=$R84+$S84-1),2,IF(AND($O84="Jalon",AB$7&gt;=$R84,AB$7&lt;=$R84+$S84-1),1,""))</f>
        <v/>
      </c>
      <c r="AC84" s="23" t="str">
        <f ca="1">IF(AND($O84="Objectif",AC$7&gt;=$R84,AC$7&lt;=$R84+$S84-1),2,IF(AND($O84="Jalon",AC$7&gt;=$R84,AC$7&lt;=$R84+$S84-1),1,""))</f>
        <v/>
      </c>
      <c r="AD84" s="23" t="str">
        <f ca="1">IF(AND($O84="Objectif",AD$7&gt;=$R84,AD$7&lt;=$R84+$S84-1),2,IF(AND($O84="Jalon",AD$7&gt;=$R84,AD$7&lt;=$R84+$S84-1),1,""))</f>
        <v/>
      </c>
      <c r="AE84" s="23" t="str">
        <f ca="1">IF(AND($O84="Objectif",AE$7&gt;=$R84,AE$7&lt;=$R84+$S84-1),2,IF(AND($O84="Jalon",AE$7&gt;=$R84,AE$7&lt;=$R84+$S84-1),1,""))</f>
        <v/>
      </c>
      <c r="AF84" s="23" t="str">
        <f ca="1">IF(AND($O84="Objectif",AF$7&gt;=$R84,AF$7&lt;=$R84+$S84-1),2,IF(AND($O84="Jalon",AF$7&gt;=$R84,AF$7&lt;=$R84+$S84-1),1,""))</f>
        <v/>
      </c>
      <c r="AG84" s="23" t="str">
        <f ca="1">IF(AND($O84="Objectif",AG$7&gt;=$R84,AG$7&lt;=$R84+$S84-1),2,IF(AND($O84="Jalon",AG$7&gt;=$R84,AG$7&lt;=$R84+$S84-1),1,""))</f>
        <v/>
      </c>
      <c r="AH84" s="23" t="str">
        <f ca="1">IF(AND($O84="Objectif",AH$7&gt;=$R84,AH$7&lt;=$R84+$S84-1),2,IF(AND($O84="Jalon",AH$7&gt;=$R84,AH$7&lt;=$R84+$S84-1),1,""))</f>
        <v/>
      </c>
      <c r="AI84" s="23" t="str">
        <f ca="1">IF(AND($O84="Objectif",AI$7&gt;=$R84,AI$7&lt;=$R84+$S84-1),2,IF(AND($O84="Jalon",AI$7&gt;=$R84,AI$7&lt;=$R84+$S84-1),1,""))</f>
        <v/>
      </c>
      <c r="AJ84" s="23" t="str">
        <f ca="1">IF(AND($O84="Objectif",AJ$7&gt;=$R84,AJ$7&lt;=$R84+$S84-1),2,IF(AND($O84="Jalon",AJ$7&gt;=$R84,AJ$7&lt;=$R84+$S84-1),1,""))</f>
        <v/>
      </c>
      <c r="AK84" s="23" t="str">
        <f ca="1">IF(AND($O84="Objectif",AK$7&gt;=$R84,AK$7&lt;=$R84+$S84-1),2,IF(AND($O84="Jalon",AK$7&gt;=$R84,AK$7&lt;=$R84+$S84-1),1,""))</f>
        <v/>
      </c>
      <c r="AL84" s="23" t="str">
        <f ca="1">IF(AND($O84="Objectif",AL$7&gt;=$R84,AL$7&lt;=$R84+$S84-1),2,IF(AND($O84="Jalon",AL$7&gt;=$R84,AL$7&lt;=$R84+$S84-1),1,""))</f>
        <v/>
      </c>
      <c r="AM84" s="23" t="str">
        <f ca="1">IF(AND($O84="Objectif",AM$7&gt;=$R84,AM$7&lt;=$R84+$S84-1),2,IF(AND($O84="Jalon",AM$7&gt;=$R84,AM$7&lt;=$R84+$S84-1),1,""))</f>
        <v/>
      </c>
      <c r="AN84" s="23" t="str">
        <f ca="1">IF(AND($O84="Objectif",AN$7&gt;=$R84,AN$7&lt;=$R84+$S84-1),2,IF(AND($O84="Jalon",AN$7&gt;=$R84,AN$7&lt;=$R84+$S84-1),1,""))</f>
        <v/>
      </c>
      <c r="AO84" s="23" t="str">
        <f ca="1">IF(AND($O84="Objectif",AO$7&gt;=$R84,AO$7&lt;=$R84+$S84-1),2,IF(AND($O84="Jalon",AO$7&gt;=$R84,AO$7&lt;=$R84+$S84-1),1,""))</f>
        <v/>
      </c>
      <c r="AP84" s="23" t="str">
        <f ca="1">IF(AND($O84="Objectif",AP$7&gt;=$R84,AP$7&lt;=$R84+$S84-1),2,IF(AND($O84="Jalon",AP$7&gt;=$R84,AP$7&lt;=$R84+$S84-1),1,""))</f>
        <v/>
      </c>
      <c r="AQ84" s="23" t="str">
        <f ca="1">IF(AND($O84="Objectif",AQ$7&gt;=$R84,AQ$7&lt;=$R84+$S84-1),2,IF(AND($O84="Jalon",AQ$7&gt;=$R84,AQ$7&lt;=$R84+$S84-1),1,""))</f>
        <v/>
      </c>
      <c r="AR84" s="23" t="str">
        <f ca="1">IF(AND($O84="Objectif",AR$7&gt;=$R84,AR$7&lt;=$R84+$S84-1),2,IF(AND($O84="Jalon",AR$7&gt;=$R84,AR$7&lt;=$R84+$S84-1),1,""))</f>
        <v/>
      </c>
      <c r="AS84" s="23" t="str">
        <f ca="1">IF(AND($O84="Objectif",AS$7&gt;=$R84,AS$7&lt;=$R84+$S84-1),2,IF(AND($O84="Jalon",AS$7&gt;=$R84,AS$7&lt;=$R84+$S84-1),1,""))</f>
        <v/>
      </c>
      <c r="AT84" s="23" t="str">
        <f ca="1">IF(AND($O84="Objectif",AT$7&gt;=$R84,AT$7&lt;=$R84+$S84-1),2,IF(AND($O84="Jalon",AT$7&gt;=$R84,AT$7&lt;=$R84+$S84-1),1,""))</f>
        <v/>
      </c>
      <c r="AU84" s="23" t="str">
        <f ca="1">IF(AND($O84="Objectif",AU$7&gt;=$R84,AU$7&lt;=$R84+$S84-1),2,IF(AND($O84="Jalon",AU$7&gt;=$R84,AU$7&lt;=$R84+$S84-1),1,""))</f>
        <v/>
      </c>
      <c r="AV84" s="23" t="str">
        <f ca="1">IF(AND($O84="Objectif",AV$7&gt;=$R84,AV$7&lt;=$R84+$S84-1),2,IF(AND($O84="Jalon",AV$7&gt;=$R84,AV$7&lt;=$R84+$S84-1),1,""))</f>
        <v/>
      </c>
      <c r="AW84" s="23" t="str">
        <f ca="1">IF(AND($O84="Objectif",AW$7&gt;=$R84,AW$7&lt;=$R84+$S84-1),2,IF(AND($O84="Jalon",AW$7&gt;=$R84,AW$7&lt;=$R84+$S84-1),1,""))</f>
        <v/>
      </c>
      <c r="AX84" s="23" t="str">
        <f ca="1">IF(AND($O84="Objectif",AX$7&gt;=$R84,AX$7&lt;=$R84+$S84-1),2,IF(AND($O84="Jalon",AX$7&gt;=$R84,AX$7&lt;=$R84+$S84-1),1,""))</f>
        <v/>
      </c>
      <c r="AY84" s="23" t="str">
        <f ca="1">IF(AND($O84="Objectif",AY$7&gt;=$R84,AY$7&lt;=$R84+$S84-1),2,IF(AND($O84="Jalon",AY$7&gt;=$R84,AY$7&lt;=$R84+$S84-1),1,""))</f>
        <v/>
      </c>
      <c r="AZ84" s="23" t="str">
        <f ca="1">IF(AND($O84="Objectif",AZ$7&gt;=$R84,AZ$7&lt;=$R84+$S84-1),2,IF(AND($O84="Jalon",AZ$7&gt;=$R84,AZ$7&lt;=$R84+$S84-1),1,""))</f>
        <v/>
      </c>
      <c r="BA84" s="23" t="str">
        <f ca="1">IF(AND($O84="Objectif",BA$7&gt;=$R84,BA$7&lt;=$R84+$S84-1),2,IF(AND($O84="Jalon",BA$7&gt;=$R84,BA$7&lt;=$R84+$S84-1),1,""))</f>
        <v/>
      </c>
      <c r="BB84" s="23" t="str">
        <f ca="1">IF(AND($O84="Objectif",BB$7&gt;=$R84,BB$7&lt;=$R84+$S84-1),2,IF(AND($O84="Jalon",BB$7&gt;=$R84,BB$7&lt;=$R84+$S84-1),1,""))</f>
        <v/>
      </c>
      <c r="BC84" s="23" t="str">
        <f ca="1">IF(AND($O84="Objectif",BC$7&gt;=$R84,BC$7&lt;=$R84+$S84-1),2,IF(AND($O84="Jalon",BC$7&gt;=$R84,BC$7&lt;=$R84+$S84-1),1,""))</f>
        <v/>
      </c>
      <c r="BD84" s="23" t="str">
        <f ca="1">IF(AND($O84="Objectif",BD$7&gt;=$R84,BD$7&lt;=$R84+$S84-1),2,IF(AND($O84="Jalon",BD$7&gt;=$R84,BD$7&lt;=$R84+$S84-1),1,""))</f>
        <v/>
      </c>
      <c r="BE84" s="23" t="str">
        <f ca="1">IF(AND($O84="Objectif",BE$7&gt;=$R84,BE$7&lt;=$R84+$S84-1),2,IF(AND($O84="Jalon",BE$7&gt;=$R84,BE$7&lt;=$R84+$S84-1),1,""))</f>
        <v/>
      </c>
      <c r="BF84" s="23" t="str">
        <f ca="1">IF(AND($O84="Objectif",BF$7&gt;=$R84,BF$7&lt;=$R84+$S84-1),2,IF(AND($O84="Jalon",BF$7&gt;=$R84,BF$7&lt;=$R84+$S84-1),1,""))</f>
        <v/>
      </c>
      <c r="BG84" s="23" t="str">
        <f ca="1">IF(AND($O84="Objectif",BG$7&gt;=$R84,BG$7&lt;=$R84+$S84-1),2,IF(AND($O84="Jalon",BG$7&gt;=$R84,BG$7&lt;=$R84+$S84-1),1,""))</f>
        <v/>
      </c>
      <c r="BH84" s="23" t="str">
        <f ca="1">IF(AND($O84="Objectif",BH$7&gt;=$R84,BH$7&lt;=$R84+$S84-1),2,IF(AND($O84="Jalon",BH$7&gt;=$R84,BH$7&lt;=$R84+$S84-1),1,""))</f>
        <v/>
      </c>
      <c r="BI84" s="23" t="str">
        <f ca="1">IF(AND($O84="Objectif",BI$7&gt;=$R84,BI$7&lt;=$R84+$S84-1),2,IF(AND($O84="Jalon",BI$7&gt;=$R84,BI$7&lt;=$R84+$S84-1),1,""))</f>
        <v/>
      </c>
      <c r="BJ84" s="23" t="str">
        <f ca="1">IF(AND($O84="Objectif",BJ$7&gt;=$R84,BJ$7&lt;=$R84+$S84-1),2,IF(AND($O84="Jalon",BJ$7&gt;=$R84,BJ$7&lt;=$R84+$S84-1),1,""))</f>
        <v/>
      </c>
      <c r="BK84" s="23" t="str">
        <f ca="1">IF(AND($O84="Objectif",BK$7&gt;=$R84,BK$7&lt;=$R84+$S84-1),2,IF(AND($O84="Jalon",BK$7&gt;=$R84,BK$7&lt;=$R84+$S84-1),1,""))</f>
        <v/>
      </c>
      <c r="BL84" s="23" t="str">
        <f ca="1">IF(AND($O84="Objectif",BL$7&gt;=$R84,BL$7&lt;=$R84+$S84-1),2,IF(AND($O84="Jalon",BL$7&gt;=$R84,BL$7&lt;=$R84+$S84-1),1,""))</f>
        <v/>
      </c>
      <c r="BM84" s="23" t="str">
        <f ca="1">IF(AND($O84="Objectif",BM$7&gt;=$R84,BM$7&lt;=$R84+$S84-1),2,IF(AND($O84="Jalon",BM$7&gt;=$R84,BM$7&lt;=$R84+$S84-1),1,""))</f>
        <v/>
      </c>
      <c r="BN84" s="23" t="str">
        <f ca="1">IF(AND($O84="Objectif",BN$7&gt;=$R84,BN$7&lt;=$R84+$S84-1),2,IF(AND($O84="Jalon",BN$7&gt;=$R84,BN$7&lt;=$R84+$S84-1),1,""))</f>
        <v/>
      </c>
      <c r="BO84" s="23" t="str">
        <f ca="1">IF(AND($O84="Objectif",BO$7&gt;=$R84,BO$7&lt;=$R84+$S84-1),2,IF(AND($O84="Jalon",BO$7&gt;=$R84,BO$7&lt;=$R84+$S84-1),1,""))</f>
        <v/>
      </c>
      <c r="BP84" s="23" t="str">
        <f ca="1">IF(AND($O84="Objectif",BP$7&gt;=$R84,BP$7&lt;=$R84+$S84-1),2,IF(AND($O84="Jalon",BP$7&gt;=$R84,BP$7&lt;=$R84+$S84-1),1,""))</f>
        <v/>
      </c>
      <c r="BQ84" s="23" t="str">
        <f ca="1">IF(AND($O84="Objectif",BQ$7&gt;=$R84,BQ$7&lt;=$R84+$S84-1),2,IF(AND($O84="Jalon",BQ$7&gt;=$R84,BQ$7&lt;=$R84+$S84-1),1,""))</f>
        <v/>
      </c>
      <c r="BR84" s="23" t="str">
        <f ca="1">IF(AND($O84="Objectif",BR$7&gt;=$R84,BR$7&lt;=$R84+$S84-1),2,IF(AND($O84="Jalon",BR$7&gt;=$R84,BR$7&lt;=$R84+$S84-1),1,""))</f>
        <v/>
      </c>
      <c r="BS84" s="23" t="str">
        <f ca="1">IF(AND($O84="Objectif",BS$7&gt;=$R84,BS$7&lt;=$R84+$S84-1),2,IF(AND($O84="Jalon",BS$7&gt;=$R84,BS$7&lt;=$R84+$S84-1),1,""))</f>
        <v/>
      </c>
      <c r="BT84" s="23" t="str">
        <f ca="1">IF(AND($O84="Objectif",BT$7&gt;=$R84,BT$7&lt;=$R84+$S84-1),2,IF(AND($O84="Jalon",BT$7&gt;=$R84,BT$7&lt;=$R84+$S84-1),1,""))</f>
        <v/>
      </c>
      <c r="BU84" s="23" t="str">
        <f ca="1">IF(AND($O84="Objectif",BU$7&gt;=$R84,BU$7&lt;=$R84+$S84-1),2,IF(AND($O84="Jalon",BU$7&gt;=$R84,BU$7&lt;=$R84+$S84-1),1,""))</f>
        <v/>
      </c>
      <c r="BV84" s="23" t="str">
        <f ca="1">IF(AND($O84="Objectif",BV$7&gt;=$R84,BV$7&lt;=$R84+$S84-1),2,IF(AND($O84="Jalon",BV$7&gt;=$R84,BV$7&lt;=$R84+$S84-1),1,""))</f>
        <v/>
      </c>
      <c r="BW84" s="23" t="str">
        <f ca="1">IF(AND($O84="Objectif",BW$7&gt;=$R84,BW$7&lt;=$R84+$S84-1),2,IF(AND($O84="Jalon",BW$7&gt;=$R84,BW$7&lt;=$R84+$S84-1),1,""))</f>
        <v/>
      </c>
      <c r="BX84" s="23" t="str">
        <f ca="1">IF(AND($O84="Objectif",BX$7&gt;=$R84,BX$7&lt;=$R84+$S84-1),2,IF(AND($O84="Jalon",BX$7&gt;=$R84,BX$7&lt;=$R84+$S84-1),1,""))</f>
        <v/>
      </c>
      <c r="BY84" s="23" t="str">
        <f ca="1">IF(AND($O84="Objectif",BY$7&gt;=$R84,BY$7&lt;=$R84+$S84-1),2,IF(AND($O84="Jalon",BY$7&gt;=$R84,BY$7&lt;=$R84+$S84-1),1,""))</f>
        <v/>
      </c>
      <c r="BZ84" s="23" t="str">
        <f ca="1">IF(AND($O84="Objectif",BZ$7&gt;=$R84,BZ$7&lt;=$R84+$S84-1),2,IF(AND($O84="Jalon",BZ$7&gt;=$R84,BZ$7&lt;=$R84+$S84-1),1,""))</f>
        <v/>
      </c>
      <c r="CA84" s="23" t="str">
        <f ca="1">IF(AND($O84="Objectif",CA$7&gt;=$R84,CA$7&lt;=$R84+$S84-1),2,IF(AND($O84="Jalon",CA$7&gt;=$R84,CA$7&lt;=$R84+$S84-1),1,""))</f>
        <v/>
      </c>
      <c r="CB84" s="23" t="str">
        <f ca="1">IF(AND($O84="Objectif",CB$7&gt;=$R84,CB$7&lt;=$R84+$S84-1),2,IF(AND($O84="Jalon",CB$7&gt;=$R84,CB$7&lt;=$R84+$S84-1),1,""))</f>
        <v/>
      </c>
    </row>
    <row r="85" spans="1:80" s="2" customFormat="1" ht="30" customHeight="1" x14ac:dyDescent="0.25">
      <c r="A85" s="36">
        <v>29</v>
      </c>
      <c r="B85" s="33" t="s">
        <v>45</v>
      </c>
      <c r="C85" s="88" t="str">
        <f ca="1">VLOOKUP(((Jalons[[#This Row],[perturbation ]]+Jalons[[#This Row],[perturbation 9]])/150),$D$3:$E$6,2,1)</f>
        <v>En bonne voie</v>
      </c>
      <c r="D85" s="88" t="str">
        <f ca="1">VLOOKUP((Jalons[[#This Row],[temps consommés ]]-Jalons[[#This Row],[Nombre de jours]])/Jalons[[#This Row],[Nombre de jours]],$V$3:$W$6,2,1)</f>
        <v>En bonne voie</v>
      </c>
      <c r="E85" s="22" t="s">
        <v>9</v>
      </c>
      <c r="F85" s="65">
        <f>IF(AND(Jalons[[#This Row],[début réel ]]="",Jalons[[#This Row],[fin réelle ]]),0,IF(AND(Jalons[[#This Row],[début réel ]]&lt;&gt;"",Jalons[[#This Row],[fin réelle ]]=""),0.5,1))</f>
        <v>0</v>
      </c>
      <c r="G85" s="56">
        <f>+T40+1</f>
        <v>44991</v>
      </c>
      <c r="H85" s="21">
        <v>2</v>
      </c>
      <c r="I85" s="45">
        <f>+Jalons[[#This Row],[Début prévisionnel ]]+Jalons[[#This Row],[Nombre de jours]]-1</f>
        <v>44992</v>
      </c>
      <c r="J85" s="45"/>
      <c r="K85" s="87">
        <f ca="1">IF(Jalons[[#This Row],[temps consommés ]]-Jalons[[#This Row],[Nombre de jours]]&lt;0,0,Jalons[[#This Row],[temps consommés ]]-Jalons[[#This Row],[Nombre de jours]])</f>
        <v>0</v>
      </c>
      <c r="L8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5" s="45"/>
      <c r="N85" s="66"/>
      <c r="O85" s="88" t="str">
        <f ca="1">VLOOKUP(Jalons[[#This Row],[temps consommés 10]]-Jalons[[#This Row],[Nombre de jours6]]/Jalons[[#This Row],[Nombre de jours6]],$V$3:$W$6,2,1)</f>
        <v>En bonne voie</v>
      </c>
      <c r="P85" s="22" t="s">
        <v>9</v>
      </c>
      <c r="Q85" s="65">
        <f>IF(AND(Jalons[[#This Row],[début réel 8]]="",Jalons[[#This Row],[fin réelle 11]]),0,IF(AND(Jalons[[#This Row],[début réel 8]]&lt;&gt;"",Jalons[[#This Row],[fin réelle 11]]=""),0.5,1))</f>
        <v>0</v>
      </c>
      <c r="R85" s="56">
        <f>+Jalons[[#This Row],[Fin ]]+1</f>
        <v>44993</v>
      </c>
      <c r="S85" s="21">
        <v>28</v>
      </c>
      <c r="T85" s="45">
        <f>Jalons[[#This Row],[Début prévisionnel 5]]+Jalons[[#This Row],[Nombre de jours6]]</f>
        <v>45021</v>
      </c>
      <c r="U85" s="45"/>
      <c r="V85" s="87">
        <f ca="1">IF(Jalons[[#This Row],[temps consommés 10]]-Jalons[[#This Row],[Nombre de jours6]]&lt;0,0,Jalons[[#This Row],[temps consommés 10]]-Jalons[[#This Row],[Nombre de jours6]])</f>
        <v>0</v>
      </c>
      <c r="W8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5" s="45"/>
      <c r="Y85" s="23" t="str">
        <f ca="1">IF(AND($O85="Objectif",Y$7&gt;=$R85,Y$7&lt;=$R85+$S85-1),2,IF(AND($O85="Jalon",Y$7&gt;=$R85,Y$7&lt;=$R85+$S85-1),1,""))</f>
        <v/>
      </c>
      <c r="Z85" s="23" t="str">
        <f ca="1">IF(AND($O85="Objectif",Z$7&gt;=$R85,Z$7&lt;=$R85+$S85-1),2,IF(AND($O85="Jalon",Z$7&gt;=$R85,Z$7&lt;=$R85+$S85-1),1,""))</f>
        <v/>
      </c>
      <c r="AA85" s="23" t="str">
        <f ca="1">IF(AND($O85="Objectif",AA$7&gt;=$R85,AA$7&lt;=$R85+$S85-1),2,IF(AND($O85="Jalon",AA$7&gt;=$R85,AA$7&lt;=$R85+$S85-1),1,""))</f>
        <v/>
      </c>
      <c r="AB85" s="23" t="str">
        <f ca="1">IF(AND($O85="Objectif",AB$7&gt;=$R85,AB$7&lt;=$R85+$S85-1),2,IF(AND($O85="Jalon",AB$7&gt;=$R85,AB$7&lt;=$R85+$S85-1),1,""))</f>
        <v/>
      </c>
      <c r="AC85" s="23" t="str">
        <f ca="1">IF(AND($O85="Objectif",AC$7&gt;=$R85,AC$7&lt;=$R85+$S85-1),2,IF(AND($O85="Jalon",AC$7&gt;=$R85,AC$7&lt;=$R85+$S85-1),1,""))</f>
        <v/>
      </c>
      <c r="AD85" s="23" t="str">
        <f ca="1">IF(AND($O85="Objectif",AD$7&gt;=$R85,AD$7&lt;=$R85+$S85-1),2,IF(AND($O85="Jalon",AD$7&gt;=$R85,AD$7&lt;=$R85+$S85-1),1,""))</f>
        <v/>
      </c>
      <c r="AE85" s="23" t="str">
        <f ca="1">IF(AND($O85="Objectif",AE$7&gt;=$R85,AE$7&lt;=$R85+$S85-1),2,IF(AND($O85="Jalon",AE$7&gt;=$R85,AE$7&lt;=$R85+$S85-1),1,""))</f>
        <v/>
      </c>
      <c r="AF85" s="23" t="str">
        <f ca="1">IF(AND($O85="Objectif",AF$7&gt;=$R85,AF$7&lt;=$R85+$S85-1),2,IF(AND($O85="Jalon",AF$7&gt;=$R85,AF$7&lt;=$R85+$S85-1),1,""))</f>
        <v/>
      </c>
      <c r="AG85" s="23" t="str">
        <f ca="1">IF(AND($O85="Objectif",AG$7&gt;=$R85,AG$7&lt;=$R85+$S85-1),2,IF(AND($O85="Jalon",AG$7&gt;=$R85,AG$7&lt;=$R85+$S85-1),1,""))</f>
        <v/>
      </c>
      <c r="AH85" s="23" t="str">
        <f ca="1">IF(AND($O85="Objectif",AH$7&gt;=$R85,AH$7&lt;=$R85+$S85-1),2,IF(AND($O85="Jalon",AH$7&gt;=$R85,AH$7&lt;=$R85+$S85-1),1,""))</f>
        <v/>
      </c>
      <c r="AI85" s="23" t="str">
        <f ca="1">IF(AND($O85="Objectif",AI$7&gt;=$R85,AI$7&lt;=$R85+$S85-1),2,IF(AND($O85="Jalon",AI$7&gt;=$R85,AI$7&lt;=$R85+$S85-1),1,""))</f>
        <v/>
      </c>
      <c r="AJ85" s="23" t="str">
        <f ca="1">IF(AND($O85="Objectif",AJ$7&gt;=$R85,AJ$7&lt;=$R85+$S85-1),2,IF(AND($O85="Jalon",AJ$7&gt;=$R85,AJ$7&lt;=$R85+$S85-1),1,""))</f>
        <v/>
      </c>
      <c r="AK85" s="23" t="str">
        <f ca="1">IF(AND($O85="Objectif",AK$7&gt;=$R85,AK$7&lt;=$R85+$S85-1),2,IF(AND($O85="Jalon",AK$7&gt;=$R85,AK$7&lt;=$R85+$S85-1),1,""))</f>
        <v/>
      </c>
      <c r="AL85" s="23" t="str">
        <f ca="1">IF(AND($O85="Objectif",AL$7&gt;=$R85,AL$7&lt;=$R85+$S85-1),2,IF(AND($O85="Jalon",AL$7&gt;=$R85,AL$7&lt;=$R85+$S85-1),1,""))</f>
        <v/>
      </c>
      <c r="AM85" s="23" t="str">
        <f ca="1">IF(AND($O85="Objectif",AM$7&gt;=$R85,AM$7&lt;=$R85+$S85-1),2,IF(AND($O85="Jalon",AM$7&gt;=$R85,AM$7&lt;=$R85+$S85-1),1,""))</f>
        <v/>
      </c>
      <c r="AN85" s="23" t="str">
        <f ca="1">IF(AND($O85="Objectif",AN$7&gt;=$R85,AN$7&lt;=$R85+$S85-1),2,IF(AND($O85="Jalon",AN$7&gt;=$R85,AN$7&lt;=$R85+$S85-1),1,""))</f>
        <v/>
      </c>
      <c r="AO85" s="23" t="str">
        <f ca="1">IF(AND($O85="Objectif",AO$7&gt;=$R85,AO$7&lt;=$R85+$S85-1),2,IF(AND($O85="Jalon",AO$7&gt;=$R85,AO$7&lt;=$R85+$S85-1),1,""))</f>
        <v/>
      </c>
      <c r="AP85" s="23" t="str">
        <f ca="1">IF(AND($O85="Objectif",AP$7&gt;=$R85,AP$7&lt;=$R85+$S85-1),2,IF(AND($O85="Jalon",AP$7&gt;=$R85,AP$7&lt;=$R85+$S85-1),1,""))</f>
        <v/>
      </c>
      <c r="AQ85" s="23" t="str">
        <f ca="1">IF(AND($O85="Objectif",AQ$7&gt;=$R85,AQ$7&lt;=$R85+$S85-1),2,IF(AND($O85="Jalon",AQ$7&gt;=$R85,AQ$7&lt;=$R85+$S85-1),1,""))</f>
        <v/>
      </c>
      <c r="AR85" s="23" t="str">
        <f ca="1">IF(AND($O85="Objectif",AR$7&gt;=$R85,AR$7&lt;=$R85+$S85-1),2,IF(AND($O85="Jalon",AR$7&gt;=$R85,AR$7&lt;=$R85+$S85-1),1,""))</f>
        <v/>
      </c>
      <c r="AS85" s="23" t="str">
        <f ca="1">IF(AND($O85="Objectif",AS$7&gt;=$R85,AS$7&lt;=$R85+$S85-1),2,IF(AND($O85="Jalon",AS$7&gt;=$R85,AS$7&lt;=$R85+$S85-1),1,""))</f>
        <v/>
      </c>
      <c r="AT85" s="23" t="str">
        <f ca="1">IF(AND($O85="Objectif",AT$7&gt;=$R85,AT$7&lt;=$R85+$S85-1),2,IF(AND($O85="Jalon",AT$7&gt;=$R85,AT$7&lt;=$R85+$S85-1),1,""))</f>
        <v/>
      </c>
      <c r="AU85" s="23" t="str">
        <f ca="1">IF(AND($O85="Objectif",AU$7&gt;=$R85,AU$7&lt;=$R85+$S85-1),2,IF(AND($O85="Jalon",AU$7&gt;=$R85,AU$7&lt;=$R85+$S85-1),1,""))</f>
        <v/>
      </c>
      <c r="AV85" s="23" t="str">
        <f ca="1">IF(AND($O85="Objectif",AV$7&gt;=$R85,AV$7&lt;=$R85+$S85-1),2,IF(AND($O85="Jalon",AV$7&gt;=$R85,AV$7&lt;=$R85+$S85-1),1,""))</f>
        <v/>
      </c>
      <c r="AW85" s="23" t="str">
        <f ca="1">IF(AND($O85="Objectif",AW$7&gt;=$R85,AW$7&lt;=$R85+$S85-1),2,IF(AND($O85="Jalon",AW$7&gt;=$R85,AW$7&lt;=$R85+$S85-1),1,""))</f>
        <v/>
      </c>
      <c r="AX85" s="23" t="str">
        <f ca="1">IF(AND($O85="Objectif",AX$7&gt;=$R85,AX$7&lt;=$R85+$S85-1),2,IF(AND($O85="Jalon",AX$7&gt;=$R85,AX$7&lt;=$R85+$S85-1),1,""))</f>
        <v/>
      </c>
      <c r="AY85" s="23" t="str">
        <f ca="1">IF(AND($O85="Objectif",AY$7&gt;=$R85,AY$7&lt;=$R85+$S85-1),2,IF(AND($O85="Jalon",AY$7&gt;=$R85,AY$7&lt;=$R85+$S85-1),1,""))</f>
        <v/>
      </c>
      <c r="AZ85" s="23" t="str">
        <f ca="1">IF(AND($O85="Objectif",AZ$7&gt;=$R85,AZ$7&lt;=$R85+$S85-1),2,IF(AND($O85="Jalon",AZ$7&gt;=$R85,AZ$7&lt;=$R85+$S85-1),1,""))</f>
        <v/>
      </c>
      <c r="BA85" s="23" t="str">
        <f ca="1">IF(AND($O85="Objectif",BA$7&gt;=$R85,BA$7&lt;=$R85+$S85-1),2,IF(AND($O85="Jalon",BA$7&gt;=$R85,BA$7&lt;=$R85+$S85-1),1,""))</f>
        <v/>
      </c>
      <c r="BB85" s="23" t="str">
        <f ca="1">IF(AND($O85="Objectif",BB$7&gt;=$R85,BB$7&lt;=$R85+$S85-1),2,IF(AND($O85="Jalon",BB$7&gt;=$R85,BB$7&lt;=$R85+$S85-1),1,""))</f>
        <v/>
      </c>
      <c r="BC85" s="23" t="str">
        <f ca="1">IF(AND($O85="Objectif",BC$7&gt;=$R85,BC$7&lt;=$R85+$S85-1),2,IF(AND($O85="Jalon",BC$7&gt;=$R85,BC$7&lt;=$R85+$S85-1),1,""))</f>
        <v/>
      </c>
      <c r="BD85" s="23" t="str">
        <f ca="1">IF(AND($O85="Objectif",BD$7&gt;=$R85,BD$7&lt;=$R85+$S85-1),2,IF(AND($O85="Jalon",BD$7&gt;=$R85,BD$7&lt;=$R85+$S85-1),1,""))</f>
        <v/>
      </c>
      <c r="BE85" s="23" t="str">
        <f ca="1">IF(AND($O85="Objectif",BE$7&gt;=$R85,BE$7&lt;=$R85+$S85-1),2,IF(AND($O85="Jalon",BE$7&gt;=$R85,BE$7&lt;=$R85+$S85-1),1,""))</f>
        <v/>
      </c>
      <c r="BF85" s="23" t="str">
        <f ca="1">IF(AND($O85="Objectif",BF$7&gt;=$R85,BF$7&lt;=$R85+$S85-1),2,IF(AND($O85="Jalon",BF$7&gt;=$R85,BF$7&lt;=$R85+$S85-1),1,""))</f>
        <v/>
      </c>
      <c r="BG85" s="23" t="str">
        <f ca="1">IF(AND($O85="Objectif",BG$7&gt;=$R85,BG$7&lt;=$R85+$S85-1),2,IF(AND($O85="Jalon",BG$7&gt;=$R85,BG$7&lt;=$R85+$S85-1),1,""))</f>
        <v/>
      </c>
      <c r="BH85" s="23" t="str">
        <f ca="1">IF(AND($O85="Objectif",BH$7&gt;=$R85,BH$7&lt;=$R85+$S85-1),2,IF(AND($O85="Jalon",BH$7&gt;=$R85,BH$7&lt;=$R85+$S85-1),1,""))</f>
        <v/>
      </c>
      <c r="BI85" s="23" t="str">
        <f ca="1">IF(AND($O85="Objectif",BI$7&gt;=$R85,BI$7&lt;=$R85+$S85-1),2,IF(AND($O85="Jalon",BI$7&gt;=$R85,BI$7&lt;=$R85+$S85-1),1,""))</f>
        <v/>
      </c>
      <c r="BJ85" s="23" t="str">
        <f ca="1">IF(AND($O85="Objectif",BJ$7&gt;=$R85,BJ$7&lt;=$R85+$S85-1),2,IF(AND($O85="Jalon",BJ$7&gt;=$R85,BJ$7&lt;=$R85+$S85-1),1,""))</f>
        <v/>
      </c>
      <c r="BK85" s="23" t="str">
        <f ca="1">IF(AND($O85="Objectif",BK$7&gt;=$R85,BK$7&lt;=$R85+$S85-1),2,IF(AND($O85="Jalon",BK$7&gt;=$R85,BK$7&lt;=$R85+$S85-1),1,""))</f>
        <v/>
      </c>
      <c r="BL85" s="23" t="str">
        <f ca="1">IF(AND($O85="Objectif",BL$7&gt;=$R85,BL$7&lt;=$R85+$S85-1),2,IF(AND($O85="Jalon",BL$7&gt;=$R85,BL$7&lt;=$R85+$S85-1),1,""))</f>
        <v/>
      </c>
      <c r="BM85" s="23" t="str">
        <f ca="1">IF(AND($O85="Objectif",BM$7&gt;=$R85,BM$7&lt;=$R85+$S85-1),2,IF(AND($O85="Jalon",BM$7&gt;=$R85,BM$7&lt;=$R85+$S85-1),1,""))</f>
        <v/>
      </c>
      <c r="BN85" s="23" t="str">
        <f ca="1">IF(AND($O85="Objectif",BN$7&gt;=$R85,BN$7&lt;=$R85+$S85-1),2,IF(AND($O85="Jalon",BN$7&gt;=$R85,BN$7&lt;=$R85+$S85-1),1,""))</f>
        <v/>
      </c>
      <c r="BO85" s="23" t="str">
        <f ca="1">IF(AND($O85="Objectif",BO$7&gt;=$R85,BO$7&lt;=$R85+$S85-1),2,IF(AND($O85="Jalon",BO$7&gt;=$R85,BO$7&lt;=$R85+$S85-1),1,""))</f>
        <v/>
      </c>
      <c r="BP85" s="23" t="str">
        <f ca="1">IF(AND($O85="Objectif",BP$7&gt;=$R85,BP$7&lt;=$R85+$S85-1),2,IF(AND($O85="Jalon",BP$7&gt;=$R85,BP$7&lt;=$R85+$S85-1),1,""))</f>
        <v/>
      </c>
      <c r="BQ85" s="23" t="str">
        <f ca="1">IF(AND($O85="Objectif",BQ$7&gt;=$R85,BQ$7&lt;=$R85+$S85-1),2,IF(AND($O85="Jalon",BQ$7&gt;=$R85,BQ$7&lt;=$R85+$S85-1),1,""))</f>
        <v/>
      </c>
      <c r="BR85" s="23" t="str">
        <f ca="1">IF(AND($O85="Objectif",BR$7&gt;=$R85,BR$7&lt;=$R85+$S85-1),2,IF(AND($O85="Jalon",BR$7&gt;=$R85,BR$7&lt;=$R85+$S85-1),1,""))</f>
        <v/>
      </c>
      <c r="BS85" s="23" t="str">
        <f ca="1">IF(AND($O85="Objectif",BS$7&gt;=$R85,BS$7&lt;=$R85+$S85-1),2,IF(AND($O85="Jalon",BS$7&gt;=$R85,BS$7&lt;=$R85+$S85-1),1,""))</f>
        <v/>
      </c>
      <c r="BT85" s="23" t="str">
        <f ca="1">IF(AND($O85="Objectif",BT$7&gt;=$R85,BT$7&lt;=$R85+$S85-1),2,IF(AND($O85="Jalon",BT$7&gt;=$R85,BT$7&lt;=$R85+$S85-1),1,""))</f>
        <v/>
      </c>
      <c r="BU85" s="23" t="str">
        <f ca="1">IF(AND($O85="Objectif",BU$7&gt;=$R85,BU$7&lt;=$R85+$S85-1),2,IF(AND($O85="Jalon",BU$7&gt;=$R85,BU$7&lt;=$R85+$S85-1),1,""))</f>
        <v/>
      </c>
      <c r="BV85" s="23" t="str">
        <f ca="1">IF(AND($O85="Objectif",BV$7&gt;=$R85,BV$7&lt;=$R85+$S85-1),2,IF(AND($O85="Jalon",BV$7&gt;=$R85,BV$7&lt;=$R85+$S85-1),1,""))</f>
        <v/>
      </c>
      <c r="BW85" s="23" t="str">
        <f ca="1">IF(AND($O85="Objectif",BW$7&gt;=$R85,BW$7&lt;=$R85+$S85-1),2,IF(AND($O85="Jalon",BW$7&gt;=$R85,BW$7&lt;=$R85+$S85-1),1,""))</f>
        <v/>
      </c>
      <c r="BX85" s="23" t="str">
        <f ca="1">IF(AND($O85="Objectif",BX$7&gt;=$R85,BX$7&lt;=$R85+$S85-1),2,IF(AND($O85="Jalon",BX$7&gt;=$R85,BX$7&lt;=$R85+$S85-1),1,""))</f>
        <v/>
      </c>
      <c r="BY85" s="23" t="str">
        <f ca="1">IF(AND($O85="Objectif",BY$7&gt;=$R85,BY$7&lt;=$R85+$S85-1),2,IF(AND($O85="Jalon",BY$7&gt;=$R85,BY$7&lt;=$R85+$S85-1),1,""))</f>
        <v/>
      </c>
      <c r="BZ85" s="23" t="str">
        <f ca="1">IF(AND($O85="Objectif",BZ$7&gt;=$R85,BZ$7&lt;=$R85+$S85-1),2,IF(AND($O85="Jalon",BZ$7&gt;=$R85,BZ$7&lt;=$R85+$S85-1),1,""))</f>
        <v/>
      </c>
      <c r="CA85" s="23" t="str">
        <f ca="1">IF(AND($O85="Objectif",CA$7&gt;=$R85,CA$7&lt;=$R85+$S85-1),2,IF(AND($O85="Jalon",CA$7&gt;=$R85,CA$7&lt;=$R85+$S85-1),1,""))</f>
        <v/>
      </c>
      <c r="CB85" s="23" t="str">
        <f ca="1">IF(AND($O85="Objectif",CB$7&gt;=$R85,CB$7&lt;=$R85+$S85-1),2,IF(AND($O85="Jalon",CB$7&gt;=$R85,CB$7&lt;=$R85+$S85-1),1,""))</f>
        <v/>
      </c>
    </row>
    <row r="86" spans="1:80" s="2" customFormat="1" ht="30" customHeight="1" x14ac:dyDescent="0.25">
      <c r="A86" s="37">
        <v>30</v>
      </c>
      <c r="B86" s="33" t="s">
        <v>46</v>
      </c>
      <c r="C86" s="88" t="str">
        <f ca="1">VLOOKUP(((Jalons[[#This Row],[perturbation ]]+Jalons[[#This Row],[perturbation 9]])/150),$D$3:$E$6,2,1)</f>
        <v>En bonne voie</v>
      </c>
      <c r="D86" s="88" t="str">
        <f ca="1">VLOOKUP((Jalons[[#This Row],[temps consommés ]]-Jalons[[#This Row],[Nombre de jours]])/Jalons[[#This Row],[Nombre de jours]],$V$3:$W$6,2,1)</f>
        <v>En bonne voie</v>
      </c>
      <c r="E86" s="22" t="s">
        <v>9</v>
      </c>
      <c r="F86" s="65">
        <f>IF(AND(Jalons[[#This Row],[début réel ]]="",Jalons[[#This Row],[fin réelle ]]),0,IF(AND(Jalons[[#This Row],[début réel ]]&lt;&gt;"",Jalons[[#This Row],[fin réelle ]]=""),0.5,1))</f>
        <v>0</v>
      </c>
      <c r="G86" s="56">
        <f>+T41+1</f>
        <v>44991</v>
      </c>
      <c r="H86" s="21">
        <v>2</v>
      </c>
      <c r="I86" s="45">
        <f>+Jalons[[#This Row],[Début prévisionnel ]]+Jalons[[#This Row],[Nombre de jours]]-1</f>
        <v>44992</v>
      </c>
      <c r="J86" s="45"/>
      <c r="K86" s="87">
        <f ca="1">IF(Jalons[[#This Row],[temps consommés ]]-Jalons[[#This Row],[Nombre de jours]]&lt;0,0,Jalons[[#This Row],[temps consommés ]]-Jalons[[#This Row],[Nombre de jours]])</f>
        <v>0</v>
      </c>
      <c r="L8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6" s="45"/>
      <c r="N86" s="66"/>
      <c r="O86" s="88" t="str">
        <f ca="1">VLOOKUP(Jalons[[#This Row],[temps consommés 10]]-Jalons[[#This Row],[Nombre de jours6]]/Jalons[[#This Row],[Nombre de jours6]],$V$3:$W$6,2,1)</f>
        <v>En bonne voie</v>
      </c>
      <c r="P86" s="22" t="s">
        <v>9</v>
      </c>
      <c r="Q86" s="65">
        <f>IF(AND(Jalons[[#This Row],[début réel 8]]="",Jalons[[#This Row],[fin réelle 11]]),0,IF(AND(Jalons[[#This Row],[début réel 8]]&lt;&gt;"",Jalons[[#This Row],[fin réelle 11]]=""),0.5,1))</f>
        <v>0</v>
      </c>
      <c r="R86" s="56">
        <f>+Jalons[[#This Row],[Fin ]]+1</f>
        <v>44993</v>
      </c>
      <c r="S86" s="21">
        <v>28</v>
      </c>
      <c r="T86" s="45">
        <f>Jalons[[#This Row],[Début prévisionnel 5]]+Jalons[[#This Row],[Nombre de jours6]]</f>
        <v>45021</v>
      </c>
      <c r="U86" s="45"/>
      <c r="V86" s="87">
        <f ca="1">IF(Jalons[[#This Row],[temps consommés 10]]-Jalons[[#This Row],[Nombre de jours6]]&lt;0,0,Jalons[[#This Row],[temps consommés 10]]-Jalons[[#This Row],[Nombre de jours6]])</f>
        <v>0</v>
      </c>
      <c r="W8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6" s="45"/>
      <c r="Y86" s="23" t="str">
        <f ca="1">IF(AND($O86="Objectif",Y$7&gt;=$R86,Y$7&lt;=$R86+$S86-1),2,IF(AND($O86="Jalon",Y$7&gt;=$R86,Y$7&lt;=$R86+$S86-1),1,""))</f>
        <v/>
      </c>
      <c r="Z86" s="23" t="str">
        <f ca="1">IF(AND($O86="Objectif",Z$7&gt;=$R86,Z$7&lt;=$R86+$S86-1),2,IF(AND($O86="Jalon",Z$7&gt;=$R86,Z$7&lt;=$R86+$S86-1),1,""))</f>
        <v/>
      </c>
      <c r="AA86" s="23" t="str">
        <f ca="1">IF(AND($O86="Objectif",AA$7&gt;=$R86,AA$7&lt;=$R86+$S86-1),2,IF(AND($O86="Jalon",AA$7&gt;=$R86,AA$7&lt;=$R86+$S86-1),1,""))</f>
        <v/>
      </c>
      <c r="AB86" s="23" t="str">
        <f ca="1">IF(AND($O86="Objectif",AB$7&gt;=$R86,AB$7&lt;=$R86+$S86-1),2,IF(AND($O86="Jalon",AB$7&gt;=$R86,AB$7&lt;=$R86+$S86-1),1,""))</f>
        <v/>
      </c>
      <c r="AC86" s="23" t="str">
        <f ca="1">IF(AND($O86="Objectif",AC$7&gt;=$R86,AC$7&lt;=$R86+$S86-1),2,IF(AND($O86="Jalon",AC$7&gt;=$R86,AC$7&lt;=$R86+$S86-1),1,""))</f>
        <v/>
      </c>
      <c r="AD86" s="23" t="str">
        <f ca="1">IF(AND($O86="Objectif",AD$7&gt;=$R86,AD$7&lt;=$R86+$S86-1),2,IF(AND($O86="Jalon",AD$7&gt;=$R86,AD$7&lt;=$R86+$S86-1),1,""))</f>
        <v/>
      </c>
      <c r="AE86" s="23" t="str">
        <f ca="1">IF(AND($O86="Objectif",AE$7&gt;=$R86,AE$7&lt;=$R86+$S86-1),2,IF(AND($O86="Jalon",AE$7&gt;=$R86,AE$7&lt;=$R86+$S86-1),1,""))</f>
        <v/>
      </c>
      <c r="AF86" s="23" t="str">
        <f ca="1">IF(AND($O86="Objectif",AF$7&gt;=$R86,AF$7&lt;=$R86+$S86-1),2,IF(AND($O86="Jalon",AF$7&gt;=$R86,AF$7&lt;=$R86+$S86-1),1,""))</f>
        <v/>
      </c>
      <c r="AG86" s="23" t="str">
        <f ca="1">IF(AND($O86="Objectif",AG$7&gt;=$R86,AG$7&lt;=$R86+$S86-1),2,IF(AND($O86="Jalon",AG$7&gt;=$R86,AG$7&lt;=$R86+$S86-1),1,""))</f>
        <v/>
      </c>
      <c r="AH86" s="23" t="str">
        <f ca="1">IF(AND($O86="Objectif",AH$7&gt;=$R86,AH$7&lt;=$R86+$S86-1),2,IF(AND($O86="Jalon",AH$7&gt;=$R86,AH$7&lt;=$R86+$S86-1),1,""))</f>
        <v/>
      </c>
      <c r="AI86" s="23" t="str">
        <f ca="1">IF(AND($O86="Objectif",AI$7&gt;=$R86,AI$7&lt;=$R86+$S86-1),2,IF(AND($O86="Jalon",AI$7&gt;=$R86,AI$7&lt;=$R86+$S86-1),1,""))</f>
        <v/>
      </c>
      <c r="AJ86" s="23" t="str">
        <f ca="1">IF(AND($O86="Objectif",AJ$7&gt;=$R86,AJ$7&lt;=$R86+$S86-1),2,IF(AND($O86="Jalon",AJ$7&gt;=$R86,AJ$7&lt;=$R86+$S86-1),1,""))</f>
        <v/>
      </c>
      <c r="AK86" s="23" t="str">
        <f ca="1">IF(AND($O86="Objectif",AK$7&gt;=$R86,AK$7&lt;=$R86+$S86-1),2,IF(AND($O86="Jalon",AK$7&gt;=$R86,AK$7&lt;=$R86+$S86-1),1,""))</f>
        <v/>
      </c>
      <c r="AL86" s="23" t="str">
        <f ca="1">IF(AND($O86="Objectif",AL$7&gt;=$R86,AL$7&lt;=$R86+$S86-1),2,IF(AND($O86="Jalon",AL$7&gt;=$R86,AL$7&lt;=$R86+$S86-1),1,""))</f>
        <v/>
      </c>
      <c r="AM86" s="23" t="str">
        <f ca="1">IF(AND($O86="Objectif",AM$7&gt;=$R86,AM$7&lt;=$R86+$S86-1),2,IF(AND($O86="Jalon",AM$7&gt;=$R86,AM$7&lt;=$R86+$S86-1),1,""))</f>
        <v/>
      </c>
      <c r="AN86" s="23" t="str">
        <f ca="1">IF(AND($O86="Objectif",AN$7&gt;=$R86,AN$7&lt;=$R86+$S86-1),2,IF(AND($O86="Jalon",AN$7&gt;=$R86,AN$7&lt;=$R86+$S86-1),1,""))</f>
        <v/>
      </c>
      <c r="AO86" s="23" t="str">
        <f ca="1">IF(AND($O86="Objectif",AO$7&gt;=$R86,AO$7&lt;=$R86+$S86-1),2,IF(AND($O86="Jalon",AO$7&gt;=$R86,AO$7&lt;=$R86+$S86-1),1,""))</f>
        <v/>
      </c>
      <c r="AP86" s="23" t="str">
        <f ca="1">IF(AND($O86="Objectif",AP$7&gt;=$R86,AP$7&lt;=$R86+$S86-1),2,IF(AND($O86="Jalon",AP$7&gt;=$R86,AP$7&lt;=$R86+$S86-1),1,""))</f>
        <v/>
      </c>
      <c r="AQ86" s="23" t="str">
        <f ca="1">IF(AND($O86="Objectif",AQ$7&gt;=$R86,AQ$7&lt;=$R86+$S86-1),2,IF(AND($O86="Jalon",AQ$7&gt;=$R86,AQ$7&lt;=$R86+$S86-1),1,""))</f>
        <v/>
      </c>
      <c r="AR86" s="23" t="str">
        <f ca="1">IF(AND($O86="Objectif",AR$7&gt;=$R86,AR$7&lt;=$R86+$S86-1),2,IF(AND($O86="Jalon",AR$7&gt;=$R86,AR$7&lt;=$R86+$S86-1),1,""))</f>
        <v/>
      </c>
      <c r="AS86" s="23" t="str">
        <f ca="1">IF(AND($O86="Objectif",AS$7&gt;=$R86,AS$7&lt;=$R86+$S86-1),2,IF(AND($O86="Jalon",AS$7&gt;=$R86,AS$7&lt;=$R86+$S86-1),1,""))</f>
        <v/>
      </c>
      <c r="AT86" s="23" t="str">
        <f ca="1">IF(AND($O86="Objectif",AT$7&gt;=$R86,AT$7&lt;=$R86+$S86-1),2,IF(AND($O86="Jalon",AT$7&gt;=$R86,AT$7&lt;=$R86+$S86-1),1,""))</f>
        <v/>
      </c>
      <c r="AU86" s="23" t="str">
        <f ca="1">IF(AND($O86="Objectif",AU$7&gt;=$R86,AU$7&lt;=$R86+$S86-1),2,IF(AND($O86="Jalon",AU$7&gt;=$R86,AU$7&lt;=$R86+$S86-1),1,""))</f>
        <v/>
      </c>
      <c r="AV86" s="23" t="str">
        <f ca="1">IF(AND($O86="Objectif",AV$7&gt;=$R86,AV$7&lt;=$R86+$S86-1),2,IF(AND($O86="Jalon",AV$7&gt;=$R86,AV$7&lt;=$R86+$S86-1),1,""))</f>
        <v/>
      </c>
      <c r="AW86" s="23" t="str">
        <f ca="1">IF(AND($O86="Objectif",AW$7&gt;=$R86,AW$7&lt;=$R86+$S86-1),2,IF(AND($O86="Jalon",AW$7&gt;=$R86,AW$7&lt;=$R86+$S86-1),1,""))</f>
        <v/>
      </c>
      <c r="AX86" s="23" t="str">
        <f ca="1">IF(AND($O86="Objectif",AX$7&gt;=$R86,AX$7&lt;=$R86+$S86-1),2,IF(AND($O86="Jalon",AX$7&gt;=$R86,AX$7&lt;=$R86+$S86-1),1,""))</f>
        <v/>
      </c>
      <c r="AY86" s="23" t="str">
        <f ca="1">IF(AND($O86="Objectif",AY$7&gt;=$R86,AY$7&lt;=$R86+$S86-1),2,IF(AND($O86="Jalon",AY$7&gt;=$R86,AY$7&lt;=$R86+$S86-1),1,""))</f>
        <v/>
      </c>
      <c r="AZ86" s="23" t="str">
        <f ca="1">IF(AND($O86="Objectif",AZ$7&gt;=$R86,AZ$7&lt;=$R86+$S86-1),2,IF(AND($O86="Jalon",AZ$7&gt;=$R86,AZ$7&lt;=$R86+$S86-1),1,""))</f>
        <v/>
      </c>
      <c r="BA86" s="23" t="str">
        <f ca="1">IF(AND($O86="Objectif",BA$7&gt;=$R86,BA$7&lt;=$R86+$S86-1),2,IF(AND($O86="Jalon",BA$7&gt;=$R86,BA$7&lt;=$R86+$S86-1),1,""))</f>
        <v/>
      </c>
      <c r="BB86" s="23" t="str">
        <f ca="1">IF(AND($O86="Objectif",BB$7&gt;=$R86,BB$7&lt;=$R86+$S86-1),2,IF(AND($O86="Jalon",BB$7&gt;=$R86,BB$7&lt;=$R86+$S86-1),1,""))</f>
        <v/>
      </c>
      <c r="BC86" s="23" t="str">
        <f ca="1">IF(AND($O86="Objectif",BC$7&gt;=$R86,BC$7&lt;=$R86+$S86-1),2,IF(AND($O86="Jalon",BC$7&gt;=$R86,BC$7&lt;=$R86+$S86-1),1,""))</f>
        <v/>
      </c>
      <c r="BD86" s="23" t="str">
        <f ca="1">IF(AND($O86="Objectif",BD$7&gt;=$R86,BD$7&lt;=$R86+$S86-1),2,IF(AND($O86="Jalon",BD$7&gt;=$R86,BD$7&lt;=$R86+$S86-1),1,""))</f>
        <v/>
      </c>
      <c r="BE86" s="23" t="str">
        <f ca="1">IF(AND($O86="Objectif",BE$7&gt;=$R86,BE$7&lt;=$R86+$S86-1),2,IF(AND($O86="Jalon",BE$7&gt;=$R86,BE$7&lt;=$R86+$S86-1),1,""))</f>
        <v/>
      </c>
      <c r="BF86" s="23" t="str">
        <f ca="1">IF(AND($O86="Objectif",BF$7&gt;=$R86,BF$7&lt;=$R86+$S86-1),2,IF(AND($O86="Jalon",BF$7&gt;=$R86,BF$7&lt;=$R86+$S86-1),1,""))</f>
        <v/>
      </c>
      <c r="BG86" s="23" t="str">
        <f ca="1">IF(AND($O86="Objectif",BG$7&gt;=$R86,BG$7&lt;=$R86+$S86-1),2,IF(AND($O86="Jalon",BG$7&gt;=$R86,BG$7&lt;=$R86+$S86-1),1,""))</f>
        <v/>
      </c>
      <c r="BH86" s="23" t="str">
        <f ca="1">IF(AND($O86="Objectif",BH$7&gt;=$R86,BH$7&lt;=$R86+$S86-1),2,IF(AND($O86="Jalon",BH$7&gt;=$R86,BH$7&lt;=$R86+$S86-1),1,""))</f>
        <v/>
      </c>
      <c r="BI86" s="23" t="str">
        <f ca="1">IF(AND($O86="Objectif",BI$7&gt;=$R86,BI$7&lt;=$R86+$S86-1),2,IF(AND($O86="Jalon",BI$7&gt;=$R86,BI$7&lt;=$R86+$S86-1),1,""))</f>
        <v/>
      </c>
      <c r="BJ86" s="23" t="str">
        <f ca="1">IF(AND($O86="Objectif",BJ$7&gt;=$R86,BJ$7&lt;=$R86+$S86-1),2,IF(AND($O86="Jalon",BJ$7&gt;=$R86,BJ$7&lt;=$R86+$S86-1),1,""))</f>
        <v/>
      </c>
      <c r="BK86" s="23" t="str">
        <f ca="1">IF(AND($O86="Objectif",BK$7&gt;=$R86,BK$7&lt;=$R86+$S86-1),2,IF(AND($O86="Jalon",BK$7&gt;=$R86,BK$7&lt;=$R86+$S86-1),1,""))</f>
        <v/>
      </c>
      <c r="BL86" s="23" t="str">
        <f ca="1">IF(AND($O86="Objectif",BL$7&gt;=$R86,BL$7&lt;=$R86+$S86-1),2,IF(AND($O86="Jalon",BL$7&gt;=$R86,BL$7&lt;=$R86+$S86-1),1,""))</f>
        <v/>
      </c>
      <c r="BM86" s="23" t="str">
        <f ca="1">IF(AND($O86="Objectif",BM$7&gt;=$R86,BM$7&lt;=$R86+$S86-1),2,IF(AND($O86="Jalon",BM$7&gt;=$R86,BM$7&lt;=$R86+$S86-1),1,""))</f>
        <v/>
      </c>
      <c r="BN86" s="23" t="str">
        <f ca="1">IF(AND($O86="Objectif",BN$7&gt;=$R86,BN$7&lt;=$R86+$S86-1),2,IF(AND($O86="Jalon",BN$7&gt;=$R86,BN$7&lt;=$R86+$S86-1),1,""))</f>
        <v/>
      </c>
      <c r="BO86" s="23" t="str">
        <f ca="1">IF(AND($O86="Objectif",BO$7&gt;=$R86,BO$7&lt;=$R86+$S86-1),2,IF(AND($O86="Jalon",BO$7&gt;=$R86,BO$7&lt;=$R86+$S86-1),1,""))</f>
        <v/>
      </c>
      <c r="BP86" s="23" t="str">
        <f ca="1">IF(AND($O86="Objectif",BP$7&gt;=$R86,BP$7&lt;=$R86+$S86-1),2,IF(AND($O86="Jalon",BP$7&gt;=$R86,BP$7&lt;=$R86+$S86-1),1,""))</f>
        <v/>
      </c>
      <c r="BQ86" s="23" t="str">
        <f ca="1">IF(AND($O86="Objectif",BQ$7&gt;=$R86,BQ$7&lt;=$R86+$S86-1),2,IF(AND($O86="Jalon",BQ$7&gt;=$R86,BQ$7&lt;=$R86+$S86-1),1,""))</f>
        <v/>
      </c>
      <c r="BR86" s="23" t="str">
        <f ca="1">IF(AND($O86="Objectif",BR$7&gt;=$R86,BR$7&lt;=$R86+$S86-1),2,IF(AND($O86="Jalon",BR$7&gt;=$R86,BR$7&lt;=$R86+$S86-1),1,""))</f>
        <v/>
      </c>
      <c r="BS86" s="23" t="str">
        <f ca="1">IF(AND($O86="Objectif",BS$7&gt;=$R86,BS$7&lt;=$R86+$S86-1),2,IF(AND($O86="Jalon",BS$7&gt;=$R86,BS$7&lt;=$R86+$S86-1),1,""))</f>
        <v/>
      </c>
      <c r="BT86" s="23" t="str">
        <f ca="1">IF(AND($O86="Objectif",BT$7&gt;=$R86,BT$7&lt;=$R86+$S86-1),2,IF(AND($O86="Jalon",BT$7&gt;=$R86,BT$7&lt;=$R86+$S86-1),1,""))</f>
        <v/>
      </c>
      <c r="BU86" s="23" t="str">
        <f ca="1">IF(AND($O86="Objectif",BU$7&gt;=$R86,BU$7&lt;=$R86+$S86-1),2,IF(AND($O86="Jalon",BU$7&gt;=$R86,BU$7&lt;=$R86+$S86-1),1,""))</f>
        <v/>
      </c>
      <c r="BV86" s="23" t="str">
        <f ca="1">IF(AND($O86="Objectif",BV$7&gt;=$R86,BV$7&lt;=$R86+$S86-1),2,IF(AND($O86="Jalon",BV$7&gt;=$R86,BV$7&lt;=$R86+$S86-1),1,""))</f>
        <v/>
      </c>
      <c r="BW86" s="23" t="str">
        <f ca="1">IF(AND($O86="Objectif",BW$7&gt;=$R86,BW$7&lt;=$R86+$S86-1),2,IF(AND($O86="Jalon",BW$7&gt;=$R86,BW$7&lt;=$R86+$S86-1),1,""))</f>
        <v/>
      </c>
      <c r="BX86" s="23" t="str">
        <f ca="1">IF(AND($O86="Objectif",BX$7&gt;=$R86,BX$7&lt;=$R86+$S86-1),2,IF(AND($O86="Jalon",BX$7&gt;=$R86,BX$7&lt;=$R86+$S86-1),1,""))</f>
        <v/>
      </c>
      <c r="BY86" s="23" t="str">
        <f ca="1">IF(AND($O86="Objectif",BY$7&gt;=$R86,BY$7&lt;=$R86+$S86-1),2,IF(AND($O86="Jalon",BY$7&gt;=$R86,BY$7&lt;=$R86+$S86-1),1,""))</f>
        <v/>
      </c>
      <c r="BZ86" s="23" t="str">
        <f ca="1">IF(AND($O86="Objectif",BZ$7&gt;=$R86,BZ$7&lt;=$R86+$S86-1),2,IF(AND($O86="Jalon",BZ$7&gt;=$R86,BZ$7&lt;=$R86+$S86-1),1,""))</f>
        <v/>
      </c>
      <c r="CA86" s="23" t="str">
        <f ca="1">IF(AND($O86="Objectif",CA$7&gt;=$R86,CA$7&lt;=$R86+$S86-1),2,IF(AND($O86="Jalon",CA$7&gt;=$R86,CA$7&lt;=$R86+$S86-1),1,""))</f>
        <v/>
      </c>
      <c r="CB86" s="23" t="str">
        <f ca="1">IF(AND($O86="Objectif",CB$7&gt;=$R86,CB$7&lt;=$R86+$S86-1),2,IF(AND($O86="Jalon",CB$7&gt;=$R86,CB$7&lt;=$R86+$S86-1),1,""))</f>
        <v/>
      </c>
    </row>
    <row r="87" spans="1:80" s="2" customFormat="1" ht="30" customHeight="1" x14ac:dyDescent="0.25">
      <c r="A87" s="37">
        <v>31</v>
      </c>
      <c r="B87" s="33" t="s">
        <v>47</v>
      </c>
      <c r="C87" s="88" t="str">
        <f ca="1">VLOOKUP(((Jalons[[#This Row],[perturbation ]]+Jalons[[#This Row],[perturbation 9]])/150),$D$3:$E$6,2,1)</f>
        <v>En bonne voie</v>
      </c>
      <c r="D87" s="88" t="str">
        <f ca="1">VLOOKUP((Jalons[[#This Row],[temps consommés ]]-Jalons[[#This Row],[Nombre de jours]])/Jalons[[#This Row],[Nombre de jours]],$V$3:$W$6,2,1)</f>
        <v>En bonne voie</v>
      </c>
      <c r="E87" s="22" t="s">
        <v>9</v>
      </c>
      <c r="F87" s="65">
        <f>IF(AND(Jalons[[#This Row],[début réel ]]="",Jalons[[#This Row],[fin réelle ]]),0,IF(AND(Jalons[[#This Row],[début réel ]]&lt;&gt;"",Jalons[[#This Row],[fin réelle ]]=""),0.5,1))</f>
        <v>0</v>
      </c>
      <c r="G87" s="56">
        <f>+T42+1</f>
        <v>44991</v>
      </c>
      <c r="H87" s="21">
        <v>2</v>
      </c>
      <c r="I87" s="45">
        <f>+Jalons[[#This Row],[Début prévisionnel ]]+Jalons[[#This Row],[Nombre de jours]]-1</f>
        <v>44992</v>
      </c>
      <c r="J87" s="45"/>
      <c r="K87" s="87">
        <f ca="1">IF(Jalons[[#This Row],[temps consommés ]]-Jalons[[#This Row],[Nombre de jours]]&lt;0,0,Jalons[[#This Row],[temps consommés ]]-Jalons[[#This Row],[Nombre de jours]])</f>
        <v>0</v>
      </c>
      <c r="L8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7" s="45"/>
      <c r="N87" s="66"/>
      <c r="O87" s="88" t="str">
        <f ca="1">VLOOKUP(Jalons[[#This Row],[temps consommés 10]]-Jalons[[#This Row],[Nombre de jours6]]/Jalons[[#This Row],[Nombre de jours6]],$V$3:$W$6,2,1)</f>
        <v>En bonne voie</v>
      </c>
      <c r="P87" s="22" t="s">
        <v>9</v>
      </c>
      <c r="Q87" s="65">
        <f>IF(AND(Jalons[[#This Row],[début réel 8]]="",Jalons[[#This Row],[fin réelle 11]]),0,IF(AND(Jalons[[#This Row],[début réel 8]]&lt;&gt;"",Jalons[[#This Row],[fin réelle 11]]=""),0.5,1))</f>
        <v>0</v>
      </c>
      <c r="R87" s="56">
        <f>+Jalons[[#This Row],[Fin ]]+1</f>
        <v>44993</v>
      </c>
      <c r="S87" s="21">
        <v>28</v>
      </c>
      <c r="T87" s="45">
        <f>Jalons[[#This Row],[Début prévisionnel 5]]+Jalons[[#This Row],[Nombre de jours6]]</f>
        <v>45021</v>
      </c>
      <c r="U87" s="45"/>
      <c r="V87" s="87">
        <f ca="1">IF(Jalons[[#This Row],[temps consommés 10]]-Jalons[[#This Row],[Nombre de jours6]]&lt;0,0,Jalons[[#This Row],[temps consommés 10]]-Jalons[[#This Row],[Nombre de jours6]])</f>
        <v>0</v>
      </c>
      <c r="W8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7" s="45"/>
      <c r="Y87" s="23" t="str">
        <f ca="1">IF(AND($O87="Objectif",Y$7&gt;=$R87,Y$7&lt;=$R87+$S87-1),2,IF(AND($O87="Jalon",Y$7&gt;=$R87,Y$7&lt;=$R87+$S87-1),1,""))</f>
        <v/>
      </c>
      <c r="Z87" s="23" t="str">
        <f ca="1">IF(AND($O87="Objectif",Z$7&gt;=$R87,Z$7&lt;=$R87+$S87-1),2,IF(AND($O87="Jalon",Z$7&gt;=$R87,Z$7&lt;=$R87+$S87-1),1,""))</f>
        <v/>
      </c>
      <c r="AA87" s="23" t="str">
        <f ca="1">IF(AND($O87="Objectif",AA$7&gt;=$R87,AA$7&lt;=$R87+$S87-1),2,IF(AND($O87="Jalon",AA$7&gt;=$R87,AA$7&lt;=$R87+$S87-1),1,""))</f>
        <v/>
      </c>
      <c r="AB87" s="23" t="str">
        <f ca="1">IF(AND($O87="Objectif",AB$7&gt;=$R87,AB$7&lt;=$R87+$S87-1),2,IF(AND($O87="Jalon",AB$7&gt;=$R87,AB$7&lt;=$R87+$S87-1),1,""))</f>
        <v/>
      </c>
      <c r="AC87" s="23" t="str">
        <f ca="1">IF(AND($O87="Objectif",AC$7&gt;=$R87,AC$7&lt;=$R87+$S87-1),2,IF(AND($O87="Jalon",AC$7&gt;=$R87,AC$7&lt;=$R87+$S87-1),1,""))</f>
        <v/>
      </c>
      <c r="AD87" s="23" t="str">
        <f ca="1">IF(AND($O87="Objectif",AD$7&gt;=$R87,AD$7&lt;=$R87+$S87-1),2,IF(AND($O87="Jalon",AD$7&gt;=$R87,AD$7&lt;=$R87+$S87-1),1,""))</f>
        <v/>
      </c>
      <c r="AE87" s="23" t="str">
        <f ca="1">IF(AND($O87="Objectif",AE$7&gt;=$R87,AE$7&lt;=$R87+$S87-1),2,IF(AND($O87="Jalon",AE$7&gt;=$R87,AE$7&lt;=$R87+$S87-1),1,""))</f>
        <v/>
      </c>
      <c r="AF87" s="23" t="str">
        <f ca="1">IF(AND($O87="Objectif",AF$7&gt;=$R87,AF$7&lt;=$R87+$S87-1),2,IF(AND($O87="Jalon",AF$7&gt;=$R87,AF$7&lt;=$R87+$S87-1),1,""))</f>
        <v/>
      </c>
      <c r="AG87" s="23" t="str">
        <f ca="1">IF(AND($O87="Objectif",AG$7&gt;=$R87,AG$7&lt;=$R87+$S87-1),2,IF(AND($O87="Jalon",AG$7&gt;=$R87,AG$7&lt;=$R87+$S87-1),1,""))</f>
        <v/>
      </c>
      <c r="AH87" s="23" t="str">
        <f ca="1">IF(AND($O87="Objectif",AH$7&gt;=$R87,AH$7&lt;=$R87+$S87-1),2,IF(AND($O87="Jalon",AH$7&gt;=$R87,AH$7&lt;=$R87+$S87-1),1,""))</f>
        <v/>
      </c>
      <c r="AI87" s="23" t="str">
        <f ca="1">IF(AND($O87="Objectif",AI$7&gt;=$R87,AI$7&lt;=$R87+$S87-1),2,IF(AND($O87="Jalon",AI$7&gt;=$R87,AI$7&lt;=$R87+$S87-1),1,""))</f>
        <v/>
      </c>
      <c r="AJ87" s="23" t="str">
        <f ca="1">IF(AND($O87="Objectif",AJ$7&gt;=$R87,AJ$7&lt;=$R87+$S87-1),2,IF(AND($O87="Jalon",AJ$7&gt;=$R87,AJ$7&lt;=$R87+$S87-1),1,""))</f>
        <v/>
      </c>
      <c r="AK87" s="23" t="str">
        <f ca="1">IF(AND($O87="Objectif",AK$7&gt;=$R87,AK$7&lt;=$R87+$S87-1),2,IF(AND($O87="Jalon",AK$7&gt;=$R87,AK$7&lt;=$R87+$S87-1),1,""))</f>
        <v/>
      </c>
      <c r="AL87" s="23" t="str">
        <f ca="1">IF(AND($O87="Objectif",AL$7&gt;=$R87,AL$7&lt;=$R87+$S87-1),2,IF(AND($O87="Jalon",AL$7&gt;=$R87,AL$7&lt;=$R87+$S87-1),1,""))</f>
        <v/>
      </c>
      <c r="AM87" s="23" t="str">
        <f ca="1">IF(AND($O87="Objectif",AM$7&gt;=$R87,AM$7&lt;=$R87+$S87-1),2,IF(AND($O87="Jalon",AM$7&gt;=$R87,AM$7&lt;=$R87+$S87-1),1,""))</f>
        <v/>
      </c>
      <c r="AN87" s="23" t="str">
        <f ca="1">IF(AND($O87="Objectif",AN$7&gt;=$R87,AN$7&lt;=$R87+$S87-1),2,IF(AND($O87="Jalon",AN$7&gt;=$R87,AN$7&lt;=$R87+$S87-1),1,""))</f>
        <v/>
      </c>
      <c r="AO87" s="23" t="str">
        <f ca="1">IF(AND($O87="Objectif",AO$7&gt;=$R87,AO$7&lt;=$R87+$S87-1),2,IF(AND($O87="Jalon",AO$7&gt;=$R87,AO$7&lt;=$R87+$S87-1),1,""))</f>
        <v/>
      </c>
      <c r="AP87" s="23" t="str">
        <f ca="1">IF(AND($O87="Objectif",AP$7&gt;=$R87,AP$7&lt;=$R87+$S87-1),2,IF(AND($O87="Jalon",AP$7&gt;=$R87,AP$7&lt;=$R87+$S87-1),1,""))</f>
        <v/>
      </c>
      <c r="AQ87" s="23" t="str">
        <f ca="1">IF(AND($O87="Objectif",AQ$7&gt;=$R87,AQ$7&lt;=$R87+$S87-1),2,IF(AND($O87="Jalon",AQ$7&gt;=$R87,AQ$7&lt;=$R87+$S87-1),1,""))</f>
        <v/>
      </c>
      <c r="AR87" s="23" t="str">
        <f ca="1">IF(AND($O87="Objectif",AR$7&gt;=$R87,AR$7&lt;=$R87+$S87-1),2,IF(AND($O87="Jalon",AR$7&gt;=$R87,AR$7&lt;=$R87+$S87-1),1,""))</f>
        <v/>
      </c>
      <c r="AS87" s="23" t="str">
        <f ca="1">IF(AND($O87="Objectif",AS$7&gt;=$R87,AS$7&lt;=$R87+$S87-1),2,IF(AND($O87="Jalon",AS$7&gt;=$R87,AS$7&lt;=$R87+$S87-1),1,""))</f>
        <v/>
      </c>
      <c r="AT87" s="23" t="str">
        <f ca="1">IF(AND($O87="Objectif",AT$7&gt;=$R87,AT$7&lt;=$R87+$S87-1),2,IF(AND($O87="Jalon",AT$7&gt;=$R87,AT$7&lt;=$R87+$S87-1),1,""))</f>
        <v/>
      </c>
      <c r="AU87" s="23" t="str">
        <f ca="1">IF(AND($O87="Objectif",AU$7&gt;=$R87,AU$7&lt;=$R87+$S87-1),2,IF(AND($O87="Jalon",AU$7&gt;=$R87,AU$7&lt;=$R87+$S87-1),1,""))</f>
        <v/>
      </c>
      <c r="AV87" s="23" t="str">
        <f ca="1">IF(AND($O87="Objectif",AV$7&gt;=$R87,AV$7&lt;=$R87+$S87-1),2,IF(AND($O87="Jalon",AV$7&gt;=$R87,AV$7&lt;=$R87+$S87-1),1,""))</f>
        <v/>
      </c>
      <c r="AW87" s="23" t="str">
        <f ca="1">IF(AND($O87="Objectif",AW$7&gt;=$R87,AW$7&lt;=$R87+$S87-1),2,IF(AND($O87="Jalon",AW$7&gt;=$R87,AW$7&lt;=$R87+$S87-1),1,""))</f>
        <v/>
      </c>
      <c r="AX87" s="23" t="str">
        <f ca="1">IF(AND($O87="Objectif",AX$7&gt;=$R87,AX$7&lt;=$R87+$S87-1),2,IF(AND($O87="Jalon",AX$7&gt;=$R87,AX$7&lt;=$R87+$S87-1),1,""))</f>
        <v/>
      </c>
      <c r="AY87" s="23" t="str">
        <f ca="1">IF(AND($O87="Objectif",AY$7&gt;=$R87,AY$7&lt;=$R87+$S87-1),2,IF(AND($O87="Jalon",AY$7&gt;=$R87,AY$7&lt;=$R87+$S87-1),1,""))</f>
        <v/>
      </c>
      <c r="AZ87" s="23" t="str">
        <f ca="1">IF(AND($O87="Objectif",AZ$7&gt;=$R87,AZ$7&lt;=$R87+$S87-1),2,IF(AND($O87="Jalon",AZ$7&gt;=$R87,AZ$7&lt;=$R87+$S87-1),1,""))</f>
        <v/>
      </c>
      <c r="BA87" s="23" t="str">
        <f ca="1">IF(AND($O87="Objectif",BA$7&gt;=$R87,BA$7&lt;=$R87+$S87-1),2,IF(AND($O87="Jalon",BA$7&gt;=$R87,BA$7&lt;=$R87+$S87-1),1,""))</f>
        <v/>
      </c>
      <c r="BB87" s="23" t="str">
        <f ca="1">IF(AND($O87="Objectif",BB$7&gt;=$R87,BB$7&lt;=$R87+$S87-1),2,IF(AND($O87="Jalon",BB$7&gt;=$R87,BB$7&lt;=$R87+$S87-1),1,""))</f>
        <v/>
      </c>
      <c r="BC87" s="23" t="str">
        <f ca="1">IF(AND($O87="Objectif",BC$7&gt;=$R87,BC$7&lt;=$R87+$S87-1),2,IF(AND($O87="Jalon",BC$7&gt;=$R87,BC$7&lt;=$R87+$S87-1),1,""))</f>
        <v/>
      </c>
      <c r="BD87" s="23" t="str">
        <f ca="1">IF(AND($O87="Objectif",BD$7&gt;=$R87,BD$7&lt;=$R87+$S87-1),2,IF(AND($O87="Jalon",BD$7&gt;=$R87,BD$7&lt;=$R87+$S87-1),1,""))</f>
        <v/>
      </c>
      <c r="BE87" s="23" t="str">
        <f ca="1">IF(AND($O87="Objectif",BE$7&gt;=$R87,BE$7&lt;=$R87+$S87-1),2,IF(AND($O87="Jalon",BE$7&gt;=$R87,BE$7&lt;=$R87+$S87-1),1,""))</f>
        <v/>
      </c>
      <c r="BF87" s="23" t="str">
        <f ca="1">IF(AND($O87="Objectif",BF$7&gt;=$R87,BF$7&lt;=$R87+$S87-1),2,IF(AND($O87="Jalon",BF$7&gt;=$R87,BF$7&lt;=$R87+$S87-1),1,""))</f>
        <v/>
      </c>
      <c r="BG87" s="23" t="str">
        <f ca="1">IF(AND($O87="Objectif",BG$7&gt;=$R87,BG$7&lt;=$R87+$S87-1),2,IF(AND($O87="Jalon",BG$7&gt;=$R87,BG$7&lt;=$R87+$S87-1),1,""))</f>
        <v/>
      </c>
      <c r="BH87" s="23" t="str">
        <f ca="1">IF(AND($O87="Objectif",BH$7&gt;=$R87,BH$7&lt;=$R87+$S87-1),2,IF(AND($O87="Jalon",BH$7&gt;=$R87,BH$7&lt;=$R87+$S87-1),1,""))</f>
        <v/>
      </c>
      <c r="BI87" s="23" t="str">
        <f ca="1">IF(AND($O87="Objectif",BI$7&gt;=$R87,BI$7&lt;=$R87+$S87-1),2,IF(AND($O87="Jalon",BI$7&gt;=$R87,BI$7&lt;=$R87+$S87-1),1,""))</f>
        <v/>
      </c>
      <c r="BJ87" s="23" t="str">
        <f ca="1">IF(AND($O87="Objectif",BJ$7&gt;=$R87,BJ$7&lt;=$R87+$S87-1),2,IF(AND($O87="Jalon",BJ$7&gt;=$R87,BJ$7&lt;=$R87+$S87-1),1,""))</f>
        <v/>
      </c>
      <c r="BK87" s="23" t="str">
        <f ca="1">IF(AND($O87="Objectif",BK$7&gt;=$R87,BK$7&lt;=$R87+$S87-1),2,IF(AND($O87="Jalon",BK$7&gt;=$R87,BK$7&lt;=$R87+$S87-1),1,""))</f>
        <v/>
      </c>
      <c r="BL87" s="23" t="str">
        <f ca="1">IF(AND($O87="Objectif",BL$7&gt;=$R87,BL$7&lt;=$R87+$S87-1),2,IF(AND($O87="Jalon",BL$7&gt;=$R87,BL$7&lt;=$R87+$S87-1),1,""))</f>
        <v/>
      </c>
      <c r="BM87" s="23" t="str">
        <f ca="1">IF(AND($O87="Objectif",BM$7&gt;=$R87,BM$7&lt;=$R87+$S87-1),2,IF(AND($O87="Jalon",BM$7&gt;=$R87,BM$7&lt;=$R87+$S87-1),1,""))</f>
        <v/>
      </c>
      <c r="BN87" s="23" t="str">
        <f ca="1">IF(AND($O87="Objectif",BN$7&gt;=$R87,BN$7&lt;=$R87+$S87-1),2,IF(AND($O87="Jalon",BN$7&gt;=$R87,BN$7&lt;=$R87+$S87-1),1,""))</f>
        <v/>
      </c>
      <c r="BO87" s="23" t="str">
        <f ca="1">IF(AND($O87="Objectif",BO$7&gt;=$R87,BO$7&lt;=$R87+$S87-1),2,IF(AND($O87="Jalon",BO$7&gt;=$R87,BO$7&lt;=$R87+$S87-1),1,""))</f>
        <v/>
      </c>
      <c r="BP87" s="23" t="str">
        <f ca="1">IF(AND($O87="Objectif",BP$7&gt;=$R87,BP$7&lt;=$R87+$S87-1),2,IF(AND($O87="Jalon",BP$7&gt;=$R87,BP$7&lt;=$R87+$S87-1),1,""))</f>
        <v/>
      </c>
      <c r="BQ87" s="23" t="str">
        <f ca="1">IF(AND($O87="Objectif",BQ$7&gt;=$R87,BQ$7&lt;=$R87+$S87-1),2,IF(AND($O87="Jalon",BQ$7&gt;=$R87,BQ$7&lt;=$R87+$S87-1),1,""))</f>
        <v/>
      </c>
      <c r="BR87" s="23" t="str">
        <f ca="1">IF(AND($O87="Objectif",BR$7&gt;=$R87,BR$7&lt;=$R87+$S87-1),2,IF(AND($O87="Jalon",BR$7&gt;=$R87,BR$7&lt;=$R87+$S87-1),1,""))</f>
        <v/>
      </c>
      <c r="BS87" s="23" t="str">
        <f ca="1">IF(AND($O87="Objectif",BS$7&gt;=$R87,BS$7&lt;=$R87+$S87-1),2,IF(AND($O87="Jalon",BS$7&gt;=$R87,BS$7&lt;=$R87+$S87-1),1,""))</f>
        <v/>
      </c>
      <c r="BT87" s="23" t="str">
        <f ca="1">IF(AND($O87="Objectif",BT$7&gt;=$R87,BT$7&lt;=$R87+$S87-1),2,IF(AND($O87="Jalon",BT$7&gt;=$R87,BT$7&lt;=$R87+$S87-1),1,""))</f>
        <v/>
      </c>
      <c r="BU87" s="23" t="str">
        <f ca="1">IF(AND($O87="Objectif",BU$7&gt;=$R87,BU$7&lt;=$R87+$S87-1),2,IF(AND($O87="Jalon",BU$7&gt;=$R87,BU$7&lt;=$R87+$S87-1),1,""))</f>
        <v/>
      </c>
      <c r="BV87" s="23" t="str">
        <f ca="1">IF(AND($O87="Objectif",BV$7&gt;=$R87,BV$7&lt;=$R87+$S87-1),2,IF(AND($O87="Jalon",BV$7&gt;=$R87,BV$7&lt;=$R87+$S87-1),1,""))</f>
        <v/>
      </c>
      <c r="BW87" s="23" t="str">
        <f ca="1">IF(AND($O87="Objectif",BW$7&gt;=$R87,BW$7&lt;=$R87+$S87-1),2,IF(AND($O87="Jalon",BW$7&gt;=$R87,BW$7&lt;=$R87+$S87-1),1,""))</f>
        <v/>
      </c>
      <c r="BX87" s="23" t="str">
        <f ca="1">IF(AND($O87="Objectif",BX$7&gt;=$R87,BX$7&lt;=$R87+$S87-1),2,IF(AND($O87="Jalon",BX$7&gt;=$R87,BX$7&lt;=$R87+$S87-1),1,""))</f>
        <v/>
      </c>
      <c r="BY87" s="23" t="str">
        <f ca="1">IF(AND($O87="Objectif",BY$7&gt;=$R87,BY$7&lt;=$R87+$S87-1),2,IF(AND($O87="Jalon",BY$7&gt;=$R87,BY$7&lt;=$R87+$S87-1),1,""))</f>
        <v/>
      </c>
      <c r="BZ87" s="23" t="str">
        <f ca="1">IF(AND($O87="Objectif",BZ$7&gt;=$R87,BZ$7&lt;=$R87+$S87-1),2,IF(AND($O87="Jalon",BZ$7&gt;=$R87,BZ$7&lt;=$R87+$S87-1),1,""))</f>
        <v/>
      </c>
      <c r="CA87" s="23" t="str">
        <f ca="1">IF(AND($O87="Objectif",CA$7&gt;=$R87,CA$7&lt;=$R87+$S87-1),2,IF(AND($O87="Jalon",CA$7&gt;=$R87,CA$7&lt;=$R87+$S87-1),1,""))</f>
        <v/>
      </c>
      <c r="CB87" s="23" t="str">
        <f ca="1">IF(AND($O87="Objectif",CB$7&gt;=$R87,CB$7&lt;=$R87+$S87-1),2,IF(AND($O87="Jalon",CB$7&gt;=$R87,CB$7&lt;=$R87+$S87-1),1,""))</f>
        <v/>
      </c>
    </row>
    <row r="88" spans="1:80" s="2" customFormat="1" ht="30" customHeight="1" x14ac:dyDescent="0.25">
      <c r="A88" s="36">
        <v>32</v>
      </c>
      <c r="B88" s="33" t="s">
        <v>48</v>
      </c>
      <c r="C88" s="88" t="str">
        <f ca="1">VLOOKUP(((Jalons[[#This Row],[perturbation ]]+Jalons[[#This Row],[perturbation 9]])/150),$D$3:$E$6,2,1)</f>
        <v>En bonne voie</v>
      </c>
      <c r="D88" s="88" t="str">
        <f ca="1">VLOOKUP((Jalons[[#This Row],[temps consommés ]]-Jalons[[#This Row],[Nombre de jours]])/Jalons[[#This Row],[Nombre de jours]],$V$3:$W$6,2,1)</f>
        <v>En bonne voie</v>
      </c>
      <c r="E88" s="22" t="s">
        <v>9</v>
      </c>
      <c r="F88" s="65">
        <f>IF(AND(Jalons[[#This Row],[début réel ]]="",Jalons[[#This Row],[fin réelle ]]),0,IF(AND(Jalons[[#This Row],[début réel ]]&lt;&gt;"",Jalons[[#This Row],[fin réelle ]]=""),0.5,1))</f>
        <v>0</v>
      </c>
      <c r="G88" s="56">
        <f>+T43+1</f>
        <v>44991</v>
      </c>
      <c r="H88" s="21">
        <v>2</v>
      </c>
      <c r="I88" s="45">
        <f>+Jalons[[#This Row],[Début prévisionnel ]]+Jalons[[#This Row],[Nombre de jours]]-1</f>
        <v>44992</v>
      </c>
      <c r="J88" s="45"/>
      <c r="K88" s="87">
        <f ca="1">IF(Jalons[[#This Row],[temps consommés ]]-Jalons[[#This Row],[Nombre de jours]]&lt;0,0,Jalons[[#This Row],[temps consommés ]]-Jalons[[#This Row],[Nombre de jours]])</f>
        <v>0</v>
      </c>
      <c r="L8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8" s="45"/>
      <c r="N88" s="66"/>
      <c r="O88" s="88" t="str">
        <f ca="1">VLOOKUP(Jalons[[#This Row],[temps consommés 10]]-Jalons[[#This Row],[Nombre de jours6]]/Jalons[[#This Row],[Nombre de jours6]],$V$3:$W$6,2,1)</f>
        <v>En bonne voie</v>
      </c>
      <c r="P88" s="22" t="s">
        <v>9</v>
      </c>
      <c r="Q88" s="65">
        <f>IF(AND(Jalons[[#This Row],[début réel 8]]="",Jalons[[#This Row],[fin réelle 11]]),0,IF(AND(Jalons[[#This Row],[début réel 8]]&lt;&gt;"",Jalons[[#This Row],[fin réelle 11]]=""),0.5,1))</f>
        <v>0</v>
      </c>
      <c r="R88" s="56">
        <f>+Jalons[[#This Row],[Fin ]]+1</f>
        <v>44993</v>
      </c>
      <c r="S88" s="21">
        <v>28</v>
      </c>
      <c r="T88" s="45">
        <f>Jalons[[#This Row],[Début prévisionnel 5]]+Jalons[[#This Row],[Nombre de jours6]]</f>
        <v>45021</v>
      </c>
      <c r="U88" s="45"/>
      <c r="V88" s="87">
        <f ca="1">IF(Jalons[[#This Row],[temps consommés 10]]-Jalons[[#This Row],[Nombre de jours6]]&lt;0,0,Jalons[[#This Row],[temps consommés 10]]-Jalons[[#This Row],[Nombre de jours6]])</f>
        <v>0</v>
      </c>
      <c r="W8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8" s="45"/>
      <c r="Y88" s="23" t="str">
        <f ca="1">IF(AND($O88="Objectif",Y$7&gt;=$R88,Y$7&lt;=$R88+$S88-1),2,IF(AND($O88="Jalon",Y$7&gt;=$R88,Y$7&lt;=$R88+$S88-1),1,""))</f>
        <v/>
      </c>
      <c r="Z88" s="23" t="str">
        <f ca="1">IF(AND($O88="Objectif",Z$7&gt;=$R88,Z$7&lt;=$R88+$S88-1),2,IF(AND($O88="Jalon",Z$7&gt;=$R88,Z$7&lt;=$R88+$S88-1),1,""))</f>
        <v/>
      </c>
      <c r="AA88" s="23" t="str">
        <f ca="1">IF(AND($O88="Objectif",AA$7&gt;=$R88,AA$7&lt;=$R88+$S88-1),2,IF(AND($O88="Jalon",AA$7&gt;=$R88,AA$7&lt;=$R88+$S88-1),1,""))</f>
        <v/>
      </c>
      <c r="AB88" s="23" t="str">
        <f ca="1">IF(AND($O88="Objectif",AB$7&gt;=$R88,AB$7&lt;=$R88+$S88-1),2,IF(AND($O88="Jalon",AB$7&gt;=$R88,AB$7&lt;=$R88+$S88-1),1,""))</f>
        <v/>
      </c>
      <c r="AC88" s="23" t="str">
        <f ca="1">IF(AND($O88="Objectif",AC$7&gt;=$R88,AC$7&lt;=$R88+$S88-1),2,IF(AND($O88="Jalon",AC$7&gt;=$R88,AC$7&lt;=$R88+$S88-1),1,""))</f>
        <v/>
      </c>
      <c r="AD88" s="23" t="str">
        <f ca="1">IF(AND($O88="Objectif",AD$7&gt;=$R88,AD$7&lt;=$R88+$S88-1),2,IF(AND($O88="Jalon",AD$7&gt;=$R88,AD$7&lt;=$R88+$S88-1),1,""))</f>
        <v/>
      </c>
      <c r="AE88" s="23" t="str">
        <f ca="1">IF(AND($O88="Objectif",AE$7&gt;=$R88,AE$7&lt;=$R88+$S88-1),2,IF(AND($O88="Jalon",AE$7&gt;=$R88,AE$7&lt;=$R88+$S88-1),1,""))</f>
        <v/>
      </c>
      <c r="AF88" s="23" t="str">
        <f ca="1">IF(AND($O88="Objectif",AF$7&gt;=$R88,AF$7&lt;=$R88+$S88-1),2,IF(AND($O88="Jalon",AF$7&gt;=$R88,AF$7&lt;=$R88+$S88-1),1,""))</f>
        <v/>
      </c>
      <c r="AG88" s="23" t="str">
        <f ca="1">IF(AND($O88="Objectif",AG$7&gt;=$R88,AG$7&lt;=$R88+$S88-1),2,IF(AND($O88="Jalon",AG$7&gt;=$R88,AG$7&lt;=$R88+$S88-1),1,""))</f>
        <v/>
      </c>
      <c r="AH88" s="23" t="str">
        <f ca="1">IF(AND($O88="Objectif",AH$7&gt;=$R88,AH$7&lt;=$R88+$S88-1),2,IF(AND($O88="Jalon",AH$7&gt;=$R88,AH$7&lt;=$R88+$S88-1),1,""))</f>
        <v/>
      </c>
      <c r="AI88" s="23" t="str">
        <f ca="1">IF(AND($O88="Objectif",AI$7&gt;=$R88,AI$7&lt;=$R88+$S88-1),2,IF(AND($O88="Jalon",AI$7&gt;=$R88,AI$7&lt;=$R88+$S88-1),1,""))</f>
        <v/>
      </c>
      <c r="AJ88" s="23" t="str">
        <f ca="1">IF(AND($O88="Objectif",AJ$7&gt;=$R88,AJ$7&lt;=$R88+$S88-1),2,IF(AND($O88="Jalon",AJ$7&gt;=$R88,AJ$7&lt;=$R88+$S88-1),1,""))</f>
        <v/>
      </c>
      <c r="AK88" s="23" t="str">
        <f ca="1">IF(AND($O88="Objectif",AK$7&gt;=$R88,AK$7&lt;=$R88+$S88-1),2,IF(AND($O88="Jalon",AK$7&gt;=$R88,AK$7&lt;=$R88+$S88-1),1,""))</f>
        <v/>
      </c>
      <c r="AL88" s="23" t="str">
        <f ca="1">IF(AND($O88="Objectif",AL$7&gt;=$R88,AL$7&lt;=$R88+$S88-1),2,IF(AND($O88="Jalon",AL$7&gt;=$R88,AL$7&lt;=$R88+$S88-1),1,""))</f>
        <v/>
      </c>
      <c r="AM88" s="23" t="str">
        <f ca="1">IF(AND($O88="Objectif",AM$7&gt;=$R88,AM$7&lt;=$R88+$S88-1),2,IF(AND($O88="Jalon",AM$7&gt;=$R88,AM$7&lt;=$R88+$S88-1),1,""))</f>
        <v/>
      </c>
      <c r="AN88" s="23" t="str">
        <f ca="1">IF(AND($O88="Objectif",AN$7&gt;=$R88,AN$7&lt;=$R88+$S88-1),2,IF(AND($O88="Jalon",AN$7&gt;=$R88,AN$7&lt;=$R88+$S88-1),1,""))</f>
        <v/>
      </c>
      <c r="AO88" s="23" t="str">
        <f ca="1">IF(AND($O88="Objectif",AO$7&gt;=$R88,AO$7&lt;=$R88+$S88-1),2,IF(AND($O88="Jalon",AO$7&gt;=$R88,AO$7&lt;=$R88+$S88-1),1,""))</f>
        <v/>
      </c>
      <c r="AP88" s="23" t="str">
        <f ca="1">IF(AND($O88="Objectif",AP$7&gt;=$R88,AP$7&lt;=$R88+$S88-1),2,IF(AND($O88="Jalon",AP$7&gt;=$R88,AP$7&lt;=$R88+$S88-1),1,""))</f>
        <v/>
      </c>
      <c r="AQ88" s="23" t="str">
        <f ca="1">IF(AND($O88="Objectif",AQ$7&gt;=$R88,AQ$7&lt;=$R88+$S88-1),2,IF(AND($O88="Jalon",AQ$7&gt;=$R88,AQ$7&lt;=$R88+$S88-1),1,""))</f>
        <v/>
      </c>
      <c r="AR88" s="23" t="str">
        <f ca="1">IF(AND($O88="Objectif",AR$7&gt;=$R88,AR$7&lt;=$R88+$S88-1),2,IF(AND($O88="Jalon",AR$7&gt;=$R88,AR$7&lt;=$R88+$S88-1),1,""))</f>
        <v/>
      </c>
      <c r="AS88" s="23" t="str">
        <f ca="1">IF(AND($O88="Objectif",AS$7&gt;=$R88,AS$7&lt;=$R88+$S88-1),2,IF(AND($O88="Jalon",AS$7&gt;=$R88,AS$7&lt;=$R88+$S88-1),1,""))</f>
        <v/>
      </c>
      <c r="AT88" s="23" t="str">
        <f ca="1">IF(AND($O88="Objectif",AT$7&gt;=$R88,AT$7&lt;=$R88+$S88-1),2,IF(AND($O88="Jalon",AT$7&gt;=$R88,AT$7&lt;=$R88+$S88-1),1,""))</f>
        <v/>
      </c>
      <c r="AU88" s="23" t="str">
        <f ca="1">IF(AND($O88="Objectif",AU$7&gt;=$R88,AU$7&lt;=$R88+$S88-1),2,IF(AND($O88="Jalon",AU$7&gt;=$R88,AU$7&lt;=$R88+$S88-1),1,""))</f>
        <v/>
      </c>
      <c r="AV88" s="23" t="str">
        <f ca="1">IF(AND($O88="Objectif",AV$7&gt;=$R88,AV$7&lt;=$R88+$S88-1),2,IF(AND($O88="Jalon",AV$7&gt;=$R88,AV$7&lt;=$R88+$S88-1),1,""))</f>
        <v/>
      </c>
      <c r="AW88" s="23" t="str">
        <f ca="1">IF(AND($O88="Objectif",AW$7&gt;=$R88,AW$7&lt;=$R88+$S88-1),2,IF(AND($O88="Jalon",AW$7&gt;=$R88,AW$7&lt;=$R88+$S88-1),1,""))</f>
        <v/>
      </c>
      <c r="AX88" s="23" t="str">
        <f ca="1">IF(AND($O88="Objectif",AX$7&gt;=$R88,AX$7&lt;=$R88+$S88-1),2,IF(AND($O88="Jalon",AX$7&gt;=$R88,AX$7&lt;=$R88+$S88-1),1,""))</f>
        <v/>
      </c>
      <c r="AY88" s="23" t="str">
        <f ca="1">IF(AND($O88="Objectif",AY$7&gt;=$R88,AY$7&lt;=$R88+$S88-1),2,IF(AND($O88="Jalon",AY$7&gt;=$R88,AY$7&lt;=$R88+$S88-1),1,""))</f>
        <v/>
      </c>
      <c r="AZ88" s="23" t="str">
        <f ca="1">IF(AND($O88="Objectif",AZ$7&gt;=$R88,AZ$7&lt;=$R88+$S88-1),2,IF(AND($O88="Jalon",AZ$7&gt;=$R88,AZ$7&lt;=$R88+$S88-1),1,""))</f>
        <v/>
      </c>
      <c r="BA88" s="23" t="str">
        <f ca="1">IF(AND($O88="Objectif",BA$7&gt;=$R88,BA$7&lt;=$R88+$S88-1),2,IF(AND($O88="Jalon",BA$7&gt;=$R88,BA$7&lt;=$R88+$S88-1),1,""))</f>
        <v/>
      </c>
      <c r="BB88" s="23" t="str">
        <f ca="1">IF(AND($O88="Objectif",BB$7&gt;=$R88,BB$7&lt;=$R88+$S88-1),2,IF(AND($O88="Jalon",BB$7&gt;=$R88,BB$7&lt;=$R88+$S88-1),1,""))</f>
        <v/>
      </c>
      <c r="BC88" s="23" t="str">
        <f ca="1">IF(AND($O88="Objectif",BC$7&gt;=$R88,BC$7&lt;=$R88+$S88-1),2,IF(AND($O88="Jalon",BC$7&gt;=$R88,BC$7&lt;=$R88+$S88-1),1,""))</f>
        <v/>
      </c>
      <c r="BD88" s="23" t="str">
        <f ca="1">IF(AND($O88="Objectif",BD$7&gt;=$R88,BD$7&lt;=$R88+$S88-1),2,IF(AND($O88="Jalon",BD$7&gt;=$R88,BD$7&lt;=$R88+$S88-1),1,""))</f>
        <v/>
      </c>
      <c r="BE88" s="23" t="str">
        <f ca="1">IF(AND($O88="Objectif",BE$7&gt;=$R88,BE$7&lt;=$R88+$S88-1),2,IF(AND($O88="Jalon",BE$7&gt;=$R88,BE$7&lt;=$R88+$S88-1),1,""))</f>
        <v/>
      </c>
      <c r="BF88" s="23" t="str">
        <f ca="1">IF(AND($O88="Objectif",BF$7&gt;=$R88,BF$7&lt;=$R88+$S88-1),2,IF(AND($O88="Jalon",BF$7&gt;=$R88,BF$7&lt;=$R88+$S88-1),1,""))</f>
        <v/>
      </c>
      <c r="BG88" s="23" t="str">
        <f ca="1">IF(AND($O88="Objectif",BG$7&gt;=$R88,BG$7&lt;=$R88+$S88-1),2,IF(AND($O88="Jalon",BG$7&gt;=$R88,BG$7&lt;=$R88+$S88-1),1,""))</f>
        <v/>
      </c>
      <c r="BH88" s="23" t="str">
        <f ca="1">IF(AND($O88="Objectif",BH$7&gt;=$R88,BH$7&lt;=$R88+$S88-1),2,IF(AND($O88="Jalon",BH$7&gt;=$R88,BH$7&lt;=$R88+$S88-1),1,""))</f>
        <v/>
      </c>
      <c r="BI88" s="23" t="str">
        <f ca="1">IF(AND($O88="Objectif",BI$7&gt;=$R88,BI$7&lt;=$R88+$S88-1),2,IF(AND($O88="Jalon",BI$7&gt;=$R88,BI$7&lt;=$R88+$S88-1),1,""))</f>
        <v/>
      </c>
      <c r="BJ88" s="23" t="str">
        <f ca="1">IF(AND($O88="Objectif",BJ$7&gt;=$R88,BJ$7&lt;=$R88+$S88-1),2,IF(AND($O88="Jalon",BJ$7&gt;=$R88,BJ$7&lt;=$R88+$S88-1),1,""))</f>
        <v/>
      </c>
      <c r="BK88" s="23" t="str">
        <f ca="1">IF(AND($O88="Objectif",BK$7&gt;=$R88,BK$7&lt;=$R88+$S88-1),2,IF(AND($O88="Jalon",BK$7&gt;=$R88,BK$7&lt;=$R88+$S88-1),1,""))</f>
        <v/>
      </c>
      <c r="BL88" s="23" t="str">
        <f ca="1">IF(AND($O88="Objectif",BL$7&gt;=$R88,BL$7&lt;=$R88+$S88-1),2,IF(AND($O88="Jalon",BL$7&gt;=$R88,BL$7&lt;=$R88+$S88-1),1,""))</f>
        <v/>
      </c>
      <c r="BM88" s="23" t="str">
        <f ca="1">IF(AND($O88="Objectif",BM$7&gt;=$R88,BM$7&lt;=$R88+$S88-1),2,IF(AND($O88="Jalon",BM$7&gt;=$R88,BM$7&lt;=$R88+$S88-1),1,""))</f>
        <v/>
      </c>
      <c r="BN88" s="23" t="str">
        <f ca="1">IF(AND($O88="Objectif",BN$7&gt;=$R88,BN$7&lt;=$R88+$S88-1),2,IF(AND($O88="Jalon",BN$7&gt;=$R88,BN$7&lt;=$R88+$S88-1),1,""))</f>
        <v/>
      </c>
      <c r="BO88" s="23" t="str">
        <f ca="1">IF(AND($O88="Objectif",BO$7&gt;=$R88,BO$7&lt;=$R88+$S88-1),2,IF(AND($O88="Jalon",BO$7&gt;=$R88,BO$7&lt;=$R88+$S88-1),1,""))</f>
        <v/>
      </c>
      <c r="BP88" s="23" t="str">
        <f ca="1">IF(AND($O88="Objectif",BP$7&gt;=$R88,BP$7&lt;=$R88+$S88-1),2,IF(AND($O88="Jalon",BP$7&gt;=$R88,BP$7&lt;=$R88+$S88-1),1,""))</f>
        <v/>
      </c>
      <c r="BQ88" s="23" t="str">
        <f ca="1">IF(AND($O88="Objectif",BQ$7&gt;=$R88,BQ$7&lt;=$R88+$S88-1),2,IF(AND($O88="Jalon",BQ$7&gt;=$R88,BQ$7&lt;=$R88+$S88-1),1,""))</f>
        <v/>
      </c>
      <c r="BR88" s="23" t="str">
        <f ca="1">IF(AND($O88="Objectif",BR$7&gt;=$R88,BR$7&lt;=$R88+$S88-1),2,IF(AND($O88="Jalon",BR$7&gt;=$R88,BR$7&lt;=$R88+$S88-1),1,""))</f>
        <v/>
      </c>
      <c r="BS88" s="23" t="str">
        <f ca="1">IF(AND($O88="Objectif",BS$7&gt;=$R88,BS$7&lt;=$R88+$S88-1),2,IF(AND($O88="Jalon",BS$7&gt;=$R88,BS$7&lt;=$R88+$S88-1),1,""))</f>
        <v/>
      </c>
      <c r="BT88" s="23" t="str">
        <f ca="1">IF(AND($O88="Objectif",BT$7&gt;=$R88,BT$7&lt;=$R88+$S88-1),2,IF(AND($O88="Jalon",BT$7&gt;=$R88,BT$7&lt;=$R88+$S88-1),1,""))</f>
        <v/>
      </c>
      <c r="BU88" s="23" t="str">
        <f ca="1">IF(AND($O88="Objectif",BU$7&gt;=$R88,BU$7&lt;=$R88+$S88-1),2,IF(AND($O88="Jalon",BU$7&gt;=$R88,BU$7&lt;=$R88+$S88-1),1,""))</f>
        <v/>
      </c>
      <c r="BV88" s="23" t="str">
        <f ca="1">IF(AND($O88="Objectif",BV$7&gt;=$R88,BV$7&lt;=$R88+$S88-1),2,IF(AND($O88="Jalon",BV$7&gt;=$R88,BV$7&lt;=$R88+$S88-1),1,""))</f>
        <v/>
      </c>
      <c r="BW88" s="23" t="str">
        <f ca="1">IF(AND($O88="Objectif",BW$7&gt;=$R88,BW$7&lt;=$R88+$S88-1),2,IF(AND($O88="Jalon",BW$7&gt;=$R88,BW$7&lt;=$R88+$S88-1),1,""))</f>
        <v/>
      </c>
      <c r="BX88" s="23" t="str">
        <f ca="1">IF(AND($O88="Objectif",BX$7&gt;=$R88,BX$7&lt;=$R88+$S88-1),2,IF(AND($O88="Jalon",BX$7&gt;=$R88,BX$7&lt;=$R88+$S88-1),1,""))</f>
        <v/>
      </c>
      <c r="BY88" s="23" t="str">
        <f ca="1">IF(AND($O88="Objectif",BY$7&gt;=$R88,BY$7&lt;=$R88+$S88-1),2,IF(AND($O88="Jalon",BY$7&gt;=$R88,BY$7&lt;=$R88+$S88-1),1,""))</f>
        <v/>
      </c>
      <c r="BZ88" s="23" t="str">
        <f ca="1">IF(AND($O88="Objectif",BZ$7&gt;=$R88,BZ$7&lt;=$R88+$S88-1),2,IF(AND($O88="Jalon",BZ$7&gt;=$R88,BZ$7&lt;=$R88+$S88-1),1,""))</f>
        <v/>
      </c>
      <c r="CA88" s="23" t="str">
        <f ca="1">IF(AND($O88="Objectif",CA$7&gt;=$R88,CA$7&lt;=$R88+$S88-1),2,IF(AND($O88="Jalon",CA$7&gt;=$R88,CA$7&lt;=$R88+$S88-1),1,""))</f>
        <v/>
      </c>
      <c r="CB88" s="23" t="str">
        <f ca="1">IF(AND($O88="Objectif",CB$7&gt;=$R88,CB$7&lt;=$R88+$S88-1),2,IF(AND($O88="Jalon",CB$7&gt;=$R88,CB$7&lt;=$R88+$S88-1),1,""))</f>
        <v/>
      </c>
    </row>
    <row r="89" spans="1:80" s="2" customFormat="1" ht="30" customHeight="1" x14ac:dyDescent="0.25">
      <c r="A89" s="37">
        <v>33</v>
      </c>
      <c r="B89" s="33" t="s">
        <v>49</v>
      </c>
      <c r="C89" s="88" t="str">
        <f ca="1">VLOOKUP(((Jalons[[#This Row],[perturbation ]]+Jalons[[#This Row],[perturbation 9]])/150),$D$3:$E$6,2,1)</f>
        <v>En bonne voie</v>
      </c>
      <c r="D89" s="88" t="str">
        <f ca="1">VLOOKUP((Jalons[[#This Row],[temps consommés ]]-Jalons[[#This Row],[Nombre de jours]])/Jalons[[#This Row],[Nombre de jours]],$V$3:$W$6,2,1)</f>
        <v>En bonne voie</v>
      </c>
      <c r="E89" s="22" t="s">
        <v>9</v>
      </c>
      <c r="F89" s="65">
        <f>IF(AND(Jalons[[#This Row],[début réel ]]="",Jalons[[#This Row],[fin réelle ]]),0,IF(AND(Jalons[[#This Row],[début réel ]]&lt;&gt;"",Jalons[[#This Row],[fin réelle ]]=""),0.5,1))</f>
        <v>0</v>
      </c>
      <c r="G89" s="56">
        <f>+T44+1</f>
        <v>44991</v>
      </c>
      <c r="H89" s="21">
        <v>2</v>
      </c>
      <c r="I89" s="45">
        <f>+Jalons[[#This Row],[Début prévisionnel ]]+Jalons[[#This Row],[Nombre de jours]]-1</f>
        <v>44992</v>
      </c>
      <c r="J89" s="45"/>
      <c r="K89" s="87">
        <f ca="1">IF(Jalons[[#This Row],[temps consommés ]]-Jalons[[#This Row],[Nombre de jours]]&lt;0,0,Jalons[[#This Row],[temps consommés ]]-Jalons[[#This Row],[Nombre de jours]])</f>
        <v>0</v>
      </c>
      <c r="L8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89" s="45"/>
      <c r="N89" s="66"/>
      <c r="O89" s="88" t="str">
        <f ca="1">VLOOKUP(Jalons[[#This Row],[temps consommés 10]]-Jalons[[#This Row],[Nombre de jours6]]/Jalons[[#This Row],[Nombre de jours6]],$V$3:$W$6,2,1)</f>
        <v>En bonne voie</v>
      </c>
      <c r="P89" s="22" t="s">
        <v>9</v>
      </c>
      <c r="Q89" s="65">
        <f>IF(AND(Jalons[[#This Row],[début réel 8]]="",Jalons[[#This Row],[fin réelle 11]]),0,IF(AND(Jalons[[#This Row],[début réel 8]]&lt;&gt;"",Jalons[[#This Row],[fin réelle 11]]=""),0.5,1))</f>
        <v>0</v>
      </c>
      <c r="R89" s="56">
        <f>+Jalons[[#This Row],[Fin ]]+1</f>
        <v>44993</v>
      </c>
      <c r="S89" s="21">
        <v>28</v>
      </c>
      <c r="T89" s="45">
        <f>Jalons[[#This Row],[Début prévisionnel 5]]+Jalons[[#This Row],[Nombre de jours6]]</f>
        <v>45021</v>
      </c>
      <c r="U89" s="45"/>
      <c r="V89" s="87">
        <f ca="1">IF(Jalons[[#This Row],[temps consommés 10]]-Jalons[[#This Row],[Nombre de jours6]]&lt;0,0,Jalons[[#This Row],[temps consommés 10]]-Jalons[[#This Row],[Nombre de jours6]])</f>
        <v>0</v>
      </c>
      <c r="W8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89" s="45"/>
      <c r="Y89" s="23" t="str">
        <f ca="1">IF(AND($O89="Objectif",Y$7&gt;=$R89,Y$7&lt;=$R89+$S89-1),2,IF(AND($O89="Jalon",Y$7&gt;=$R89,Y$7&lt;=$R89+$S89-1),1,""))</f>
        <v/>
      </c>
      <c r="Z89" s="23" t="str">
        <f ca="1">IF(AND($O89="Objectif",Z$7&gt;=$R89,Z$7&lt;=$R89+$S89-1),2,IF(AND($O89="Jalon",Z$7&gt;=$R89,Z$7&lt;=$R89+$S89-1),1,""))</f>
        <v/>
      </c>
      <c r="AA89" s="23" t="str">
        <f ca="1">IF(AND($O89="Objectif",AA$7&gt;=$R89,AA$7&lt;=$R89+$S89-1),2,IF(AND($O89="Jalon",AA$7&gt;=$R89,AA$7&lt;=$R89+$S89-1),1,""))</f>
        <v/>
      </c>
      <c r="AB89" s="23" t="str">
        <f ca="1">IF(AND($O89="Objectif",AB$7&gt;=$R89,AB$7&lt;=$R89+$S89-1),2,IF(AND($O89="Jalon",AB$7&gt;=$R89,AB$7&lt;=$R89+$S89-1),1,""))</f>
        <v/>
      </c>
      <c r="AC89" s="23" t="str">
        <f ca="1">IF(AND($O89="Objectif",AC$7&gt;=$R89,AC$7&lt;=$R89+$S89-1),2,IF(AND($O89="Jalon",AC$7&gt;=$R89,AC$7&lt;=$R89+$S89-1),1,""))</f>
        <v/>
      </c>
      <c r="AD89" s="23" t="str">
        <f ca="1">IF(AND($O89="Objectif",AD$7&gt;=$R89,AD$7&lt;=$R89+$S89-1),2,IF(AND($O89="Jalon",AD$7&gt;=$R89,AD$7&lt;=$R89+$S89-1),1,""))</f>
        <v/>
      </c>
      <c r="AE89" s="23" t="str">
        <f ca="1">IF(AND($O89="Objectif",AE$7&gt;=$R89,AE$7&lt;=$R89+$S89-1),2,IF(AND($O89="Jalon",AE$7&gt;=$R89,AE$7&lt;=$R89+$S89-1),1,""))</f>
        <v/>
      </c>
      <c r="AF89" s="23" t="str">
        <f ca="1">IF(AND($O89="Objectif",AF$7&gt;=$R89,AF$7&lt;=$R89+$S89-1),2,IF(AND($O89="Jalon",AF$7&gt;=$R89,AF$7&lt;=$R89+$S89-1),1,""))</f>
        <v/>
      </c>
      <c r="AG89" s="23" t="str">
        <f ca="1">IF(AND($O89="Objectif",AG$7&gt;=$R89,AG$7&lt;=$R89+$S89-1),2,IF(AND($O89="Jalon",AG$7&gt;=$R89,AG$7&lt;=$R89+$S89-1),1,""))</f>
        <v/>
      </c>
      <c r="AH89" s="23" t="str">
        <f ca="1">IF(AND($O89="Objectif",AH$7&gt;=$R89,AH$7&lt;=$R89+$S89-1),2,IF(AND($O89="Jalon",AH$7&gt;=$R89,AH$7&lt;=$R89+$S89-1),1,""))</f>
        <v/>
      </c>
      <c r="AI89" s="23" t="str">
        <f ca="1">IF(AND($O89="Objectif",AI$7&gt;=$R89,AI$7&lt;=$R89+$S89-1),2,IF(AND($O89="Jalon",AI$7&gt;=$R89,AI$7&lt;=$R89+$S89-1),1,""))</f>
        <v/>
      </c>
      <c r="AJ89" s="23" t="str">
        <f ca="1">IF(AND($O89="Objectif",AJ$7&gt;=$R89,AJ$7&lt;=$R89+$S89-1),2,IF(AND($O89="Jalon",AJ$7&gt;=$R89,AJ$7&lt;=$R89+$S89-1),1,""))</f>
        <v/>
      </c>
      <c r="AK89" s="23" t="str">
        <f ca="1">IF(AND($O89="Objectif",AK$7&gt;=$R89,AK$7&lt;=$R89+$S89-1),2,IF(AND($O89="Jalon",AK$7&gt;=$R89,AK$7&lt;=$R89+$S89-1),1,""))</f>
        <v/>
      </c>
      <c r="AL89" s="23" t="str">
        <f ca="1">IF(AND($O89="Objectif",AL$7&gt;=$R89,AL$7&lt;=$R89+$S89-1),2,IF(AND($O89="Jalon",AL$7&gt;=$R89,AL$7&lt;=$R89+$S89-1),1,""))</f>
        <v/>
      </c>
      <c r="AM89" s="23" t="str">
        <f ca="1">IF(AND($O89="Objectif",AM$7&gt;=$R89,AM$7&lt;=$R89+$S89-1),2,IF(AND($O89="Jalon",AM$7&gt;=$R89,AM$7&lt;=$R89+$S89-1),1,""))</f>
        <v/>
      </c>
      <c r="AN89" s="23" t="str">
        <f ca="1">IF(AND($O89="Objectif",AN$7&gt;=$R89,AN$7&lt;=$R89+$S89-1),2,IF(AND($O89="Jalon",AN$7&gt;=$R89,AN$7&lt;=$R89+$S89-1),1,""))</f>
        <v/>
      </c>
      <c r="AO89" s="23" t="str">
        <f ca="1">IF(AND($O89="Objectif",AO$7&gt;=$R89,AO$7&lt;=$R89+$S89-1),2,IF(AND($O89="Jalon",AO$7&gt;=$R89,AO$7&lt;=$R89+$S89-1),1,""))</f>
        <v/>
      </c>
      <c r="AP89" s="23" t="str">
        <f ca="1">IF(AND($O89="Objectif",AP$7&gt;=$R89,AP$7&lt;=$R89+$S89-1),2,IF(AND($O89="Jalon",AP$7&gt;=$R89,AP$7&lt;=$R89+$S89-1),1,""))</f>
        <v/>
      </c>
      <c r="AQ89" s="23" t="str">
        <f ca="1">IF(AND($O89="Objectif",AQ$7&gt;=$R89,AQ$7&lt;=$R89+$S89-1),2,IF(AND($O89="Jalon",AQ$7&gt;=$R89,AQ$7&lt;=$R89+$S89-1),1,""))</f>
        <v/>
      </c>
      <c r="AR89" s="23" t="str">
        <f ca="1">IF(AND($O89="Objectif",AR$7&gt;=$R89,AR$7&lt;=$R89+$S89-1),2,IF(AND($O89="Jalon",AR$7&gt;=$R89,AR$7&lt;=$R89+$S89-1),1,""))</f>
        <v/>
      </c>
      <c r="AS89" s="23" t="str">
        <f ca="1">IF(AND($O89="Objectif",AS$7&gt;=$R89,AS$7&lt;=$R89+$S89-1),2,IF(AND($O89="Jalon",AS$7&gt;=$R89,AS$7&lt;=$R89+$S89-1),1,""))</f>
        <v/>
      </c>
      <c r="AT89" s="23" t="str">
        <f ca="1">IF(AND($O89="Objectif",AT$7&gt;=$R89,AT$7&lt;=$R89+$S89-1),2,IF(AND($O89="Jalon",AT$7&gt;=$R89,AT$7&lt;=$R89+$S89-1),1,""))</f>
        <v/>
      </c>
      <c r="AU89" s="23" t="str">
        <f ca="1">IF(AND($O89="Objectif",AU$7&gt;=$R89,AU$7&lt;=$R89+$S89-1),2,IF(AND($O89="Jalon",AU$7&gt;=$R89,AU$7&lt;=$R89+$S89-1),1,""))</f>
        <v/>
      </c>
      <c r="AV89" s="23" t="str">
        <f ca="1">IF(AND($O89="Objectif",AV$7&gt;=$R89,AV$7&lt;=$R89+$S89-1),2,IF(AND($O89="Jalon",AV$7&gt;=$R89,AV$7&lt;=$R89+$S89-1),1,""))</f>
        <v/>
      </c>
      <c r="AW89" s="23" t="str">
        <f ca="1">IF(AND($O89="Objectif",AW$7&gt;=$R89,AW$7&lt;=$R89+$S89-1),2,IF(AND($O89="Jalon",AW$7&gt;=$R89,AW$7&lt;=$R89+$S89-1),1,""))</f>
        <v/>
      </c>
      <c r="AX89" s="23" t="str">
        <f ca="1">IF(AND($O89="Objectif",AX$7&gt;=$R89,AX$7&lt;=$R89+$S89-1),2,IF(AND($O89="Jalon",AX$7&gt;=$R89,AX$7&lt;=$R89+$S89-1),1,""))</f>
        <v/>
      </c>
      <c r="AY89" s="23" t="str">
        <f ca="1">IF(AND($O89="Objectif",AY$7&gt;=$R89,AY$7&lt;=$R89+$S89-1),2,IF(AND($O89="Jalon",AY$7&gt;=$R89,AY$7&lt;=$R89+$S89-1),1,""))</f>
        <v/>
      </c>
      <c r="AZ89" s="23" t="str">
        <f ca="1">IF(AND($O89="Objectif",AZ$7&gt;=$R89,AZ$7&lt;=$R89+$S89-1),2,IF(AND($O89="Jalon",AZ$7&gt;=$R89,AZ$7&lt;=$R89+$S89-1),1,""))</f>
        <v/>
      </c>
      <c r="BA89" s="23" t="str">
        <f ca="1">IF(AND($O89="Objectif",BA$7&gt;=$R89,BA$7&lt;=$R89+$S89-1),2,IF(AND($O89="Jalon",BA$7&gt;=$R89,BA$7&lt;=$R89+$S89-1),1,""))</f>
        <v/>
      </c>
      <c r="BB89" s="23" t="str">
        <f ca="1">IF(AND($O89="Objectif",BB$7&gt;=$R89,BB$7&lt;=$R89+$S89-1),2,IF(AND($O89="Jalon",BB$7&gt;=$R89,BB$7&lt;=$R89+$S89-1),1,""))</f>
        <v/>
      </c>
      <c r="BC89" s="23" t="str">
        <f ca="1">IF(AND($O89="Objectif",BC$7&gt;=$R89,BC$7&lt;=$R89+$S89-1),2,IF(AND($O89="Jalon",BC$7&gt;=$R89,BC$7&lt;=$R89+$S89-1),1,""))</f>
        <v/>
      </c>
      <c r="BD89" s="23" t="str">
        <f ca="1">IF(AND($O89="Objectif",BD$7&gt;=$R89,BD$7&lt;=$R89+$S89-1),2,IF(AND($O89="Jalon",BD$7&gt;=$R89,BD$7&lt;=$R89+$S89-1),1,""))</f>
        <v/>
      </c>
      <c r="BE89" s="23" t="str">
        <f ca="1">IF(AND($O89="Objectif",BE$7&gt;=$R89,BE$7&lt;=$R89+$S89-1),2,IF(AND($O89="Jalon",BE$7&gt;=$R89,BE$7&lt;=$R89+$S89-1),1,""))</f>
        <v/>
      </c>
      <c r="BF89" s="23" t="str">
        <f ca="1">IF(AND($O89="Objectif",BF$7&gt;=$R89,BF$7&lt;=$R89+$S89-1),2,IF(AND($O89="Jalon",BF$7&gt;=$R89,BF$7&lt;=$R89+$S89-1),1,""))</f>
        <v/>
      </c>
      <c r="BG89" s="23" t="str">
        <f ca="1">IF(AND($O89="Objectif",BG$7&gt;=$R89,BG$7&lt;=$R89+$S89-1),2,IF(AND($O89="Jalon",BG$7&gt;=$R89,BG$7&lt;=$R89+$S89-1),1,""))</f>
        <v/>
      </c>
      <c r="BH89" s="23" t="str">
        <f ca="1">IF(AND($O89="Objectif",BH$7&gt;=$R89,BH$7&lt;=$R89+$S89-1),2,IF(AND($O89="Jalon",BH$7&gt;=$R89,BH$7&lt;=$R89+$S89-1),1,""))</f>
        <v/>
      </c>
      <c r="BI89" s="23" t="str">
        <f ca="1">IF(AND($O89="Objectif",BI$7&gt;=$R89,BI$7&lt;=$R89+$S89-1),2,IF(AND($O89="Jalon",BI$7&gt;=$R89,BI$7&lt;=$R89+$S89-1),1,""))</f>
        <v/>
      </c>
      <c r="BJ89" s="23" t="str">
        <f ca="1">IF(AND($O89="Objectif",BJ$7&gt;=$R89,BJ$7&lt;=$R89+$S89-1),2,IF(AND($O89="Jalon",BJ$7&gt;=$R89,BJ$7&lt;=$R89+$S89-1),1,""))</f>
        <v/>
      </c>
      <c r="BK89" s="23" t="str">
        <f ca="1">IF(AND($O89="Objectif",BK$7&gt;=$R89,BK$7&lt;=$R89+$S89-1),2,IF(AND($O89="Jalon",BK$7&gt;=$R89,BK$7&lt;=$R89+$S89-1),1,""))</f>
        <v/>
      </c>
      <c r="BL89" s="23" t="str">
        <f ca="1">IF(AND($O89="Objectif",BL$7&gt;=$R89,BL$7&lt;=$R89+$S89-1),2,IF(AND($O89="Jalon",BL$7&gt;=$R89,BL$7&lt;=$R89+$S89-1),1,""))</f>
        <v/>
      </c>
      <c r="BM89" s="23" t="str">
        <f ca="1">IF(AND($O89="Objectif",BM$7&gt;=$R89,BM$7&lt;=$R89+$S89-1),2,IF(AND($O89="Jalon",BM$7&gt;=$R89,BM$7&lt;=$R89+$S89-1),1,""))</f>
        <v/>
      </c>
      <c r="BN89" s="23" t="str">
        <f ca="1">IF(AND($O89="Objectif",BN$7&gt;=$R89,BN$7&lt;=$R89+$S89-1),2,IF(AND($O89="Jalon",BN$7&gt;=$R89,BN$7&lt;=$R89+$S89-1),1,""))</f>
        <v/>
      </c>
      <c r="BO89" s="23" t="str">
        <f ca="1">IF(AND($O89="Objectif",BO$7&gt;=$R89,BO$7&lt;=$R89+$S89-1),2,IF(AND($O89="Jalon",BO$7&gt;=$R89,BO$7&lt;=$R89+$S89-1),1,""))</f>
        <v/>
      </c>
      <c r="BP89" s="23" t="str">
        <f ca="1">IF(AND($O89="Objectif",BP$7&gt;=$R89,BP$7&lt;=$R89+$S89-1),2,IF(AND($O89="Jalon",BP$7&gt;=$R89,BP$7&lt;=$R89+$S89-1),1,""))</f>
        <v/>
      </c>
      <c r="BQ89" s="23" t="str">
        <f ca="1">IF(AND($O89="Objectif",BQ$7&gt;=$R89,BQ$7&lt;=$R89+$S89-1),2,IF(AND($O89="Jalon",BQ$7&gt;=$R89,BQ$7&lt;=$R89+$S89-1),1,""))</f>
        <v/>
      </c>
      <c r="BR89" s="23" t="str">
        <f ca="1">IF(AND($O89="Objectif",BR$7&gt;=$R89,BR$7&lt;=$R89+$S89-1),2,IF(AND($O89="Jalon",BR$7&gt;=$R89,BR$7&lt;=$R89+$S89-1),1,""))</f>
        <v/>
      </c>
      <c r="BS89" s="23" t="str">
        <f ca="1">IF(AND($O89="Objectif",BS$7&gt;=$R89,BS$7&lt;=$R89+$S89-1),2,IF(AND($O89="Jalon",BS$7&gt;=$R89,BS$7&lt;=$R89+$S89-1),1,""))</f>
        <v/>
      </c>
      <c r="BT89" s="23" t="str">
        <f ca="1">IF(AND($O89="Objectif",BT$7&gt;=$R89,BT$7&lt;=$R89+$S89-1),2,IF(AND($O89="Jalon",BT$7&gt;=$R89,BT$7&lt;=$R89+$S89-1),1,""))</f>
        <v/>
      </c>
      <c r="BU89" s="23" t="str">
        <f ca="1">IF(AND($O89="Objectif",BU$7&gt;=$R89,BU$7&lt;=$R89+$S89-1),2,IF(AND($O89="Jalon",BU$7&gt;=$R89,BU$7&lt;=$R89+$S89-1),1,""))</f>
        <v/>
      </c>
      <c r="BV89" s="23" t="str">
        <f ca="1">IF(AND($O89="Objectif",BV$7&gt;=$R89,BV$7&lt;=$R89+$S89-1),2,IF(AND($O89="Jalon",BV$7&gt;=$R89,BV$7&lt;=$R89+$S89-1),1,""))</f>
        <v/>
      </c>
      <c r="BW89" s="23" t="str">
        <f ca="1">IF(AND($O89="Objectif",BW$7&gt;=$R89,BW$7&lt;=$R89+$S89-1),2,IF(AND($O89="Jalon",BW$7&gt;=$R89,BW$7&lt;=$R89+$S89-1),1,""))</f>
        <v/>
      </c>
      <c r="BX89" s="23" t="str">
        <f ca="1">IF(AND($O89="Objectif",BX$7&gt;=$R89,BX$7&lt;=$R89+$S89-1),2,IF(AND($O89="Jalon",BX$7&gt;=$R89,BX$7&lt;=$R89+$S89-1),1,""))</f>
        <v/>
      </c>
      <c r="BY89" s="23" t="str">
        <f ca="1">IF(AND($O89="Objectif",BY$7&gt;=$R89,BY$7&lt;=$R89+$S89-1),2,IF(AND($O89="Jalon",BY$7&gt;=$R89,BY$7&lt;=$R89+$S89-1),1,""))</f>
        <v/>
      </c>
      <c r="BZ89" s="23" t="str">
        <f ca="1">IF(AND($O89="Objectif",BZ$7&gt;=$R89,BZ$7&lt;=$R89+$S89-1),2,IF(AND($O89="Jalon",BZ$7&gt;=$R89,BZ$7&lt;=$R89+$S89-1),1,""))</f>
        <v/>
      </c>
      <c r="CA89" s="23" t="str">
        <f ca="1">IF(AND($O89="Objectif",CA$7&gt;=$R89,CA$7&lt;=$R89+$S89-1),2,IF(AND($O89="Jalon",CA$7&gt;=$R89,CA$7&lt;=$R89+$S89-1),1,""))</f>
        <v/>
      </c>
      <c r="CB89" s="23" t="str">
        <f ca="1">IF(AND($O89="Objectif",CB$7&gt;=$R89,CB$7&lt;=$R89+$S89-1),2,IF(AND($O89="Jalon",CB$7&gt;=$R89,CB$7&lt;=$R89+$S89-1),1,""))</f>
        <v/>
      </c>
    </row>
    <row r="90" spans="1:80" s="2" customFormat="1" ht="30" customHeight="1" x14ac:dyDescent="0.25">
      <c r="A90" s="37">
        <v>34</v>
      </c>
      <c r="B90" s="33" t="s">
        <v>50</v>
      </c>
      <c r="C90" s="88" t="str">
        <f ca="1">VLOOKUP(((Jalons[[#This Row],[perturbation ]]+Jalons[[#This Row],[perturbation 9]])/150),$D$3:$E$6,2,1)</f>
        <v>En bonne voie</v>
      </c>
      <c r="D90" s="88" t="str">
        <f ca="1">VLOOKUP((Jalons[[#This Row],[temps consommés ]]-Jalons[[#This Row],[Nombre de jours]])/Jalons[[#This Row],[Nombre de jours]],$V$3:$W$6,2,1)</f>
        <v>En bonne voie</v>
      </c>
      <c r="E90" s="22" t="s">
        <v>9</v>
      </c>
      <c r="F90" s="65">
        <f>IF(AND(Jalons[[#This Row],[début réel ]]="",Jalons[[#This Row],[fin réelle ]]),0,IF(AND(Jalons[[#This Row],[début réel ]]&lt;&gt;"",Jalons[[#This Row],[fin réelle ]]=""),0.5,1))</f>
        <v>0</v>
      </c>
      <c r="G90" s="56">
        <f>+T45+1</f>
        <v>44991</v>
      </c>
      <c r="H90" s="21">
        <v>2</v>
      </c>
      <c r="I90" s="45">
        <f>+Jalons[[#This Row],[Début prévisionnel ]]+Jalons[[#This Row],[Nombre de jours]]-1</f>
        <v>44992</v>
      </c>
      <c r="J90" s="45"/>
      <c r="K90" s="87">
        <f ca="1">IF(Jalons[[#This Row],[temps consommés ]]-Jalons[[#This Row],[Nombre de jours]]&lt;0,0,Jalons[[#This Row],[temps consommés ]]-Jalons[[#This Row],[Nombre de jours]])</f>
        <v>0</v>
      </c>
      <c r="L9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0" s="45"/>
      <c r="N90" s="66"/>
      <c r="O90" s="88" t="str">
        <f ca="1">VLOOKUP(Jalons[[#This Row],[temps consommés 10]]-Jalons[[#This Row],[Nombre de jours6]]/Jalons[[#This Row],[Nombre de jours6]],$V$3:$W$6,2,1)</f>
        <v>En bonne voie</v>
      </c>
      <c r="P90" s="22" t="s">
        <v>9</v>
      </c>
      <c r="Q90" s="65">
        <f>IF(AND(Jalons[[#This Row],[début réel 8]]="",Jalons[[#This Row],[fin réelle 11]]),0,IF(AND(Jalons[[#This Row],[début réel 8]]&lt;&gt;"",Jalons[[#This Row],[fin réelle 11]]=""),0.5,1))</f>
        <v>0</v>
      </c>
      <c r="R90" s="56">
        <f>+Jalons[[#This Row],[Fin ]]+1</f>
        <v>44993</v>
      </c>
      <c r="S90" s="21">
        <v>28</v>
      </c>
      <c r="T90" s="45">
        <f>Jalons[[#This Row],[Début prévisionnel 5]]+Jalons[[#This Row],[Nombre de jours6]]</f>
        <v>45021</v>
      </c>
      <c r="U90" s="45"/>
      <c r="V90" s="87">
        <f ca="1">IF(Jalons[[#This Row],[temps consommés 10]]-Jalons[[#This Row],[Nombre de jours6]]&lt;0,0,Jalons[[#This Row],[temps consommés 10]]-Jalons[[#This Row],[Nombre de jours6]])</f>
        <v>0</v>
      </c>
      <c r="W9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0" s="45"/>
      <c r="Y90" s="23" t="str">
        <f ca="1">IF(AND($O90="Objectif",Y$7&gt;=$R90,Y$7&lt;=$R90+$S90-1),2,IF(AND($O90="Jalon",Y$7&gt;=$R90,Y$7&lt;=$R90+$S90-1),1,""))</f>
        <v/>
      </c>
      <c r="Z90" s="23" t="str">
        <f ca="1">IF(AND($O90="Objectif",Z$7&gt;=$R90,Z$7&lt;=$R90+$S90-1),2,IF(AND($O90="Jalon",Z$7&gt;=$R90,Z$7&lt;=$R90+$S90-1),1,""))</f>
        <v/>
      </c>
      <c r="AA90" s="23" t="str">
        <f ca="1">IF(AND($O90="Objectif",AA$7&gt;=$R90,AA$7&lt;=$R90+$S90-1),2,IF(AND($O90="Jalon",AA$7&gt;=$R90,AA$7&lt;=$R90+$S90-1),1,""))</f>
        <v/>
      </c>
      <c r="AB90" s="23" t="str">
        <f ca="1">IF(AND($O90="Objectif",AB$7&gt;=$R90,AB$7&lt;=$R90+$S90-1),2,IF(AND($O90="Jalon",AB$7&gt;=$R90,AB$7&lt;=$R90+$S90-1),1,""))</f>
        <v/>
      </c>
      <c r="AC90" s="23" t="str">
        <f ca="1">IF(AND($O90="Objectif",AC$7&gt;=$R90,AC$7&lt;=$R90+$S90-1),2,IF(AND($O90="Jalon",AC$7&gt;=$R90,AC$7&lt;=$R90+$S90-1),1,""))</f>
        <v/>
      </c>
      <c r="AD90" s="23" t="str">
        <f ca="1">IF(AND($O90="Objectif",AD$7&gt;=$R90,AD$7&lt;=$R90+$S90-1),2,IF(AND($O90="Jalon",AD$7&gt;=$R90,AD$7&lt;=$R90+$S90-1),1,""))</f>
        <v/>
      </c>
      <c r="AE90" s="23" t="str">
        <f ca="1">IF(AND($O90="Objectif",AE$7&gt;=$R90,AE$7&lt;=$R90+$S90-1),2,IF(AND($O90="Jalon",AE$7&gt;=$R90,AE$7&lt;=$R90+$S90-1),1,""))</f>
        <v/>
      </c>
      <c r="AF90" s="23" t="str">
        <f ca="1">IF(AND($O90="Objectif",AF$7&gt;=$R90,AF$7&lt;=$R90+$S90-1),2,IF(AND($O90="Jalon",AF$7&gt;=$R90,AF$7&lt;=$R90+$S90-1),1,""))</f>
        <v/>
      </c>
      <c r="AG90" s="23" t="str">
        <f ca="1">IF(AND($O90="Objectif",AG$7&gt;=$R90,AG$7&lt;=$R90+$S90-1),2,IF(AND($O90="Jalon",AG$7&gt;=$R90,AG$7&lt;=$R90+$S90-1),1,""))</f>
        <v/>
      </c>
      <c r="AH90" s="23" t="str">
        <f ca="1">IF(AND($O90="Objectif",AH$7&gt;=$R90,AH$7&lt;=$R90+$S90-1),2,IF(AND($O90="Jalon",AH$7&gt;=$R90,AH$7&lt;=$R90+$S90-1),1,""))</f>
        <v/>
      </c>
      <c r="AI90" s="23" t="str">
        <f ca="1">IF(AND($O90="Objectif",AI$7&gt;=$R90,AI$7&lt;=$R90+$S90-1),2,IF(AND($O90="Jalon",AI$7&gt;=$R90,AI$7&lt;=$R90+$S90-1),1,""))</f>
        <v/>
      </c>
      <c r="AJ90" s="23" t="str">
        <f ca="1">IF(AND($O90="Objectif",AJ$7&gt;=$R90,AJ$7&lt;=$R90+$S90-1),2,IF(AND($O90="Jalon",AJ$7&gt;=$R90,AJ$7&lt;=$R90+$S90-1),1,""))</f>
        <v/>
      </c>
      <c r="AK90" s="23" t="str">
        <f ca="1">IF(AND($O90="Objectif",AK$7&gt;=$R90,AK$7&lt;=$R90+$S90-1),2,IF(AND($O90="Jalon",AK$7&gt;=$R90,AK$7&lt;=$R90+$S90-1),1,""))</f>
        <v/>
      </c>
      <c r="AL90" s="23" t="str">
        <f ca="1">IF(AND($O90="Objectif",AL$7&gt;=$R90,AL$7&lt;=$R90+$S90-1),2,IF(AND($O90="Jalon",AL$7&gt;=$R90,AL$7&lt;=$R90+$S90-1),1,""))</f>
        <v/>
      </c>
      <c r="AM90" s="23" t="str">
        <f ca="1">IF(AND($O90="Objectif",AM$7&gt;=$R90,AM$7&lt;=$R90+$S90-1),2,IF(AND($O90="Jalon",AM$7&gt;=$R90,AM$7&lt;=$R90+$S90-1),1,""))</f>
        <v/>
      </c>
      <c r="AN90" s="23" t="str">
        <f ca="1">IF(AND($O90="Objectif",AN$7&gt;=$R90,AN$7&lt;=$R90+$S90-1),2,IF(AND($O90="Jalon",AN$7&gt;=$R90,AN$7&lt;=$R90+$S90-1),1,""))</f>
        <v/>
      </c>
      <c r="AO90" s="23" t="str">
        <f ca="1">IF(AND($O90="Objectif",AO$7&gt;=$R90,AO$7&lt;=$R90+$S90-1),2,IF(AND($O90="Jalon",AO$7&gt;=$R90,AO$7&lt;=$R90+$S90-1),1,""))</f>
        <v/>
      </c>
      <c r="AP90" s="23" t="str">
        <f ca="1">IF(AND($O90="Objectif",AP$7&gt;=$R90,AP$7&lt;=$R90+$S90-1),2,IF(AND($O90="Jalon",AP$7&gt;=$R90,AP$7&lt;=$R90+$S90-1),1,""))</f>
        <v/>
      </c>
      <c r="AQ90" s="23" t="str">
        <f ca="1">IF(AND($O90="Objectif",AQ$7&gt;=$R90,AQ$7&lt;=$R90+$S90-1),2,IF(AND($O90="Jalon",AQ$7&gt;=$R90,AQ$7&lt;=$R90+$S90-1),1,""))</f>
        <v/>
      </c>
      <c r="AR90" s="23" t="str">
        <f ca="1">IF(AND($O90="Objectif",AR$7&gt;=$R90,AR$7&lt;=$R90+$S90-1),2,IF(AND($O90="Jalon",AR$7&gt;=$R90,AR$7&lt;=$R90+$S90-1),1,""))</f>
        <v/>
      </c>
      <c r="AS90" s="23" t="str">
        <f ca="1">IF(AND($O90="Objectif",AS$7&gt;=$R90,AS$7&lt;=$R90+$S90-1),2,IF(AND($O90="Jalon",AS$7&gt;=$R90,AS$7&lt;=$R90+$S90-1),1,""))</f>
        <v/>
      </c>
      <c r="AT90" s="23" t="str">
        <f ca="1">IF(AND($O90="Objectif",AT$7&gt;=$R90,AT$7&lt;=$R90+$S90-1),2,IF(AND($O90="Jalon",AT$7&gt;=$R90,AT$7&lt;=$R90+$S90-1),1,""))</f>
        <v/>
      </c>
      <c r="AU90" s="23" t="str">
        <f ca="1">IF(AND($O90="Objectif",AU$7&gt;=$R90,AU$7&lt;=$R90+$S90-1),2,IF(AND($O90="Jalon",AU$7&gt;=$R90,AU$7&lt;=$R90+$S90-1),1,""))</f>
        <v/>
      </c>
      <c r="AV90" s="23" t="str">
        <f ca="1">IF(AND($O90="Objectif",AV$7&gt;=$R90,AV$7&lt;=$R90+$S90-1),2,IF(AND($O90="Jalon",AV$7&gt;=$R90,AV$7&lt;=$R90+$S90-1),1,""))</f>
        <v/>
      </c>
      <c r="AW90" s="23" t="str">
        <f ca="1">IF(AND($O90="Objectif",AW$7&gt;=$R90,AW$7&lt;=$R90+$S90-1),2,IF(AND($O90="Jalon",AW$7&gt;=$R90,AW$7&lt;=$R90+$S90-1),1,""))</f>
        <v/>
      </c>
      <c r="AX90" s="23" t="str">
        <f ca="1">IF(AND($O90="Objectif",AX$7&gt;=$R90,AX$7&lt;=$R90+$S90-1),2,IF(AND($O90="Jalon",AX$7&gt;=$R90,AX$7&lt;=$R90+$S90-1),1,""))</f>
        <v/>
      </c>
      <c r="AY90" s="23" t="str">
        <f ca="1">IF(AND($O90="Objectif",AY$7&gt;=$R90,AY$7&lt;=$R90+$S90-1),2,IF(AND($O90="Jalon",AY$7&gt;=$R90,AY$7&lt;=$R90+$S90-1),1,""))</f>
        <v/>
      </c>
      <c r="AZ90" s="23" t="str">
        <f ca="1">IF(AND($O90="Objectif",AZ$7&gt;=$R90,AZ$7&lt;=$R90+$S90-1),2,IF(AND($O90="Jalon",AZ$7&gt;=$R90,AZ$7&lt;=$R90+$S90-1),1,""))</f>
        <v/>
      </c>
      <c r="BA90" s="23" t="str">
        <f ca="1">IF(AND($O90="Objectif",BA$7&gt;=$R90,BA$7&lt;=$R90+$S90-1),2,IF(AND($O90="Jalon",BA$7&gt;=$R90,BA$7&lt;=$R90+$S90-1),1,""))</f>
        <v/>
      </c>
      <c r="BB90" s="23" t="str">
        <f ca="1">IF(AND($O90="Objectif",BB$7&gt;=$R90,BB$7&lt;=$R90+$S90-1),2,IF(AND($O90="Jalon",BB$7&gt;=$R90,BB$7&lt;=$R90+$S90-1),1,""))</f>
        <v/>
      </c>
      <c r="BC90" s="23" t="str">
        <f ca="1">IF(AND($O90="Objectif",BC$7&gt;=$R90,BC$7&lt;=$R90+$S90-1),2,IF(AND($O90="Jalon",BC$7&gt;=$R90,BC$7&lt;=$R90+$S90-1),1,""))</f>
        <v/>
      </c>
      <c r="BD90" s="23" t="str">
        <f ca="1">IF(AND($O90="Objectif",BD$7&gt;=$R90,BD$7&lt;=$R90+$S90-1),2,IF(AND($O90="Jalon",BD$7&gt;=$R90,BD$7&lt;=$R90+$S90-1),1,""))</f>
        <v/>
      </c>
      <c r="BE90" s="23" t="str">
        <f ca="1">IF(AND($O90="Objectif",BE$7&gt;=$R90,BE$7&lt;=$R90+$S90-1),2,IF(AND($O90="Jalon",BE$7&gt;=$R90,BE$7&lt;=$R90+$S90-1),1,""))</f>
        <v/>
      </c>
      <c r="BF90" s="23" t="str">
        <f ca="1">IF(AND($O90="Objectif",BF$7&gt;=$R90,BF$7&lt;=$R90+$S90-1),2,IF(AND($O90="Jalon",BF$7&gt;=$R90,BF$7&lt;=$R90+$S90-1),1,""))</f>
        <v/>
      </c>
      <c r="BG90" s="23" t="str">
        <f ca="1">IF(AND($O90="Objectif",BG$7&gt;=$R90,BG$7&lt;=$R90+$S90-1),2,IF(AND($O90="Jalon",BG$7&gt;=$R90,BG$7&lt;=$R90+$S90-1),1,""))</f>
        <v/>
      </c>
      <c r="BH90" s="23" t="str">
        <f ca="1">IF(AND($O90="Objectif",BH$7&gt;=$R90,BH$7&lt;=$R90+$S90-1),2,IF(AND($O90="Jalon",BH$7&gt;=$R90,BH$7&lt;=$R90+$S90-1),1,""))</f>
        <v/>
      </c>
      <c r="BI90" s="23" t="str">
        <f ca="1">IF(AND($O90="Objectif",BI$7&gt;=$R90,BI$7&lt;=$R90+$S90-1),2,IF(AND($O90="Jalon",BI$7&gt;=$R90,BI$7&lt;=$R90+$S90-1),1,""))</f>
        <v/>
      </c>
      <c r="BJ90" s="23" t="str">
        <f ca="1">IF(AND($O90="Objectif",BJ$7&gt;=$R90,BJ$7&lt;=$R90+$S90-1),2,IF(AND($O90="Jalon",BJ$7&gt;=$R90,BJ$7&lt;=$R90+$S90-1),1,""))</f>
        <v/>
      </c>
      <c r="BK90" s="23" t="str">
        <f ca="1">IF(AND($O90="Objectif",BK$7&gt;=$R90,BK$7&lt;=$R90+$S90-1),2,IF(AND($O90="Jalon",BK$7&gt;=$R90,BK$7&lt;=$R90+$S90-1),1,""))</f>
        <v/>
      </c>
      <c r="BL90" s="23" t="str">
        <f ca="1">IF(AND($O90="Objectif",BL$7&gt;=$R90,BL$7&lt;=$R90+$S90-1),2,IF(AND($O90="Jalon",BL$7&gt;=$R90,BL$7&lt;=$R90+$S90-1),1,""))</f>
        <v/>
      </c>
      <c r="BM90" s="23" t="str">
        <f ca="1">IF(AND($O90="Objectif",BM$7&gt;=$R90,BM$7&lt;=$R90+$S90-1),2,IF(AND($O90="Jalon",BM$7&gt;=$R90,BM$7&lt;=$R90+$S90-1),1,""))</f>
        <v/>
      </c>
      <c r="BN90" s="23" t="str">
        <f ca="1">IF(AND($O90="Objectif",BN$7&gt;=$R90,BN$7&lt;=$R90+$S90-1),2,IF(AND($O90="Jalon",BN$7&gt;=$R90,BN$7&lt;=$R90+$S90-1),1,""))</f>
        <v/>
      </c>
      <c r="BO90" s="23" t="str">
        <f ca="1">IF(AND($O90="Objectif",BO$7&gt;=$R90,BO$7&lt;=$R90+$S90-1),2,IF(AND($O90="Jalon",BO$7&gt;=$R90,BO$7&lt;=$R90+$S90-1),1,""))</f>
        <v/>
      </c>
      <c r="BP90" s="23" t="str">
        <f ca="1">IF(AND($O90="Objectif",BP$7&gt;=$R90,BP$7&lt;=$R90+$S90-1),2,IF(AND($O90="Jalon",BP$7&gt;=$R90,BP$7&lt;=$R90+$S90-1),1,""))</f>
        <v/>
      </c>
      <c r="BQ90" s="23" t="str">
        <f ca="1">IF(AND($O90="Objectif",BQ$7&gt;=$R90,BQ$7&lt;=$R90+$S90-1),2,IF(AND($O90="Jalon",BQ$7&gt;=$R90,BQ$7&lt;=$R90+$S90-1),1,""))</f>
        <v/>
      </c>
      <c r="BR90" s="23" t="str">
        <f ca="1">IF(AND($O90="Objectif",BR$7&gt;=$R90,BR$7&lt;=$R90+$S90-1),2,IF(AND($O90="Jalon",BR$7&gt;=$R90,BR$7&lt;=$R90+$S90-1),1,""))</f>
        <v/>
      </c>
      <c r="BS90" s="23" t="str">
        <f ca="1">IF(AND($O90="Objectif",BS$7&gt;=$R90,BS$7&lt;=$R90+$S90-1),2,IF(AND($O90="Jalon",BS$7&gt;=$R90,BS$7&lt;=$R90+$S90-1),1,""))</f>
        <v/>
      </c>
      <c r="BT90" s="23" t="str">
        <f ca="1">IF(AND($O90="Objectif",BT$7&gt;=$R90,BT$7&lt;=$R90+$S90-1),2,IF(AND($O90="Jalon",BT$7&gt;=$R90,BT$7&lt;=$R90+$S90-1),1,""))</f>
        <v/>
      </c>
      <c r="BU90" s="23" t="str">
        <f ca="1">IF(AND($O90="Objectif",BU$7&gt;=$R90,BU$7&lt;=$R90+$S90-1),2,IF(AND($O90="Jalon",BU$7&gt;=$R90,BU$7&lt;=$R90+$S90-1),1,""))</f>
        <v/>
      </c>
      <c r="BV90" s="23" t="str">
        <f ca="1">IF(AND($O90="Objectif",BV$7&gt;=$R90,BV$7&lt;=$R90+$S90-1),2,IF(AND($O90="Jalon",BV$7&gt;=$R90,BV$7&lt;=$R90+$S90-1),1,""))</f>
        <v/>
      </c>
      <c r="BW90" s="23" t="str">
        <f ca="1">IF(AND($O90="Objectif",BW$7&gt;=$R90,BW$7&lt;=$R90+$S90-1),2,IF(AND($O90="Jalon",BW$7&gt;=$R90,BW$7&lt;=$R90+$S90-1),1,""))</f>
        <v/>
      </c>
      <c r="BX90" s="23" t="str">
        <f ca="1">IF(AND($O90="Objectif",BX$7&gt;=$R90,BX$7&lt;=$R90+$S90-1),2,IF(AND($O90="Jalon",BX$7&gt;=$R90,BX$7&lt;=$R90+$S90-1),1,""))</f>
        <v/>
      </c>
      <c r="BY90" s="23" t="str">
        <f ca="1">IF(AND($O90="Objectif",BY$7&gt;=$R90,BY$7&lt;=$R90+$S90-1),2,IF(AND($O90="Jalon",BY$7&gt;=$R90,BY$7&lt;=$R90+$S90-1),1,""))</f>
        <v/>
      </c>
      <c r="BZ90" s="23" t="str">
        <f ca="1">IF(AND($O90="Objectif",BZ$7&gt;=$R90,BZ$7&lt;=$R90+$S90-1),2,IF(AND($O90="Jalon",BZ$7&gt;=$R90,BZ$7&lt;=$R90+$S90-1),1,""))</f>
        <v/>
      </c>
      <c r="CA90" s="23" t="str">
        <f ca="1">IF(AND($O90="Objectif",CA$7&gt;=$R90,CA$7&lt;=$R90+$S90-1),2,IF(AND($O90="Jalon",CA$7&gt;=$R90,CA$7&lt;=$R90+$S90-1),1,""))</f>
        <v/>
      </c>
      <c r="CB90" s="23" t="str">
        <f ca="1">IF(AND($O90="Objectif",CB$7&gt;=$R90,CB$7&lt;=$R90+$S90-1),2,IF(AND($O90="Jalon",CB$7&gt;=$R90,CB$7&lt;=$R90+$S90-1),1,""))</f>
        <v/>
      </c>
    </row>
    <row r="91" spans="1:80" s="2" customFormat="1" ht="30" customHeight="1" x14ac:dyDescent="0.25">
      <c r="A91" s="36">
        <v>35</v>
      </c>
      <c r="B91" s="33" t="s">
        <v>51</v>
      </c>
      <c r="C91" s="88" t="str">
        <f ca="1">VLOOKUP(((Jalons[[#This Row],[perturbation ]]+Jalons[[#This Row],[perturbation 9]])/150),$D$3:$E$6,2,1)</f>
        <v>En bonne voie</v>
      </c>
      <c r="D91" s="88" t="str">
        <f ca="1">VLOOKUP((Jalons[[#This Row],[temps consommés ]]-Jalons[[#This Row],[Nombre de jours]])/Jalons[[#This Row],[Nombre de jours]],$V$3:$W$6,2,1)</f>
        <v>En bonne voie</v>
      </c>
      <c r="E91" s="22" t="s">
        <v>9</v>
      </c>
      <c r="F91" s="65">
        <f>IF(AND(Jalons[[#This Row],[début réel ]]="",Jalons[[#This Row],[fin réelle ]]),0,IF(AND(Jalons[[#This Row],[début réel ]]&lt;&gt;"",Jalons[[#This Row],[fin réelle ]]=""),0.5,1))</f>
        <v>0</v>
      </c>
      <c r="G91" s="56">
        <f>+T46+1</f>
        <v>44991</v>
      </c>
      <c r="H91" s="21">
        <v>2</v>
      </c>
      <c r="I91" s="45">
        <f>+Jalons[[#This Row],[Début prévisionnel ]]+Jalons[[#This Row],[Nombre de jours]]-1</f>
        <v>44992</v>
      </c>
      <c r="J91" s="45"/>
      <c r="K91" s="87">
        <f ca="1">IF(Jalons[[#This Row],[temps consommés ]]-Jalons[[#This Row],[Nombre de jours]]&lt;0,0,Jalons[[#This Row],[temps consommés ]]-Jalons[[#This Row],[Nombre de jours]])</f>
        <v>0</v>
      </c>
      <c r="L9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1" s="45"/>
      <c r="N91" s="66"/>
      <c r="O91" s="88" t="str">
        <f ca="1">VLOOKUP(Jalons[[#This Row],[temps consommés 10]]-Jalons[[#This Row],[Nombre de jours6]]/Jalons[[#This Row],[Nombre de jours6]],$V$3:$W$6,2,1)</f>
        <v>En bonne voie</v>
      </c>
      <c r="P91" s="22" t="s">
        <v>9</v>
      </c>
      <c r="Q91" s="65">
        <f>IF(AND(Jalons[[#This Row],[début réel 8]]="",Jalons[[#This Row],[fin réelle 11]]),0,IF(AND(Jalons[[#This Row],[début réel 8]]&lt;&gt;"",Jalons[[#This Row],[fin réelle 11]]=""),0.5,1))</f>
        <v>0</v>
      </c>
      <c r="R91" s="56">
        <f>+Jalons[[#This Row],[Fin ]]+1</f>
        <v>44993</v>
      </c>
      <c r="S91" s="21">
        <v>28</v>
      </c>
      <c r="T91" s="45">
        <f>Jalons[[#This Row],[Début prévisionnel 5]]+Jalons[[#This Row],[Nombre de jours6]]</f>
        <v>45021</v>
      </c>
      <c r="U91" s="45"/>
      <c r="V91" s="87">
        <f ca="1">IF(Jalons[[#This Row],[temps consommés 10]]-Jalons[[#This Row],[Nombre de jours6]]&lt;0,0,Jalons[[#This Row],[temps consommés 10]]-Jalons[[#This Row],[Nombre de jours6]])</f>
        <v>0</v>
      </c>
      <c r="W9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1" s="45"/>
      <c r="Y91" s="23" t="str">
        <f ca="1">IF(AND($O91="Objectif",Y$7&gt;=$R91,Y$7&lt;=$R91+$S91-1),2,IF(AND($O91="Jalon",Y$7&gt;=$R91,Y$7&lt;=$R91+$S91-1),1,""))</f>
        <v/>
      </c>
      <c r="Z91" s="23" t="str">
        <f ca="1">IF(AND($O91="Objectif",Z$7&gt;=$R91,Z$7&lt;=$R91+$S91-1),2,IF(AND($O91="Jalon",Z$7&gt;=$R91,Z$7&lt;=$R91+$S91-1),1,""))</f>
        <v/>
      </c>
      <c r="AA91" s="23" t="str">
        <f ca="1">IF(AND($O91="Objectif",AA$7&gt;=$R91,AA$7&lt;=$R91+$S91-1),2,IF(AND($O91="Jalon",AA$7&gt;=$R91,AA$7&lt;=$R91+$S91-1),1,""))</f>
        <v/>
      </c>
      <c r="AB91" s="23" t="str">
        <f ca="1">IF(AND($O91="Objectif",AB$7&gt;=$R91,AB$7&lt;=$R91+$S91-1),2,IF(AND($O91="Jalon",AB$7&gt;=$R91,AB$7&lt;=$R91+$S91-1),1,""))</f>
        <v/>
      </c>
      <c r="AC91" s="23" t="str">
        <f ca="1">IF(AND($O91="Objectif",AC$7&gt;=$R91,AC$7&lt;=$R91+$S91-1),2,IF(AND($O91="Jalon",AC$7&gt;=$R91,AC$7&lt;=$R91+$S91-1),1,""))</f>
        <v/>
      </c>
      <c r="AD91" s="23" t="str">
        <f ca="1">IF(AND($O91="Objectif",AD$7&gt;=$R91,AD$7&lt;=$R91+$S91-1),2,IF(AND($O91="Jalon",AD$7&gt;=$R91,AD$7&lt;=$R91+$S91-1),1,""))</f>
        <v/>
      </c>
      <c r="AE91" s="23" t="str">
        <f ca="1">IF(AND($O91="Objectif",AE$7&gt;=$R91,AE$7&lt;=$R91+$S91-1),2,IF(AND($O91="Jalon",AE$7&gt;=$R91,AE$7&lt;=$R91+$S91-1),1,""))</f>
        <v/>
      </c>
      <c r="AF91" s="23" t="str">
        <f ca="1">IF(AND($O91="Objectif",AF$7&gt;=$R91,AF$7&lt;=$R91+$S91-1),2,IF(AND($O91="Jalon",AF$7&gt;=$R91,AF$7&lt;=$R91+$S91-1),1,""))</f>
        <v/>
      </c>
      <c r="AG91" s="23" t="str">
        <f ca="1">IF(AND($O91="Objectif",AG$7&gt;=$R91,AG$7&lt;=$R91+$S91-1),2,IF(AND($O91="Jalon",AG$7&gt;=$R91,AG$7&lt;=$R91+$S91-1),1,""))</f>
        <v/>
      </c>
      <c r="AH91" s="23" t="str">
        <f ca="1">IF(AND($O91="Objectif",AH$7&gt;=$R91,AH$7&lt;=$R91+$S91-1),2,IF(AND($O91="Jalon",AH$7&gt;=$R91,AH$7&lt;=$R91+$S91-1),1,""))</f>
        <v/>
      </c>
      <c r="AI91" s="23" t="str">
        <f ca="1">IF(AND($O91="Objectif",AI$7&gt;=$R91,AI$7&lt;=$R91+$S91-1),2,IF(AND($O91="Jalon",AI$7&gt;=$R91,AI$7&lt;=$R91+$S91-1),1,""))</f>
        <v/>
      </c>
      <c r="AJ91" s="23" t="str">
        <f ca="1">IF(AND($O91="Objectif",AJ$7&gt;=$R91,AJ$7&lt;=$R91+$S91-1),2,IF(AND($O91="Jalon",AJ$7&gt;=$R91,AJ$7&lt;=$R91+$S91-1),1,""))</f>
        <v/>
      </c>
      <c r="AK91" s="23" t="str">
        <f ca="1">IF(AND($O91="Objectif",AK$7&gt;=$R91,AK$7&lt;=$R91+$S91-1),2,IF(AND($O91="Jalon",AK$7&gt;=$R91,AK$7&lt;=$R91+$S91-1),1,""))</f>
        <v/>
      </c>
      <c r="AL91" s="23" t="str">
        <f ca="1">IF(AND($O91="Objectif",AL$7&gt;=$R91,AL$7&lt;=$R91+$S91-1),2,IF(AND($O91="Jalon",AL$7&gt;=$R91,AL$7&lt;=$R91+$S91-1),1,""))</f>
        <v/>
      </c>
      <c r="AM91" s="23" t="str">
        <f ca="1">IF(AND($O91="Objectif",AM$7&gt;=$R91,AM$7&lt;=$R91+$S91-1),2,IF(AND($O91="Jalon",AM$7&gt;=$R91,AM$7&lt;=$R91+$S91-1),1,""))</f>
        <v/>
      </c>
      <c r="AN91" s="23" t="str">
        <f ca="1">IF(AND($O91="Objectif",AN$7&gt;=$R91,AN$7&lt;=$R91+$S91-1),2,IF(AND($O91="Jalon",AN$7&gt;=$R91,AN$7&lt;=$R91+$S91-1),1,""))</f>
        <v/>
      </c>
      <c r="AO91" s="23" t="str">
        <f ca="1">IF(AND($O91="Objectif",AO$7&gt;=$R91,AO$7&lt;=$R91+$S91-1),2,IF(AND($O91="Jalon",AO$7&gt;=$R91,AO$7&lt;=$R91+$S91-1),1,""))</f>
        <v/>
      </c>
      <c r="AP91" s="23" t="str">
        <f ca="1">IF(AND($O91="Objectif",AP$7&gt;=$R91,AP$7&lt;=$R91+$S91-1),2,IF(AND($O91="Jalon",AP$7&gt;=$R91,AP$7&lt;=$R91+$S91-1),1,""))</f>
        <v/>
      </c>
      <c r="AQ91" s="23" t="str">
        <f ca="1">IF(AND($O91="Objectif",AQ$7&gt;=$R91,AQ$7&lt;=$R91+$S91-1),2,IF(AND($O91="Jalon",AQ$7&gt;=$R91,AQ$7&lt;=$R91+$S91-1),1,""))</f>
        <v/>
      </c>
      <c r="AR91" s="23" t="str">
        <f ca="1">IF(AND($O91="Objectif",AR$7&gt;=$R91,AR$7&lt;=$R91+$S91-1),2,IF(AND($O91="Jalon",AR$7&gt;=$R91,AR$7&lt;=$R91+$S91-1),1,""))</f>
        <v/>
      </c>
      <c r="AS91" s="23" t="str">
        <f ca="1">IF(AND($O91="Objectif",AS$7&gt;=$R91,AS$7&lt;=$R91+$S91-1),2,IF(AND($O91="Jalon",AS$7&gt;=$R91,AS$7&lt;=$R91+$S91-1),1,""))</f>
        <v/>
      </c>
      <c r="AT91" s="23" t="str">
        <f ca="1">IF(AND($O91="Objectif",AT$7&gt;=$R91,AT$7&lt;=$R91+$S91-1),2,IF(AND($O91="Jalon",AT$7&gt;=$R91,AT$7&lt;=$R91+$S91-1),1,""))</f>
        <v/>
      </c>
      <c r="AU91" s="23" t="str">
        <f ca="1">IF(AND($O91="Objectif",AU$7&gt;=$R91,AU$7&lt;=$R91+$S91-1),2,IF(AND($O91="Jalon",AU$7&gt;=$R91,AU$7&lt;=$R91+$S91-1),1,""))</f>
        <v/>
      </c>
      <c r="AV91" s="23" t="str">
        <f ca="1">IF(AND($O91="Objectif",AV$7&gt;=$R91,AV$7&lt;=$R91+$S91-1),2,IF(AND($O91="Jalon",AV$7&gt;=$R91,AV$7&lt;=$R91+$S91-1),1,""))</f>
        <v/>
      </c>
      <c r="AW91" s="23" t="str">
        <f ca="1">IF(AND($O91="Objectif",AW$7&gt;=$R91,AW$7&lt;=$R91+$S91-1),2,IF(AND($O91="Jalon",AW$7&gt;=$R91,AW$7&lt;=$R91+$S91-1),1,""))</f>
        <v/>
      </c>
      <c r="AX91" s="23" t="str">
        <f ca="1">IF(AND($O91="Objectif",AX$7&gt;=$R91,AX$7&lt;=$R91+$S91-1),2,IF(AND($O91="Jalon",AX$7&gt;=$R91,AX$7&lt;=$R91+$S91-1),1,""))</f>
        <v/>
      </c>
      <c r="AY91" s="23" t="str">
        <f ca="1">IF(AND($O91="Objectif",AY$7&gt;=$R91,AY$7&lt;=$R91+$S91-1),2,IF(AND($O91="Jalon",AY$7&gt;=$R91,AY$7&lt;=$R91+$S91-1),1,""))</f>
        <v/>
      </c>
      <c r="AZ91" s="23" t="str">
        <f ca="1">IF(AND($O91="Objectif",AZ$7&gt;=$R91,AZ$7&lt;=$R91+$S91-1),2,IF(AND($O91="Jalon",AZ$7&gt;=$R91,AZ$7&lt;=$R91+$S91-1),1,""))</f>
        <v/>
      </c>
      <c r="BA91" s="23" t="str">
        <f ca="1">IF(AND($O91="Objectif",BA$7&gt;=$R91,BA$7&lt;=$R91+$S91-1),2,IF(AND($O91="Jalon",BA$7&gt;=$R91,BA$7&lt;=$R91+$S91-1),1,""))</f>
        <v/>
      </c>
      <c r="BB91" s="23" t="str">
        <f ca="1">IF(AND($O91="Objectif",BB$7&gt;=$R91,BB$7&lt;=$R91+$S91-1),2,IF(AND($O91="Jalon",BB$7&gt;=$R91,BB$7&lt;=$R91+$S91-1),1,""))</f>
        <v/>
      </c>
      <c r="BC91" s="23" t="str">
        <f ca="1">IF(AND($O91="Objectif",BC$7&gt;=$R91,BC$7&lt;=$R91+$S91-1),2,IF(AND($O91="Jalon",BC$7&gt;=$R91,BC$7&lt;=$R91+$S91-1),1,""))</f>
        <v/>
      </c>
      <c r="BD91" s="23" t="str">
        <f ca="1">IF(AND($O91="Objectif",BD$7&gt;=$R91,BD$7&lt;=$R91+$S91-1),2,IF(AND($O91="Jalon",BD$7&gt;=$R91,BD$7&lt;=$R91+$S91-1),1,""))</f>
        <v/>
      </c>
      <c r="BE91" s="23" t="str">
        <f ca="1">IF(AND($O91="Objectif",BE$7&gt;=$R91,BE$7&lt;=$R91+$S91-1),2,IF(AND($O91="Jalon",BE$7&gt;=$R91,BE$7&lt;=$R91+$S91-1),1,""))</f>
        <v/>
      </c>
      <c r="BF91" s="23" t="str">
        <f ca="1">IF(AND($O91="Objectif",BF$7&gt;=$R91,BF$7&lt;=$R91+$S91-1),2,IF(AND($O91="Jalon",BF$7&gt;=$R91,BF$7&lt;=$R91+$S91-1),1,""))</f>
        <v/>
      </c>
      <c r="BG91" s="23" t="str">
        <f ca="1">IF(AND($O91="Objectif",BG$7&gt;=$R91,BG$7&lt;=$R91+$S91-1),2,IF(AND($O91="Jalon",BG$7&gt;=$R91,BG$7&lt;=$R91+$S91-1),1,""))</f>
        <v/>
      </c>
      <c r="BH91" s="23" t="str">
        <f ca="1">IF(AND($O91="Objectif",BH$7&gt;=$R91,BH$7&lt;=$R91+$S91-1),2,IF(AND($O91="Jalon",BH$7&gt;=$R91,BH$7&lt;=$R91+$S91-1),1,""))</f>
        <v/>
      </c>
      <c r="BI91" s="23" t="str">
        <f ca="1">IF(AND($O91="Objectif",BI$7&gt;=$R91,BI$7&lt;=$R91+$S91-1),2,IF(AND($O91="Jalon",BI$7&gt;=$R91,BI$7&lt;=$R91+$S91-1),1,""))</f>
        <v/>
      </c>
      <c r="BJ91" s="23" t="str">
        <f ca="1">IF(AND($O91="Objectif",BJ$7&gt;=$R91,BJ$7&lt;=$R91+$S91-1),2,IF(AND($O91="Jalon",BJ$7&gt;=$R91,BJ$7&lt;=$R91+$S91-1),1,""))</f>
        <v/>
      </c>
      <c r="BK91" s="23" t="str">
        <f ca="1">IF(AND($O91="Objectif",BK$7&gt;=$R91,BK$7&lt;=$R91+$S91-1),2,IF(AND($O91="Jalon",BK$7&gt;=$R91,BK$7&lt;=$R91+$S91-1),1,""))</f>
        <v/>
      </c>
      <c r="BL91" s="23" t="str">
        <f ca="1">IF(AND($O91="Objectif",BL$7&gt;=$R91,BL$7&lt;=$R91+$S91-1),2,IF(AND($O91="Jalon",BL$7&gt;=$R91,BL$7&lt;=$R91+$S91-1),1,""))</f>
        <v/>
      </c>
      <c r="BM91" s="23" t="str">
        <f ca="1">IF(AND($O91="Objectif",BM$7&gt;=$R91,BM$7&lt;=$R91+$S91-1),2,IF(AND($O91="Jalon",BM$7&gt;=$R91,BM$7&lt;=$R91+$S91-1),1,""))</f>
        <v/>
      </c>
      <c r="BN91" s="23" t="str">
        <f ca="1">IF(AND($O91="Objectif",BN$7&gt;=$R91,BN$7&lt;=$R91+$S91-1),2,IF(AND($O91="Jalon",BN$7&gt;=$R91,BN$7&lt;=$R91+$S91-1),1,""))</f>
        <v/>
      </c>
      <c r="BO91" s="23" t="str">
        <f ca="1">IF(AND($O91="Objectif",BO$7&gt;=$R91,BO$7&lt;=$R91+$S91-1),2,IF(AND($O91="Jalon",BO$7&gt;=$R91,BO$7&lt;=$R91+$S91-1),1,""))</f>
        <v/>
      </c>
      <c r="BP91" s="23" t="str">
        <f ca="1">IF(AND($O91="Objectif",BP$7&gt;=$R91,BP$7&lt;=$R91+$S91-1),2,IF(AND($O91="Jalon",BP$7&gt;=$R91,BP$7&lt;=$R91+$S91-1),1,""))</f>
        <v/>
      </c>
      <c r="BQ91" s="23" t="str">
        <f ca="1">IF(AND($O91="Objectif",BQ$7&gt;=$R91,BQ$7&lt;=$R91+$S91-1),2,IF(AND($O91="Jalon",BQ$7&gt;=$R91,BQ$7&lt;=$R91+$S91-1),1,""))</f>
        <v/>
      </c>
      <c r="BR91" s="23" t="str">
        <f ca="1">IF(AND($O91="Objectif",BR$7&gt;=$R91,BR$7&lt;=$R91+$S91-1),2,IF(AND($O91="Jalon",BR$7&gt;=$R91,BR$7&lt;=$R91+$S91-1),1,""))</f>
        <v/>
      </c>
      <c r="BS91" s="23" t="str">
        <f ca="1">IF(AND($O91="Objectif",BS$7&gt;=$R91,BS$7&lt;=$R91+$S91-1),2,IF(AND($O91="Jalon",BS$7&gt;=$R91,BS$7&lt;=$R91+$S91-1),1,""))</f>
        <v/>
      </c>
      <c r="BT91" s="23" t="str">
        <f ca="1">IF(AND($O91="Objectif",BT$7&gt;=$R91,BT$7&lt;=$R91+$S91-1),2,IF(AND($O91="Jalon",BT$7&gt;=$R91,BT$7&lt;=$R91+$S91-1),1,""))</f>
        <v/>
      </c>
      <c r="BU91" s="23" t="str">
        <f ca="1">IF(AND($O91="Objectif",BU$7&gt;=$R91,BU$7&lt;=$R91+$S91-1),2,IF(AND($O91="Jalon",BU$7&gt;=$R91,BU$7&lt;=$R91+$S91-1),1,""))</f>
        <v/>
      </c>
      <c r="BV91" s="23" t="str">
        <f ca="1">IF(AND($O91="Objectif",BV$7&gt;=$R91,BV$7&lt;=$R91+$S91-1),2,IF(AND($O91="Jalon",BV$7&gt;=$R91,BV$7&lt;=$R91+$S91-1),1,""))</f>
        <v/>
      </c>
      <c r="BW91" s="23" t="str">
        <f ca="1">IF(AND($O91="Objectif",BW$7&gt;=$R91,BW$7&lt;=$R91+$S91-1),2,IF(AND($O91="Jalon",BW$7&gt;=$R91,BW$7&lt;=$R91+$S91-1),1,""))</f>
        <v/>
      </c>
      <c r="BX91" s="23" t="str">
        <f ca="1">IF(AND($O91="Objectif",BX$7&gt;=$R91,BX$7&lt;=$R91+$S91-1),2,IF(AND($O91="Jalon",BX$7&gt;=$R91,BX$7&lt;=$R91+$S91-1),1,""))</f>
        <v/>
      </c>
      <c r="BY91" s="23" t="str">
        <f ca="1">IF(AND($O91="Objectif",BY$7&gt;=$R91,BY$7&lt;=$R91+$S91-1),2,IF(AND($O91="Jalon",BY$7&gt;=$R91,BY$7&lt;=$R91+$S91-1),1,""))</f>
        <v/>
      </c>
      <c r="BZ91" s="23" t="str">
        <f ca="1">IF(AND($O91="Objectif",BZ$7&gt;=$R91,BZ$7&lt;=$R91+$S91-1),2,IF(AND($O91="Jalon",BZ$7&gt;=$R91,BZ$7&lt;=$R91+$S91-1),1,""))</f>
        <v/>
      </c>
      <c r="CA91" s="23" t="str">
        <f ca="1">IF(AND($O91="Objectif",CA$7&gt;=$R91,CA$7&lt;=$R91+$S91-1),2,IF(AND($O91="Jalon",CA$7&gt;=$R91,CA$7&lt;=$R91+$S91-1),1,""))</f>
        <v/>
      </c>
      <c r="CB91" s="23" t="str">
        <f ca="1">IF(AND($O91="Objectif",CB$7&gt;=$R91,CB$7&lt;=$R91+$S91-1),2,IF(AND($O91="Jalon",CB$7&gt;=$R91,CB$7&lt;=$R91+$S91-1),1,""))</f>
        <v/>
      </c>
    </row>
    <row r="92" spans="1:80" s="2" customFormat="1" ht="30" customHeight="1" x14ac:dyDescent="0.25">
      <c r="A92" s="37">
        <v>36</v>
      </c>
      <c r="B92" s="35" t="s">
        <v>52</v>
      </c>
      <c r="C92" s="88" t="str">
        <f ca="1">VLOOKUP(((Jalons[[#This Row],[perturbation ]]+Jalons[[#This Row],[perturbation 9]])/150),$D$3:$E$6,2,1)</f>
        <v>En bonne voie</v>
      </c>
      <c r="D92" s="88" t="str">
        <f ca="1">VLOOKUP((Jalons[[#This Row],[temps consommés ]]-Jalons[[#This Row],[Nombre de jours]])/Jalons[[#This Row],[Nombre de jours]],$V$3:$W$6,2,1)</f>
        <v>En bonne voie</v>
      </c>
      <c r="E92" s="22" t="s">
        <v>9</v>
      </c>
      <c r="F92" s="65">
        <f>IF(AND(Jalons[[#This Row],[début réel ]]="",Jalons[[#This Row],[fin réelle ]]),0,IF(AND(Jalons[[#This Row],[début réel ]]&lt;&gt;"",Jalons[[#This Row],[fin réelle ]]=""),0.5,1))</f>
        <v>0</v>
      </c>
      <c r="G92" s="56">
        <f>+T47+1</f>
        <v>44991</v>
      </c>
      <c r="H92" s="21">
        <v>2</v>
      </c>
      <c r="I92" s="45">
        <f>+Jalons[[#This Row],[Début prévisionnel ]]+Jalons[[#This Row],[Nombre de jours]]-1</f>
        <v>44992</v>
      </c>
      <c r="J92" s="45"/>
      <c r="K92" s="87">
        <f ca="1">IF(Jalons[[#This Row],[temps consommés ]]-Jalons[[#This Row],[Nombre de jours]]&lt;0,0,Jalons[[#This Row],[temps consommés ]]-Jalons[[#This Row],[Nombre de jours]])</f>
        <v>0</v>
      </c>
      <c r="L9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2" s="45"/>
      <c r="N92" s="66"/>
      <c r="O92" s="88" t="str">
        <f ca="1">VLOOKUP(Jalons[[#This Row],[temps consommés 10]]-Jalons[[#This Row],[Nombre de jours6]]/Jalons[[#This Row],[Nombre de jours6]],$V$3:$W$6,2,1)</f>
        <v>En bonne voie</v>
      </c>
      <c r="P92" s="22" t="s">
        <v>9</v>
      </c>
      <c r="Q92" s="65">
        <f>IF(AND(Jalons[[#This Row],[début réel 8]]="",Jalons[[#This Row],[fin réelle 11]]),0,IF(AND(Jalons[[#This Row],[début réel 8]]&lt;&gt;"",Jalons[[#This Row],[fin réelle 11]]=""),0.5,1))</f>
        <v>0</v>
      </c>
      <c r="R92" s="56">
        <f>+Jalons[[#This Row],[Fin ]]+1</f>
        <v>44993</v>
      </c>
      <c r="S92" s="21">
        <v>28</v>
      </c>
      <c r="T92" s="45">
        <f>Jalons[[#This Row],[Début prévisionnel 5]]+Jalons[[#This Row],[Nombre de jours6]]</f>
        <v>45021</v>
      </c>
      <c r="U92" s="45"/>
      <c r="V92" s="87">
        <f ca="1">IF(Jalons[[#This Row],[temps consommés 10]]-Jalons[[#This Row],[Nombre de jours6]]&lt;0,0,Jalons[[#This Row],[temps consommés 10]]-Jalons[[#This Row],[Nombre de jours6]])</f>
        <v>0</v>
      </c>
      <c r="W9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2" s="45"/>
      <c r="Y92" s="23" t="str">
        <f ca="1">IF(AND($O92="Objectif",Y$7&gt;=$R92,Y$7&lt;=$R92+$S92-1),2,IF(AND($O92="Jalon",Y$7&gt;=$R92,Y$7&lt;=$R92+$S92-1),1,""))</f>
        <v/>
      </c>
      <c r="Z92" s="23" t="str">
        <f ca="1">IF(AND($O92="Objectif",Z$7&gt;=$R92,Z$7&lt;=$R92+$S92-1),2,IF(AND($O92="Jalon",Z$7&gt;=$R92,Z$7&lt;=$R92+$S92-1),1,""))</f>
        <v/>
      </c>
      <c r="AA92" s="23" t="str">
        <f ca="1">IF(AND($O92="Objectif",AA$7&gt;=$R92,AA$7&lt;=$R92+$S92-1),2,IF(AND($O92="Jalon",AA$7&gt;=$R92,AA$7&lt;=$R92+$S92-1),1,""))</f>
        <v/>
      </c>
      <c r="AB92" s="23" t="str">
        <f ca="1">IF(AND($O92="Objectif",AB$7&gt;=$R92,AB$7&lt;=$R92+$S92-1),2,IF(AND($O92="Jalon",AB$7&gt;=$R92,AB$7&lt;=$R92+$S92-1),1,""))</f>
        <v/>
      </c>
      <c r="AC92" s="23" t="str">
        <f ca="1">IF(AND($O92="Objectif",AC$7&gt;=$R92,AC$7&lt;=$R92+$S92-1),2,IF(AND($O92="Jalon",AC$7&gt;=$R92,AC$7&lt;=$R92+$S92-1),1,""))</f>
        <v/>
      </c>
      <c r="AD92" s="23" t="str">
        <f ca="1">IF(AND($O92="Objectif",AD$7&gt;=$R92,AD$7&lt;=$R92+$S92-1),2,IF(AND($O92="Jalon",AD$7&gt;=$R92,AD$7&lt;=$R92+$S92-1),1,""))</f>
        <v/>
      </c>
      <c r="AE92" s="23" t="str">
        <f ca="1">IF(AND($O92="Objectif",AE$7&gt;=$R92,AE$7&lt;=$R92+$S92-1),2,IF(AND($O92="Jalon",AE$7&gt;=$R92,AE$7&lt;=$R92+$S92-1),1,""))</f>
        <v/>
      </c>
      <c r="AF92" s="23" t="str">
        <f ca="1">IF(AND($O92="Objectif",AF$7&gt;=$R92,AF$7&lt;=$R92+$S92-1),2,IF(AND($O92="Jalon",AF$7&gt;=$R92,AF$7&lt;=$R92+$S92-1),1,""))</f>
        <v/>
      </c>
      <c r="AG92" s="23" t="str">
        <f ca="1">IF(AND($O92="Objectif",AG$7&gt;=$R92,AG$7&lt;=$R92+$S92-1),2,IF(AND($O92="Jalon",AG$7&gt;=$R92,AG$7&lt;=$R92+$S92-1),1,""))</f>
        <v/>
      </c>
      <c r="AH92" s="23" t="str">
        <f ca="1">IF(AND($O92="Objectif",AH$7&gt;=$R92,AH$7&lt;=$R92+$S92-1),2,IF(AND($O92="Jalon",AH$7&gt;=$R92,AH$7&lt;=$R92+$S92-1),1,""))</f>
        <v/>
      </c>
      <c r="AI92" s="23" t="str">
        <f ca="1">IF(AND($O92="Objectif",AI$7&gt;=$R92,AI$7&lt;=$R92+$S92-1),2,IF(AND($O92="Jalon",AI$7&gt;=$R92,AI$7&lt;=$R92+$S92-1),1,""))</f>
        <v/>
      </c>
      <c r="AJ92" s="23" t="str">
        <f ca="1">IF(AND($O92="Objectif",AJ$7&gt;=$R92,AJ$7&lt;=$R92+$S92-1),2,IF(AND($O92="Jalon",AJ$7&gt;=$R92,AJ$7&lt;=$R92+$S92-1),1,""))</f>
        <v/>
      </c>
      <c r="AK92" s="23" t="str">
        <f ca="1">IF(AND($O92="Objectif",AK$7&gt;=$R92,AK$7&lt;=$R92+$S92-1),2,IF(AND($O92="Jalon",AK$7&gt;=$R92,AK$7&lt;=$R92+$S92-1),1,""))</f>
        <v/>
      </c>
      <c r="AL92" s="23" t="str">
        <f ca="1">IF(AND($O92="Objectif",AL$7&gt;=$R92,AL$7&lt;=$R92+$S92-1),2,IF(AND($O92="Jalon",AL$7&gt;=$R92,AL$7&lt;=$R92+$S92-1),1,""))</f>
        <v/>
      </c>
      <c r="AM92" s="23" t="str">
        <f ca="1">IF(AND($O92="Objectif",AM$7&gt;=$R92,AM$7&lt;=$R92+$S92-1),2,IF(AND($O92="Jalon",AM$7&gt;=$R92,AM$7&lt;=$R92+$S92-1),1,""))</f>
        <v/>
      </c>
      <c r="AN92" s="23" t="str">
        <f ca="1">IF(AND($O92="Objectif",AN$7&gt;=$R92,AN$7&lt;=$R92+$S92-1),2,IF(AND($O92="Jalon",AN$7&gt;=$R92,AN$7&lt;=$R92+$S92-1),1,""))</f>
        <v/>
      </c>
      <c r="AO92" s="23" t="str">
        <f ca="1">IF(AND($O92="Objectif",AO$7&gt;=$R92,AO$7&lt;=$R92+$S92-1),2,IF(AND($O92="Jalon",AO$7&gt;=$R92,AO$7&lt;=$R92+$S92-1),1,""))</f>
        <v/>
      </c>
      <c r="AP92" s="23" t="str">
        <f ca="1">IF(AND($O92="Objectif",AP$7&gt;=$R92,AP$7&lt;=$R92+$S92-1),2,IF(AND($O92="Jalon",AP$7&gt;=$R92,AP$7&lt;=$R92+$S92-1),1,""))</f>
        <v/>
      </c>
      <c r="AQ92" s="23" t="str">
        <f ca="1">IF(AND($O92="Objectif",AQ$7&gt;=$R92,AQ$7&lt;=$R92+$S92-1),2,IF(AND($O92="Jalon",AQ$7&gt;=$R92,AQ$7&lt;=$R92+$S92-1),1,""))</f>
        <v/>
      </c>
      <c r="AR92" s="23" t="str">
        <f ca="1">IF(AND($O92="Objectif",AR$7&gt;=$R92,AR$7&lt;=$R92+$S92-1),2,IF(AND($O92="Jalon",AR$7&gt;=$R92,AR$7&lt;=$R92+$S92-1),1,""))</f>
        <v/>
      </c>
      <c r="AS92" s="23" t="str">
        <f ca="1">IF(AND($O92="Objectif",AS$7&gt;=$R92,AS$7&lt;=$R92+$S92-1),2,IF(AND($O92="Jalon",AS$7&gt;=$R92,AS$7&lt;=$R92+$S92-1),1,""))</f>
        <v/>
      </c>
      <c r="AT92" s="23" t="str">
        <f ca="1">IF(AND($O92="Objectif",AT$7&gt;=$R92,AT$7&lt;=$R92+$S92-1),2,IF(AND($O92="Jalon",AT$7&gt;=$R92,AT$7&lt;=$R92+$S92-1),1,""))</f>
        <v/>
      </c>
      <c r="AU92" s="23" t="str">
        <f ca="1">IF(AND($O92="Objectif",AU$7&gt;=$R92,AU$7&lt;=$R92+$S92-1),2,IF(AND($O92="Jalon",AU$7&gt;=$R92,AU$7&lt;=$R92+$S92-1),1,""))</f>
        <v/>
      </c>
      <c r="AV92" s="23" t="str">
        <f ca="1">IF(AND($O92="Objectif",AV$7&gt;=$R92,AV$7&lt;=$R92+$S92-1),2,IF(AND($O92="Jalon",AV$7&gt;=$R92,AV$7&lt;=$R92+$S92-1),1,""))</f>
        <v/>
      </c>
      <c r="AW92" s="23" t="str">
        <f ca="1">IF(AND($O92="Objectif",AW$7&gt;=$R92,AW$7&lt;=$R92+$S92-1),2,IF(AND($O92="Jalon",AW$7&gt;=$R92,AW$7&lt;=$R92+$S92-1),1,""))</f>
        <v/>
      </c>
      <c r="AX92" s="23" t="str">
        <f ca="1">IF(AND($O92="Objectif",AX$7&gt;=$R92,AX$7&lt;=$R92+$S92-1),2,IF(AND($O92="Jalon",AX$7&gt;=$R92,AX$7&lt;=$R92+$S92-1),1,""))</f>
        <v/>
      </c>
      <c r="AY92" s="23" t="str">
        <f ca="1">IF(AND($O92="Objectif",AY$7&gt;=$R92,AY$7&lt;=$R92+$S92-1),2,IF(AND($O92="Jalon",AY$7&gt;=$R92,AY$7&lt;=$R92+$S92-1),1,""))</f>
        <v/>
      </c>
      <c r="AZ92" s="23" t="str">
        <f ca="1">IF(AND($O92="Objectif",AZ$7&gt;=$R92,AZ$7&lt;=$R92+$S92-1),2,IF(AND($O92="Jalon",AZ$7&gt;=$R92,AZ$7&lt;=$R92+$S92-1),1,""))</f>
        <v/>
      </c>
      <c r="BA92" s="23" t="str">
        <f ca="1">IF(AND($O92="Objectif",BA$7&gt;=$R92,BA$7&lt;=$R92+$S92-1),2,IF(AND($O92="Jalon",BA$7&gt;=$R92,BA$7&lt;=$R92+$S92-1),1,""))</f>
        <v/>
      </c>
      <c r="BB92" s="23" t="str">
        <f ca="1">IF(AND($O92="Objectif",BB$7&gt;=$R92,BB$7&lt;=$R92+$S92-1),2,IF(AND($O92="Jalon",BB$7&gt;=$R92,BB$7&lt;=$R92+$S92-1),1,""))</f>
        <v/>
      </c>
      <c r="BC92" s="23" t="str">
        <f ca="1">IF(AND($O92="Objectif",BC$7&gt;=$R92,BC$7&lt;=$R92+$S92-1),2,IF(AND($O92="Jalon",BC$7&gt;=$R92,BC$7&lt;=$R92+$S92-1),1,""))</f>
        <v/>
      </c>
      <c r="BD92" s="23" t="str">
        <f ca="1">IF(AND($O92="Objectif",BD$7&gt;=$R92,BD$7&lt;=$R92+$S92-1),2,IF(AND($O92="Jalon",BD$7&gt;=$R92,BD$7&lt;=$R92+$S92-1),1,""))</f>
        <v/>
      </c>
      <c r="BE92" s="23" t="str">
        <f ca="1">IF(AND($O92="Objectif",BE$7&gt;=$R92,BE$7&lt;=$R92+$S92-1),2,IF(AND($O92="Jalon",BE$7&gt;=$R92,BE$7&lt;=$R92+$S92-1),1,""))</f>
        <v/>
      </c>
      <c r="BF92" s="23" t="str">
        <f ca="1">IF(AND($O92="Objectif",BF$7&gt;=$R92,BF$7&lt;=$R92+$S92-1),2,IF(AND($O92="Jalon",BF$7&gt;=$R92,BF$7&lt;=$R92+$S92-1),1,""))</f>
        <v/>
      </c>
      <c r="BG92" s="23" t="str">
        <f ca="1">IF(AND($O92="Objectif",BG$7&gt;=$R92,BG$7&lt;=$R92+$S92-1),2,IF(AND($O92="Jalon",BG$7&gt;=$R92,BG$7&lt;=$R92+$S92-1),1,""))</f>
        <v/>
      </c>
      <c r="BH92" s="23" t="str">
        <f ca="1">IF(AND($O92="Objectif",BH$7&gt;=$R92,BH$7&lt;=$R92+$S92-1),2,IF(AND($O92="Jalon",BH$7&gt;=$R92,BH$7&lt;=$R92+$S92-1),1,""))</f>
        <v/>
      </c>
      <c r="BI92" s="23" t="str">
        <f ca="1">IF(AND($O92="Objectif",BI$7&gt;=$R92,BI$7&lt;=$R92+$S92-1),2,IF(AND($O92="Jalon",BI$7&gt;=$R92,BI$7&lt;=$R92+$S92-1),1,""))</f>
        <v/>
      </c>
      <c r="BJ92" s="23" t="str">
        <f ca="1">IF(AND($O92="Objectif",BJ$7&gt;=$R92,BJ$7&lt;=$R92+$S92-1),2,IF(AND($O92="Jalon",BJ$7&gt;=$R92,BJ$7&lt;=$R92+$S92-1),1,""))</f>
        <v/>
      </c>
      <c r="BK92" s="23" t="str">
        <f ca="1">IF(AND($O92="Objectif",BK$7&gt;=$R92,BK$7&lt;=$R92+$S92-1),2,IF(AND($O92="Jalon",BK$7&gt;=$R92,BK$7&lt;=$R92+$S92-1),1,""))</f>
        <v/>
      </c>
      <c r="BL92" s="23" t="str">
        <f ca="1">IF(AND($O92="Objectif",BL$7&gt;=$R92,BL$7&lt;=$R92+$S92-1),2,IF(AND($O92="Jalon",BL$7&gt;=$R92,BL$7&lt;=$R92+$S92-1),1,""))</f>
        <v/>
      </c>
      <c r="BM92" s="23" t="str">
        <f ca="1">IF(AND($O92="Objectif",BM$7&gt;=$R92,BM$7&lt;=$R92+$S92-1),2,IF(AND($O92="Jalon",BM$7&gt;=$R92,BM$7&lt;=$R92+$S92-1),1,""))</f>
        <v/>
      </c>
      <c r="BN92" s="23" t="str">
        <f ca="1">IF(AND($O92="Objectif",BN$7&gt;=$R92,BN$7&lt;=$R92+$S92-1),2,IF(AND($O92="Jalon",BN$7&gt;=$R92,BN$7&lt;=$R92+$S92-1),1,""))</f>
        <v/>
      </c>
      <c r="BO92" s="23" t="str">
        <f ca="1">IF(AND($O92="Objectif",BO$7&gt;=$R92,BO$7&lt;=$R92+$S92-1),2,IF(AND($O92="Jalon",BO$7&gt;=$R92,BO$7&lt;=$R92+$S92-1),1,""))</f>
        <v/>
      </c>
      <c r="BP92" s="23" t="str">
        <f ca="1">IF(AND($O92="Objectif",BP$7&gt;=$R92,BP$7&lt;=$R92+$S92-1),2,IF(AND($O92="Jalon",BP$7&gt;=$R92,BP$7&lt;=$R92+$S92-1),1,""))</f>
        <v/>
      </c>
      <c r="BQ92" s="23" t="str">
        <f ca="1">IF(AND($O92="Objectif",BQ$7&gt;=$R92,BQ$7&lt;=$R92+$S92-1),2,IF(AND($O92="Jalon",BQ$7&gt;=$R92,BQ$7&lt;=$R92+$S92-1),1,""))</f>
        <v/>
      </c>
      <c r="BR92" s="23" t="str">
        <f ca="1">IF(AND($O92="Objectif",BR$7&gt;=$R92,BR$7&lt;=$R92+$S92-1),2,IF(AND($O92="Jalon",BR$7&gt;=$R92,BR$7&lt;=$R92+$S92-1),1,""))</f>
        <v/>
      </c>
      <c r="BS92" s="23" t="str">
        <f ca="1">IF(AND($O92="Objectif",BS$7&gt;=$R92,BS$7&lt;=$R92+$S92-1),2,IF(AND($O92="Jalon",BS$7&gt;=$R92,BS$7&lt;=$R92+$S92-1),1,""))</f>
        <v/>
      </c>
      <c r="BT92" s="23" t="str">
        <f ca="1">IF(AND($O92="Objectif",BT$7&gt;=$R92,BT$7&lt;=$R92+$S92-1),2,IF(AND($O92="Jalon",BT$7&gt;=$R92,BT$7&lt;=$R92+$S92-1),1,""))</f>
        <v/>
      </c>
      <c r="BU92" s="23" t="str">
        <f ca="1">IF(AND($O92="Objectif",BU$7&gt;=$R92,BU$7&lt;=$R92+$S92-1),2,IF(AND($O92="Jalon",BU$7&gt;=$R92,BU$7&lt;=$R92+$S92-1),1,""))</f>
        <v/>
      </c>
      <c r="BV92" s="23" t="str">
        <f ca="1">IF(AND($O92="Objectif",BV$7&gt;=$R92,BV$7&lt;=$R92+$S92-1),2,IF(AND($O92="Jalon",BV$7&gt;=$R92,BV$7&lt;=$R92+$S92-1),1,""))</f>
        <v/>
      </c>
      <c r="BW92" s="23" t="str">
        <f ca="1">IF(AND($O92="Objectif",BW$7&gt;=$R92,BW$7&lt;=$R92+$S92-1),2,IF(AND($O92="Jalon",BW$7&gt;=$R92,BW$7&lt;=$R92+$S92-1),1,""))</f>
        <v/>
      </c>
      <c r="BX92" s="23" t="str">
        <f ca="1">IF(AND($O92="Objectif",BX$7&gt;=$R92,BX$7&lt;=$R92+$S92-1),2,IF(AND($O92="Jalon",BX$7&gt;=$R92,BX$7&lt;=$R92+$S92-1),1,""))</f>
        <v/>
      </c>
      <c r="BY92" s="23" t="str">
        <f ca="1">IF(AND($O92="Objectif",BY$7&gt;=$R92,BY$7&lt;=$R92+$S92-1),2,IF(AND($O92="Jalon",BY$7&gt;=$R92,BY$7&lt;=$R92+$S92-1),1,""))</f>
        <v/>
      </c>
      <c r="BZ92" s="23" t="str">
        <f ca="1">IF(AND($O92="Objectif",BZ$7&gt;=$R92,BZ$7&lt;=$R92+$S92-1),2,IF(AND($O92="Jalon",BZ$7&gt;=$R92,BZ$7&lt;=$R92+$S92-1),1,""))</f>
        <v/>
      </c>
      <c r="CA92" s="23" t="str">
        <f ca="1">IF(AND($O92="Objectif",CA$7&gt;=$R92,CA$7&lt;=$R92+$S92-1),2,IF(AND($O92="Jalon",CA$7&gt;=$R92,CA$7&lt;=$R92+$S92-1),1,""))</f>
        <v/>
      </c>
      <c r="CB92" s="23" t="str">
        <f ca="1">IF(AND($O92="Objectif",CB$7&gt;=$R92,CB$7&lt;=$R92+$S92-1),2,IF(AND($O92="Jalon",CB$7&gt;=$R92,CB$7&lt;=$R92+$S92-1),1,""))</f>
        <v/>
      </c>
    </row>
    <row r="93" spans="1:80" s="2" customFormat="1" ht="30" customHeight="1" x14ac:dyDescent="0.25">
      <c r="A93" s="37">
        <v>37</v>
      </c>
      <c r="B93" s="33" t="s">
        <v>53</v>
      </c>
      <c r="C93" s="88" t="str">
        <f ca="1">VLOOKUP(((Jalons[[#This Row],[perturbation ]]+Jalons[[#This Row],[perturbation 9]])/150),$D$3:$E$6,2,1)</f>
        <v>En bonne voie</v>
      </c>
      <c r="D93" s="88" t="str">
        <f ca="1">VLOOKUP((Jalons[[#This Row],[temps consommés ]]-Jalons[[#This Row],[Nombre de jours]])/Jalons[[#This Row],[Nombre de jours]],$V$3:$W$6,2,1)</f>
        <v>En bonne voie</v>
      </c>
      <c r="E93" s="22" t="s">
        <v>9</v>
      </c>
      <c r="F93" s="65">
        <f>IF(AND(Jalons[[#This Row],[début réel ]]="",Jalons[[#This Row],[fin réelle ]]),0,IF(AND(Jalons[[#This Row],[début réel ]]&lt;&gt;"",Jalons[[#This Row],[fin réelle ]]=""),0.5,1))</f>
        <v>0</v>
      </c>
      <c r="G93" s="56">
        <f>+T48+1</f>
        <v>44991</v>
      </c>
      <c r="H93" s="21">
        <v>2</v>
      </c>
      <c r="I93" s="45">
        <f>+Jalons[[#This Row],[Début prévisionnel ]]+Jalons[[#This Row],[Nombre de jours]]-1</f>
        <v>44992</v>
      </c>
      <c r="J93" s="45"/>
      <c r="K93" s="87">
        <f ca="1">IF(Jalons[[#This Row],[temps consommés ]]-Jalons[[#This Row],[Nombre de jours]]&lt;0,0,Jalons[[#This Row],[temps consommés ]]-Jalons[[#This Row],[Nombre de jours]])</f>
        <v>0</v>
      </c>
      <c r="L9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3" s="45"/>
      <c r="N93" s="66"/>
      <c r="O93" s="88" t="str">
        <f ca="1">VLOOKUP(Jalons[[#This Row],[temps consommés 10]]-Jalons[[#This Row],[Nombre de jours6]]/Jalons[[#This Row],[Nombre de jours6]],$V$3:$W$6,2,1)</f>
        <v>En bonne voie</v>
      </c>
      <c r="P93" s="22" t="s">
        <v>9</v>
      </c>
      <c r="Q93" s="65">
        <f>IF(AND(Jalons[[#This Row],[début réel 8]]="",Jalons[[#This Row],[fin réelle 11]]),0,IF(AND(Jalons[[#This Row],[début réel 8]]&lt;&gt;"",Jalons[[#This Row],[fin réelle 11]]=""),0.5,1))</f>
        <v>0</v>
      </c>
      <c r="R93" s="56">
        <f>+Jalons[[#This Row],[Fin ]]+1</f>
        <v>44993</v>
      </c>
      <c r="S93" s="21">
        <v>28</v>
      </c>
      <c r="T93" s="45">
        <f>Jalons[[#This Row],[Début prévisionnel 5]]+Jalons[[#This Row],[Nombre de jours6]]</f>
        <v>45021</v>
      </c>
      <c r="U93" s="45"/>
      <c r="V93" s="87">
        <f ca="1">IF(Jalons[[#This Row],[temps consommés 10]]-Jalons[[#This Row],[Nombre de jours6]]&lt;0,0,Jalons[[#This Row],[temps consommés 10]]-Jalons[[#This Row],[Nombre de jours6]])</f>
        <v>0</v>
      </c>
      <c r="W9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3" s="45"/>
      <c r="Y93" s="23" t="str">
        <f ca="1">IF(AND($O93="Objectif",Y$7&gt;=$R93,Y$7&lt;=$R93+$S93-1),2,IF(AND($O93="Jalon",Y$7&gt;=$R93,Y$7&lt;=$R93+$S93-1),1,""))</f>
        <v/>
      </c>
      <c r="Z93" s="23" t="str">
        <f ca="1">IF(AND($O93="Objectif",Z$7&gt;=$R93,Z$7&lt;=$R93+$S93-1),2,IF(AND($O93="Jalon",Z$7&gt;=$R93,Z$7&lt;=$R93+$S93-1),1,""))</f>
        <v/>
      </c>
      <c r="AA93" s="23" t="str">
        <f ca="1">IF(AND($O93="Objectif",AA$7&gt;=$R93,AA$7&lt;=$R93+$S93-1),2,IF(AND($O93="Jalon",AA$7&gt;=$R93,AA$7&lt;=$R93+$S93-1),1,""))</f>
        <v/>
      </c>
      <c r="AB93" s="23" t="str">
        <f ca="1">IF(AND($O93="Objectif",AB$7&gt;=$R93,AB$7&lt;=$R93+$S93-1),2,IF(AND($O93="Jalon",AB$7&gt;=$R93,AB$7&lt;=$R93+$S93-1),1,""))</f>
        <v/>
      </c>
      <c r="AC93" s="23" t="str">
        <f ca="1">IF(AND($O93="Objectif",AC$7&gt;=$R93,AC$7&lt;=$R93+$S93-1),2,IF(AND($O93="Jalon",AC$7&gt;=$R93,AC$7&lt;=$R93+$S93-1),1,""))</f>
        <v/>
      </c>
      <c r="AD93" s="23" t="str">
        <f ca="1">IF(AND($O93="Objectif",AD$7&gt;=$R93,AD$7&lt;=$R93+$S93-1),2,IF(AND($O93="Jalon",AD$7&gt;=$R93,AD$7&lt;=$R93+$S93-1),1,""))</f>
        <v/>
      </c>
      <c r="AE93" s="23" t="str">
        <f ca="1">IF(AND($O93="Objectif",AE$7&gt;=$R93,AE$7&lt;=$R93+$S93-1),2,IF(AND($O93="Jalon",AE$7&gt;=$R93,AE$7&lt;=$R93+$S93-1),1,""))</f>
        <v/>
      </c>
      <c r="AF93" s="23" t="str">
        <f ca="1">IF(AND($O93="Objectif",AF$7&gt;=$R93,AF$7&lt;=$R93+$S93-1),2,IF(AND($O93="Jalon",AF$7&gt;=$R93,AF$7&lt;=$R93+$S93-1),1,""))</f>
        <v/>
      </c>
      <c r="AG93" s="23" t="str">
        <f ca="1">IF(AND($O93="Objectif",AG$7&gt;=$R93,AG$7&lt;=$R93+$S93-1),2,IF(AND($O93="Jalon",AG$7&gt;=$R93,AG$7&lt;=$R93+$S93-1),1,""))</f>
        <v/>
      </c>
      <c r="AH93" s="23" t="str">
        <f ca="1">IF(AND($O93="Objectif",AH$7&gt;=$R93,AH$7&lt;=$R93+$S93-1),2,IF(AND($O93="Jalon",AH$7&gt;=$R93,AH$7&lt;=$R93+$S93-1),1,""))</f>
        <v/>
      </c>
      <c r="AI93" s="23" t="str">
        <f ca="1">IF(AND($O93="Objectif",AI$7&gt;=$R93,AI$7&lt;=$R93+$S93-1),2,IF(AND($O93="Jalon",AI$7&gt;=$R93,AI$7&lt;=$R93+$S93-1),1,""))</f>
        <v/>
      </c>
      <c r="AJ93" s="23" t="str">
        <f ca="1">IF(AND($O93="Objectif",AJ$7&gt;=$R93,AJ$7&lt;=$R93+$S93-1),2,IF(AND($O93="Jalon",AJ$7&gt;=$R93,AJ$7&lt;=$R93+$S93-1),1,""))</f>
        <v/>
      </c>
      <c r="AK93" s="23" t="str">
        <f ca="1">IF(AND($O93="Objectif",AK$7&gt;=$R93,AK$7&lt;=$R93+$S93-1),2,IF(AND($O93="Jalon",AK$7&gt;=$R93,AK$7&lt;=$R93+$S93-1),1,""))</f>
        <v/>
      </c>
      <c r="AL93" s="23" t="str">
        <f ca="1">IF(AND($O93="Objectif",AL$7&gt;=$R93,AL$7&lt;=$R93+$S93-1),2,IF(AND($O93="Jalon",AL$7&gt;=$R93,AL$7&lt;=$R93+$S93-1),1,""))</f>
        <v/>
      </c>
      <c r="AM93" s="23" t="str">
        <f ca="1">IF(AND($O93="Objectif",AM$7&gt;=$R93,AM$7&lt;=$R93+$S93-1),2,IF(AND($O93="Jalon",AM$7&gt;=$R93,AM$7&lt;=$R93+$S93-1),1,""))</f>
        <v/>
      </c>
      <c r="AN93" s="23" t="str">
        <f ca="1">IF(AND($O93="Objectif",AN$7&gt;=$R93,AN$7&lt;=$R93+$S93-1),2,IF(AND($O93="Jalon",AN$7&gt;=$R93,AN$7&lt;=$R93+$S93-1),1,""))</f>
        <v/>
      </c>
      <c r="AO93" s="23" t="str">
        <f ca="1">IF(AND($O93="Objectif",AO$7&gt;=$R93,AO$7&lt;=$R93+$S93-1),2,IF(AND($O93="Jalon",AO$7&gt;=$R93,AO$7&lt;=$R93+$S93-1),1,""))</f>
        <v/>
      </c>
      <c r="AP93" s="23" t="str">
        <f ca="1">IF(AND($O93="Objectif",AP$7&gt;=$R93,AP$7&lt;=$R93+$S93-1),2,IF(AND($O93="Jalon",AP$7&gt;=$R93,AP$7&lt;=$R93+$S93-1),1,""))</f>
        <v/>
      </c>
      <c r="AQ93" s="23" t="str">
        <f ca="1">IF(AND($O93="Objectif",AQ$7&gt;=$R93,AQ$7&lt;=$R93+$S93-1),2,IF(AND($O93="Jalon",AQ$7&gt;=$R93,AQ$7&lt;=$R93+$S93-1),1,""))</f>
        <v/>
      </c>
      <c r="AR93" s="23" t="str">
        <f ca="1">IF(AND($O93="Objectif",AR$7&gt;=$R93,AR$7&lt;=$R93+$S93-1),2,IF(AND($O93="Jalon",AR$7&gt;=$R93,AR$7&lt;=$R93+$S93-1),1,""))</f>
        <v/>
      </c>
      <c r="AS93" s="23" t="str">
        <f ca="1">IF(AND($O93="Objectif",AS$7&gt;=$R93,AS$7&lt;=$R93+$S93-1),2,IF(AND($O93="Jalon",AS$7&gt;=$R93,AS$7&lt;=$R93+$S93-1),1,""))</f>
        <v/>
      </c>
      <c r="AT93" s="23" t="str">
        <f ca="1">IF(AND($O93="Objectif",AT$7&gt;=$R93,AT$7&lt;=$R93+$S93-1),2,IF(AND($O93="Jalon",AT$7&gt;=$R93,AT$7&lt;=$R93+$S93-1),1,""))</f>
        <v/>
      </c>
      <c r="AU93" s="23" t="str">
        <f ca="1">IF(AND($O93="Objectif",AU$7&gt;=$R93,AU$7&lt;=$R93+$S93-1),2,IF(AND($O93="Jalon",AU$7&gt;=$R93,AU$7&lt;=$R93+$S93-1),1,""))</f>
        <v/>
      </c>
      <c r="AV93" s="23" t="str">
        <f ca="1">IF(AND($O93="Objectif",AV$7&gt;=$R93,AV$7&lt;=$R93+$S93-1),2,IF(AND($O93="Jalon",AV$7&gt;=$R93,AV$7&lt;=$R93+$S93-1),1,""))</f>
        <v/>
      </c>
      <c r="AW93" s="23" t="str">
        <f ca="1">IF(AND($O93="Objectif",AW$7&gt;=$R93,AW$7&lt;=$R93+$S93-1),2,IF(AND($O93="Jalon",AW$7&gt;=$R93,AW$7&lt;=$R93+$S93-1),1,""))</f>
        <v/>
      </c>
      <c r="AX93" s="23" t="str">
        <f ca="1">IF(AND($O93="Objectif",AX$7&gt;=$R93,AX$7&lt;=$R93+$S93-1),2,IF(AND($O93="Jalon",AX$7&gt;=$R93,AX$7&lt;=$R93+$S93-1),1,""))</f>
        <v/>
      </c>
      <c r="AY93" s="23" t="str">
        <f ca="1">IF(AND($O93="Objectif",AY$7&gt;=$R93,AY$7&lt;=$R93+$S93-1),2,IF(AND($O93="Jalon",AY$7&gt;=$R93,AY$7&lt;=$R93+$S93-1),1,""))</f>
        <v/>
      </c>
      <c r="AZ93" s="23" t="str">
        <f ca="1">IF(AND($O93="Objectif",AZ$7&gt;=$R93,AZ$7&lt;=$R93+$S93-1),2,IF(AND($O93="Jalon",AZ$7&gt;=$R93,AZ$7&lt;=$R93+$S93-1),1,""))</f>
        <v/>
      </c>
      <c r="BA93" s="23" t="str">
        <f ca="1">IF(AND($O93="Objectif",BA$7&gt;=$R93,BA$7&lt;=$R93+$S93-1),2,IF(AND($O93="Jalon",BA$7&gt;=$R93,BA$7&lt;=$R93+$S93-1),1,""))</f>
        <v/>
      </c>
      <c r="BB93" s="23" t="str">
        <f ca="1">IF(AND($O93="Objectif",BB$7&gt;=$R93,BB$7&lt;=$R93+$S93-1),2,IF(AND($O93="Jalon",BB$7&gt;=$R93,BB$7&lt;=$R93+$S93-1),1,""))</f>
        <v/>
      </c>
      <c r="BC93" s="23" t="str">
        <f ca="1">IF(AND($O93="Objectif",BC$7&gt;=$R93,BC$7&lt;=$R93+$S93-1),2,IF(AND($O93="Jalon",BC$7&gt;=$R93,BC$7&lt;=$R93+$S93-1),1,""))</f>
        <v/>
      </c>
      <c r="BD93" s="23" t="str">
        <f ca="1">IF(AND($O93="Objectif",BD$7&gt;=$R93,BD$7&lt;=$R93+$S93-1),2,IF(AND($O93="Jalon",BD$7&gt;=$R93,BD$7&lt;=$R93+$S93-1),1,""))</f>
        <v/>
      </c>
      <c r="BE93" s="23" t="str">
        <f ca="1">IF(AND($O93="Objectif",BE$7&gt;=$R93,BE$7&lt;=$R93+$S93-1),2,IF(AND($O93="Jalon",BE$7&gt;=$R93,BE$7&lt;=$R93+$S93-1),1,""))</f>
        <v/>
      </c>
      <c r="BF93" s="23" t="str">
        <f ca="1">IF(AND($O93="Objectif",BF$7&gt;=$R93,BF$7&lt;=$R93+$S93-1),2,IF(AND($O93="Jalon",BF$7&gt;=$R93,BF$7&lt;=$R93+$S93-1),1,""))</f>
        <v/>
      </c>
      <c r="BG93" s="23" t="str">
        <f ca="1">IF(AND($O93="Objectif",BG$7&gt;=$R93,BG$7&lt;=$R93+$S93-1),2,IF(AND($O93="Jalon",BG$7&gt;=$R93,BG$7&lt;=$R93+$S93-1),1,""))</f>
        <v/>
      </c>
      <c r="BH93" s="23" t="str">
        <f ca="1">IF(AND($O93="Objectif",BH$7&gt;=$R93,BH$7&lt;=$R93+$S93-1),2,IF(AND($O93="Jalon",BH$7&gt;=$R93,BH$7&lt;=$R93+$S93-1),1,""))</f>
        <v/>
      </c>
      <c r="BI93" s="23" t="str">
        <f ca="1">IF(AND($O93="Objectif",BI$7&gt;=$R93,BI$7&lt;=$R93+$S93-1),2,IF(AND($O93="Jalon",BI$7&gt;=$R93,BI$7&lt;=$R93+$S93-1),1,""))</f>
        <v/>
      </c>
      <c r="BJ93" s="23" t="str">
        <f ca="1">IF(AND($O93="Objectif",BJ$7&gt;=$R93,BJ$7&lt;=$R93+$S93-1),2,IF(AND($O93="Jalon",BJ$7&gt;=$R93,BJ$7&lt;=$R93+$S93-1),1,""))</f>
        <v/>
      </c>
      <c r="BK93" s="23" t="str">
        <f ca="1">IF(AND($O93="Objectif",BK$7&gt;=$R93,BK$7&lt;=$R93+$S93-1),2,IF(AND($O93="Jalon",BK$7&gt;=$R93,BK$7&lt;=$R93+$S93-1),1,""))</f>
        <v/>
      </c>
      <c r="BL93" s="23" t="str">
        <f ca="1">IF(AND($O93="Objectif",BL$7&gt;=$R93,BL$7&lt;=$R93+$S93-1),2,IF(AND($O93="Jalon",BL$7&gt;=$R93,BL$7&lt;=$R93+$S93-1),1,""))</f>
        <v/>
      </c>
      <c r="BM93" s="23" t="str">
        <f ca="1">IF(AND($O93="Objectif",BM$7&gt;=$R93,BM$7&lt;=$R93+$S93-1),2,IF(AND($O93="Jalon",BM$7&gt;=$R93,BM$7&lt;=$R93+$S93-1),1,""))</f>
        <v/>
      </c>
      <c r="BN93" s="23" t="str">
        <f ca="1">IF(AND($O93="Objectif",BN$7&gt;=$R93,BN$7&lt;=$R93+$S93-1),2,IF(AND($O93="Jalon",BN$7&gt;=$R93,BN$7&lt;=$R93+$S93-1),1,""))</f>
        <v/>
      </c>
      <c r="BO93" s="23" t="str">
        <f ca="1">IF(AND($O93="Objectif",BO$7&gt;=$R93,BO$7&lt;=$R93+$S93-1),2,IF(AND($O93="Jalon",BO$7&gt;=$R93,BO$7&lt;=$R93+$S93-1),1,""))</f>
        <v/>
      </c>
      <c r="BP93" s="23" t="str">
        <f ca="1">IF(AND($O93="Objectif",BP$7&gt;=$R93,BP$7&lt;=$R93+$S93-1),2,IF(AND($O93="Jalon",BP$7&gt;=$R93,BP$7&lt;=$R93+$S93-1),1,""))</f>
        <v/>
      </c>
      <c r="BQ93" s="23" t="str">
        <f ca="1">IF(AND($O93="Objectif",BQ$7&gt;=$R93,BQ$7&lt;=$R93+$S93-1),2,IF(AND($O93="Jalon",BQ$7&gt;=$R93,BQ$7&lt;=$R93+$S93-1),1,""))</f>
        <v/>
      </c>
      <c r="BR93" s="23" t="str">
        <f ca="1">IF(AND($O93="Objectif",BR$7&gt;=$R93,BR$7&lt;=$R93+$S93-1),2,IF(AND($O93="Jalon",BR$7&gt;=$R93,BR$7&lt;=$R93+$S93-1),1,""))</f>
        <v/>
      </c>
      <c r="BS93" s="23" t="str">
        <f ca="1">IF(AND($O93="Objectif",BS$7&gt;=$R93,BS$7&lt;=$R93+$S93-1),2,IF(AND($O93="Jalon",BS$7&gt;=$R93,BS$7&lt;=$R93+$S93-1),1,""))</f>
        <v/>
      </c>
      <c r="BT93" s="23" t="str">
        <f ca="1">IF(AND($O93="Objectif",BT$7&gt;=$R93,BT$7&lt;=$R93+$S93-1),2,IF(AND($O93="Jalon",BT$7&gt;=$R93,BT$7&lt;=$R93+$S93-1),1,""))</f>
        <v/>
      </c>
      <c r="BU93" s="23" t="str">
        <f ca="1">IF(AND($O93="Objectif",BU$7&gt;=$R93,BU$7&lt;=$R93+$S93-1),2,IF(AND($O93="Jalon",BU$7&gt;=$R93,BU$7&lt;=$R93+$S93-1),1,""))</f>
        <v/>
      </c>
      <c r="BV93" s="23" t="str">
        <f ca="1">IF(AND($O93="Objectif",BV$7&gt;=$R93,BV$7&lt;=$R93+$S93-1),2,IF(AND($O93="Jalon",BV$7&gt;=$R93,BV$7&lt;=$R93+$S93-1),1,""))</f>
        <v/>
      </c>
      <c r="BW93" s="23" t="str">
        <f ca="1">IF(AND($O93="Objectif",BW$7&gt;=$R93,BW$7&lt;=$R93+$S93-1),2,IF(AND($O93="Jalon",BW$7&gt;=$R93,BW$7&lt;=$R93+$S93-1),1,""))</f>
        <v/>
      </c>
      <c r="BX93" s="23" t="str">
        <f ca="1">IF(AND($O93="Objectif",BX$7&gt;=$R93,BX$7&lt;=$R93+$S93-1),2,IF(AND($O93="Jalon",BX$7&gt;=$R93,BX$7&lt;=$R93+$S93-1),1,""))</f>
        <v/>
      </c>
      <c r="BY93" s="23" t="str">
        <f ca="1">IF(AND($O93="Objectif",BY$7&gt;=$R93,BY$7&lt;=$R93+$S93-1),2,IF(AND($O93="Jalon",BY$7&gt;=$R93,BY$7&lt;=$R93+$S93-1),1,""))</f>
        <v/>
      </c>
      <c r="BZ93" s="23" t="str">
        <f ca="1">IF(AND($O93="Objectif",BZ$7&gt;=$R93,BZ$7&lt;=$R93+$S93-1),2,IF(AND($O93="Jalon",BZ$7&gt;=$R93,BZ$7&lt;=$R93+$S93-1),1,""))</f>
        <v/>
      </c>
      <c r="CA93" s="23" t="str">
        <f ca="1">IF(AND($O93="Objectif",CA$7&gt;=$R93,CA$7&lt;=$R93+$S93-1),2,IF(AND($O93="Jalon",CA$7&gt;=$R93,CA$7&lt;=$R93+$S93-1),1,""))</f>
        <v/>
      </c>
      <c r="CB93" s="23" t="str">
        <f ca="1">IF(AND($O93="Objectif",CB$7&gt;=$R93,CB$7&lt;=$R93+$S93-1),2,IF(AND($O93="Jalon",CB$7&gt;=$R93,CB$7&lt;=$R93+$S93-1),1,""))</f>
        <v/>
      </c>
    </row>
    <row r="94" spans="1:80" s="2" customFormat="1" ht="30" customHeight="1" x14ac:dyDescent="0.25">
      <c r="A94" s="36">
        <v>38</v>
      </c>
      <c r="B94" s="33" t="s">
        <v>54</v>
      </c>
      <c r="C94" s="88" t="str">
        <f ca="1">VLOOKUP(((Jalons[[#This Row],[perturbation ]]+Jalons[[#This Row],[perturbation 9]])/150),$D$3:$E$6,2,1)</f>
        <v>En bonne voie</v>
      </c>
      <c r="D94" s="88" t="str">
        <f ca="1">VLOOKUP((Jalons[[#This Row],[temps consommés ]]-Jalons[[#This Row],[Nombre de jours]])/Jalons[[#This Row],[Nombre de jours]],$V$3:$W$6,2,1)</f>
        <v>En bonne voie</v>
      </c>
      <c r="E94" s="22" t="s">
        <v>9</v>
      </c>
      <c r="F94" s="65">
        <f>IF(AND(Jalons[[#This Row],[début réel ]]="",Jalons[[#This Row],[fin réelle ]]),0,IF(AND(Jalons[[#This Row],[début réel ]]&lt;&gt;"",Jalons[[#This Row],[fin réelle ]]=""),0.5,1))</f>
        <v>0</v>
      </c>
      <c r="G94" s="56">
        <f>+T49+1</f>
        <v>44991</v>
      </c>
      <c r="H94" s="21">
        <v>2</v>
      </c>
      <c r="I94" s="45">
        <f>+Jalons[[#This Row],[Début prévisionnel ]]+Jalons[[#This Row],[Nombre de jours]]-1</f>
        <v>44992</v>
      </c>
      <c r="J94" s="45"/>
      <c r="K94" s="87">
        <f ca="1">IF(Jalons[[#This Row],[temps consommés ]]-Jalons[[#This Row],[Nombre de jours]]&lt;0,0,Jalons[[#This Row],[temps consommés ]]-Jalons[[#This Row],[Nombre de jours]])</f>
        <v>0</v>
      </c>
      <c r="L9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4" s="45"/>
      <c r="N94" s="66"/>
      <c r="O94" s="88" t="str">
        <f ca="1">VLOOKUP(Jalons[[#This Row],[temps consommés 10]]-Jalons[[#This Row],[Nombre de jours6]]/Jalons[[#This Row],[Nombre de jours6]],$V$3:$W$6,2,1)</f>
        <v>En bonne voie</v>
      </c>
      <c r="P94" s="22" t="s">
        <v>9</v>
      </c>
      <c r="Q94" s="65">
        <f>IF(AND(Jalons[[#This Row],[début réel 8]]="",Jalons[[#This Row],[fin réelle 11]]),0,IF(AND(Jalons[[#This Row],[début réel 8]]&lt;&gt;"",Jalons[[#This Row],[fin réelle 11]]=""),0.5,1))</f>
        <v>0</v>
      </c>
      <c r="R94" s="56">
        <f>+Jalons[[#This Row],[Fin ]]+1</f>
        <v>44993</v>
      </c>
      <c r="S94" s="21">
        <v>28</v>
      </c>
      <c r="T94" s="45">
        <f>Jalons[[#This Row],[Début prévisionnel 5]]+Jalons[[#This Row],[Nombre de jours6]]</f>
        <v>45021</v>
      </c>
      <c r="U94" s="45"/>
      <c r="V94" s="87">
        <f ca="1">IF(Jalons[[#This Row],[temps consommés 10]]-Jalons[[#This Row],[Nombre de jours6]]&lt;0,0,Jalons[[#This Row],[temps consommés 10]]-Jalons[[#This Row],[Nombre de jours6]])</f>
        <v>0</v>
      </c>
      <c r="W9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4" s="45"/>
      <c r="Y94" s="23" t="str">
        <f ca="1">IF(AND($O94="Objectif",Y$7&gt;=$R94,Y$7&lt;=$R94+$S94-1),2,IF(AND($O94="Jalon",Y$7&gt;=$R94,Y$7&lt;=$R94+$S94-1),1,""))</f>
        <v/>
      </c>
      <c r="Z94" s="23" t="str">
        <f ca="1">IF(AND($O94="Objectif",Z$7&gt;=$R94,Z$7&lt;=$R94+$S94-1),2,IF(AND($O94="Jalon",Z$7&gt;=$R94,Z$7&lt;=$R94+$S94-1),1,""))</f>
        <v/>
      </c>
      <c r="AA94" s="23" t="str">
        <f ca="1">IF(AND($O94="Objectif",AA$7&gt;=$R94,AA$7&lt;=$R94+$S94-1),2,IF(AND($O94="Jalon",AA$7&gt;=$R94,AA$7&lt;=$R94+$S94-1),1,""))</f>
        <v/>
      </c>
      <c r="AB94" s="23" t="str">
        <f ca="1">IF(AND($O94="Objectif",AB$7&gt;=$R94,AB$7&lt;=$R94+$S94-1),2,IF(AND($O94="Jalon",AB$7&gt;=$R94,AB$7&lt;=$R94+$S94-1),1,""))</f>
        <v/>
      </c>
      <c r="AC94" s="23" t="str">
        <f ca="1">IF(AND($O94="Objectif",AC$7&gt;=$R94,AC$7&lt;=$R94+$S94-1),2,IF(AND($O94="Jalon",AC$7&gt;=$R94,AC$7&lt;=$R94+$S94-1),1,""))</f>
        <v/>
      </c>
      <c r="AD94" s="23" t="str">
        <f ca="1">IF(AND($O94="Objectif",AD$7&gt;=$R94,AD$7&lt;=$R94+$S94-1),2,IF(AND($O94="Jalon",AD$7&gt;=$R94,AD$7&lt;=$R94+$S94-1),1,""))</f>
        <v/>
      </c>
      <c r="AE94" s="23" t="str">
        <f ca="1">IF(AND($O94="Objectif",AE$7&gt;=$R94,AE$7&lt;=$R94+$S94-1),2,IF(AND($O94="Jalon",AE$7&gt;=$R94,AE$7&lt;=$R94+$S94-1),1,""))</f>
        <v/>
      </c>
      <c r="AF94" s="23" t="str">
        <f ca="1">IF(AND($O94="Objectif",AF$7&gt;=$R94,AF$7&lt;=$R94+$S94-1),2,IF(AND($O94="Jalon",AF$7&gt;=$R94,AF$7&lt;=$R94+$S94-1),1,""))</f>
        <v/>
      </c>
      <c r="AG94" s="23" t="str">
        <f ca="1">IF(AND($O94="Objectif",AG$7&gt;=$R94,AG$7&lt;=$R94+$S94-1),2,IF(AND($O94="Jalon",AG$7&gt;=$R94,AG$7&lt;=$R94+$S94-1),1,""))</f>
        <v/>
      </c>
      <c r="AH94" s="23" t="str">
        <f ca="1">IF(AND($O94="Objectif",AH$7&gt;=$R94,AH$7&lt;=$R94+$S94-1),2,IF(AND($O94="Jalon",AH$7&gt;=$R94,AH$7&lt;=$R94+$S94-1),1,""))</f>
        <v/>
      </c>
      <c r="AI94" s="23" t="str">
        <f ca="1">IF(AND($O94="Objectif",AI$7&gt;=$R94,AI$7&lt;=$R94+$S94-1),2,IF(AND($O94="Jalon",AI$7&gt;=$R94,AI$7&lt;=$R94+$S94-1),1,""))</f>
        <v/>
      </c>
      <c r="AJ94" s="23" t="str">
        <f ca="1">IF(AND($O94="Objectif",AJ$7&gt;=$R94,AJ$7&lt;=$R94+$S94-1),2,IF(AND($O94="Jalon",AJ$7&gt;=$R94,AJ$7&lt;=$R94+$S94-1),1,""))</f>
        <v/>
      </c>
      <c r="AK94" s="23" t="str">
        <f ca="1">IF(AND($O94="Objectif",AK$7&gt;=$R94,AK$7&lt;=$R94+$S94-1),2,IF(AND($O94="Jalon",AK$7&gt;=$R94,AK$7&lt;=$R94+$S94-1),1,""))</f>
        <v/>
      </c>
      <c r="AL94" s="23" t="str">
        <f ca="1">IF(AND($O94="Objectif",AL$7&gt;=$R94,AL$7&lt;=$R94+$S94-1),2,IF(AND($O94="Jalon",AL$7&gt;=$R94,AL$7&lt;=$R94+$S94-1),1,""))</f>
        <v/>
      </c>
      <c r="AM94" s="23" t="str">
        <f ca="1">IF(AND($O94="Objectif",AM$7&gt;=$R94,AM$7&lt;=$R94+$S94-1),2,IF(AND($O94="Jalon",AM$7&gt;=$R94,AM$7&lt;=$R94+$S94-1),1,""))</f>
        <v/>
      </c>
      <c r="AN94" s="23" t="str">
        <f ca="1">IF(AND($O94="Objectif",AN$7&gt;=$R94,AN$7&lt;=$R94+$S94-1),2,IF(AND($O94="Jalon",AN$7&gt;=$R94,AN$7&lt;=$R94+$S94-1),1,""))</f>
        <v/>
      </c>
      <c r="AO94" s="23" t="str">
        <f ca="1">IF(AND($O94="Objectif",AO$7&gt;=$R94,AO$7&lt;=$R94+$S94-1),2,IF(AND($O94="Jalon",AO$7&gt;=$R94,AO$7&lt;=$R94+$S94-1),1,""))</f>
        <v/>
      </c>
      <c r="AP94" s="23" t="str">
        <f ca="1">IF(AND($O94="Objectif",AP$7&gt;=$R94,AP$7&lt;=$R94+$S94-1),2,IF(AND($O94="Jalon",AP$7&gt;=$R94,AP$7&lt;=$R94+$S94-1),1,""))</f>
        <v/>
      </c>
      <c r="AQ94" s="23" t="str">
        <f ca="1">IF(AND($O94="Objectif",AQ$7&gt;=$R94,AQ$7&lt;=$R94+$S94-1),2,IF(AND($O94="Jalon",AQ$7&gt;=$R94,AQ$7&lt;=$R94+$S94-1),1,""))</f>
        <v/>
      </c>
      <c r="AR94" s="23" t="str">
        <f ca="1">IF(AND($O94="Objectif",AR$7&gt;=$R94,AR$7&lt;=$R94+$S94-1),2,IF(AND($O94="Jalon",AR$7&gt;=$R94,AR$7&lt;=$R94+$S94-1),1,""))</f>
        <v/>
      </c>
      <c r="AS94" s="23" t="str">
        <f ca="1">IF(AND($O94="Objectif",AS$7&gt;=$R94,AS$7&lt;=$R94+$S94-1),2,IF(AND($O94="Jalon",AS$7&gt;=$R94,AS$7&lt;=$R94+$S94-1),1,""))</f>
        <v/>
      </c>
      <c r="AT94" s="23" t="str">
        <f ca="1">IF(AND($O94="Objectif",AT$7&gt;=$R94,AT$7&lt;=$R94+$S94-1),2,IF(AND($O94="Jalon",AT$7&gt;=$R94,AT$7&lt;=$R94+$S94-1),1,""))</f>
        <v/>
      </c>
      <c r="AU94" s="23" t="str">
        <f ca="1">IF(AND($O94="Objectif",AU$7&gt;=$R94,AU$7&lt;=$R94+$S94-1),2,IF(AND($O94="Jalon",AU$7&gt;=$R94,AU$7&lt;=$R94+$S94-1),1,""))</f>
        <v/>
      </c>
      <c r="AV94" s="23" t="str">
        <f ca="1">IF(AND($O94="Objectif",AV$7&gt;=$R94,AV$7&lt;=$R94+$S94-1),2,IF(AND($O94="Jalon",AV$7&gt;=$R94,AV$7&lt;=$R94+$S94-1),1,""))</f>
        <v/>
      </c>
      <c r="AW94" s="23" t="str">
        <f ca="1">IF(AND($O94="Objectif",AW$7&gt;=$R94,AW$7&lt;=$R94+$S94-1),2,IF(AND($O94="Jalon",AW$7&gt;=$R94,AW$7&lt;=$R94+$S94-1),1,""))</f>
        <v/>
      </c>
      <c r="AX94" s="23" t="str">
        <f ca="1">IF(AND($O94="Objectif",AX$7&gt;=$R94,AX$7&lt;=$R94+$S94-1),2,IF(AND($O94="Jalon",AX$7&gt;=$R94,AX$7&lt;=$R94+$S94-1),1,""))</f>
        <v/>
      </c>
      <c r="AY94" s="23" t="str">
        <f ca="1">IF(AND($O94="Objectif",AY$7&gt;=$R94,AY$7&lt;=$R94+$S94-1),2,IF(AND($O94="Jalon",AY$7&gt;=$R94,AY$7&lt;=$R94+$S94-1),1,""))</f>
        <v/>
      </c>
      <c r="AZ94" s="23" t="str">
        <f ca="1">IF(AND($O94="Objectif",AZ$7&gt;=$R94,AZ$7&lt;=$R94+$S94-1),2,IF(AND($O94="Jalon",AZ$7&gt;=$R94,AZ$7&lt;=$R94+$S94-1),1,""))</f>
        <v/>
      </c>
      <c r="BA94" s="23" t="str">
        <f ca="1">IF(AND($O94="Objectif",BA$7&gt;=$R94,BA$7&lt;=$R94+$S94-1),2,IF(AND($O94="Jalon",BA$7&gt;=$R94,BA$7&lt;=$R94+$S94-1),1,""))</f>
        <v/>
      </c>
      <c r="BB94" s="23" t="str">
        <f ca="1">IF(AND($O94="Objectif",BB$7&gt;=$R94,BB$7&lt;=$R94+$S94-1),2,IF(AND($O94="Jalon",BB$7&gt;=$R94,BB$7&lt;=$R94+$S94-1),1,""))</f>
        <v/>
      </c>
      <c r="BC94" s="23" t="str">
        <f ca="1">IF(AND($O94="Objectif",BC$7&gt;=$R94,BC$7&lt;=$R94+$S94-1),2,IF(AND($O94="Jalon",BC$7&gt;=$R94,BC$7&lt;=$R94+$S94-1),1,""))</f>
        <v/>
      </c>
      <c r="BD94" s="23" t="str">
        <f ca="1">IF(AND($O94="Objectif",BD$7&gt;=$R94,BD$7&lt;=$R94+$S94-1),2,IF(AND($O94="Jalon",BD$7&gt;=$R94,BD$7&lt;=$R94+$S94-1),1,""))</f>
        <v/>
      </c>
      <c r="BE94" s="23" t="str">
        <f ca="1">IF(AND($O94="Objectif",BE$7&gt;=$R94,BE$7&lt;=$R94+$S94-1),2,IF(AND($O94="Jalon",BE$7&gt;=$R94,BE$7&lt;=$R94+$S94-1),1,""))</f>
        <v/>
      </c>
      <c r="BF94" s="23" t="str">
        <f ca="1">IF(AND($O94="Objectif",BF$7&gt;=$R94,BF$7&lt;=$R94+$S94-1),2,IF(AND($O94="Jalon",BF$7&gt;=$R94,BF$7&lt;=$R94+$S94-1),1,""))</f>
        <v/>
      </c>
      <c r="BG94" s="23" t="str">
        <f ca="1">IF(AND($O94="Objectif",BG$7&gt;=$R94,BG$7&lt;=$R94+$S94-1),2,IF(AND($O94="Jalon",BG$7&gt;=$R94,BG$7&lt;=$R94+$S94-1),1,""))</f>
        <v/>
      </c>
      <c r="BH94" s="23" t="str">
        <f ca="1">IF(AND($O94="Objectif",BH$7&gt;=$R94,BH$7&lt;=$R94+$S94-1),2,IF(AND($O94="Jalon",BH$7&gt;=$R94,BH$7&lt;=$R94+$S94-1),1,""))</f>
        <v/>
      </c>
      <c r="BI94" s="23" t="str">
        <f ca="1">IF(AND($O94="Objectif",BI$7&gt;=$R94,BI$7&lt;=$R94+$S94-1),2,IF(AND($O94="Jalon",BI$7&gt;=$R94,BI$7&lt;=$R94+$S94-1),1,""))</f>
        <v/>
      </c>
      <c r="BJ94" s="23" t="str">
        <f ca="1">IF(AND($O94="Objectif",BJ$7&gt;=$R94,BJ$7&lt;=$R94+$S94-1),2,IF(AND($O94="Jalon",BJ$7&gt;=$R94,BJ$7&lt;=$R94+$S94-1),1,""))</f>
        <v/>
      </c>
      <c r="BK94" s="23" t="str">
        <f ca="1">IF(AND($O94="Objectif",BK$7&gt;=$R94,BK$7&lt;=$R94+$S94-1),2,IF(AND($O94="Jalon",BK$7&gt;=$R94,BK$7&lt;=$R94+$S94-1),1,""))</f>
        <v/>
      </c>
      <c r="BL94" s="23" t="str">
        <f ca="1">IF(AND($O94="Objectif",BL$7&gt;=$R94,BL$7&lt;=$R94+$S94-1),2,IF(AND($O94="Jalon",BL$7&gt;=$R94,BL$7&lt;=$R94+$S94-1),1,""))</f>
        <v/>
      </c>
      <c r="BM94" s="23" t="str">
        <f ca="1">IF(AND($O94="Objectif",BM$7&gt;=$R94,BM$7&lt;=$R94+$S94-1),2,IF(AND($O94="Jalon",BM$7&gt;=$R94,BM$7&lt;=$R94+$S94-1),1,""))</f>
        <v/>
      </c>
      <c r="BN94" s="23" t="str">
        <f ca="1">IF(AND($O94="Objectif",BN$7&gt;=$R94,BN$7&lt;=$R94+$S94-1),2,IF(AND($O94="Jalon",BN$7&gt;=$R94,BN$7&lt;=$R94+$S94-1),1,""))</f>
        <v/>
      </c>
      <c r="BO94" s="23" t="str">
        <f ca="1">IF(AND($O94="Objectif",BO$7&gt;=$R94,BO$7&lt;=$R94+$S94-1),2,IF(AND($O94="Jalon",BO$7&gt;=$R94,BO$7&lt;=$R94+$S94-1),1,""))</f>
        <v/>
      </c>
      <c r="BP94" s="23" t="str">
        <f ca="1">IF(AND($O94="Objectif",BP$7&gt;=$R94,BP$7&lt;=$R94+$S94-1),2,IF(AND($O94="Jalon",BP$7&gt;=$R94,BP$7&lt;=$R94+$S94-1),1,""))</f>
        <v/>
      </c>
      <c r="BQ94" s="23" t="str">
        <f ca="1">IF(AND($O94="Objectif",BQ$7&gt;=$R94,BQ$7&lt;=$R94+$S94-1),2,IF(AND($O94="Jalon",BQ$7&gt;=$R94,BQ$7&lt;=$R94+$S94-1),1,""))</f>
        <v/>
      </c>
      <c r="BR94" s="23" t="str">
        <f ca="1">IF(AND($O94="Objectif",BR$7&gt;=$R94,BR$7&lt;=$R94+$S94-1),2,IF(AND($O94="Jalon",BR$7&gt;=$R94,BR$7&lt;=$R94+$S94-1),1,""))</f>
        <v/>
      </c>
      <c r="BS94" s="23" t="str">
        <f ca="1">IF(AND($O94="Objectif",BS$7&gt;=$R94,BS$7&lt;=$R94+$S94-1),2,IF(AND($O94="Jalon",BS$7&gt;=$R94,BS$7&lt;=$R94+$S94-1),1,""))</f>
        <v/>
      </c>
      <c r="BT94" s="23" t="str">
        <f ca="1">IF(AND($O94="Objectif",BT$7&gt;=$R94,BT$7&lt;=$R94+$S94-1),2,IF(AND($O94="Jalon",BT$7&gt;=$R94,BT$7&lt;=$R94+$S94-1),1,""))</f>
        <v/>
      </c>
      <c r="BU94" s="23" t="str">
        <f ca="1">IF(AND($O94="Objectif",BU$7&gt;=$R94,BU$7&lt;=$R94+$S94-1),2,IF(AND($O94="Jalon",BU$7&gt;=$R94,BU$7&lt;=$R94+$S94-1),1,""))</f>
        <v/>
      </c>
      <c r="BV94" s="23" t="str">
        <f ca="1">IF(AND($O94="Objectif",BV$7&gt;=$R94,BV$7&lt;=$R94+$S94-1),2,IF(AND($O94="Jalon",BV$7&gt;=$R94,BV$7&lt;=$R94+$S94-1),1,""))</f>
        <v/>
      </c>
      <c r="BW94" s="23" t="str">
        <f ca="1">IF(AND($O94="Objectif",BW$7&gt;=$R94,BW$7&lt;=$R94+$S94-1),2,IF(AND($O94="Jalon",BW$7&gt;=$R94,BW$7&lt;=$R94+$S94-1),1,""))</f>
        <v/>
      </c>
      <c r="BX94" s="23" t="str">
        <f ca="1">IF(AND($O94="Objectif",BX$7&gt;=$R94,BX$7&lt;=$R94+$S94-1),2,IF(AND($O94="Jalon",BX$7&gt;=$R94,BX$7&lt;=$R94+$S94-1),1,""))</f>
        <v/>
      </c>
      <c r="BY94" s="23" t="str">
        <f ca="1">IF(AND($O94="Objectif",BY$7&gt;=$R94,BY$7&lt;=$R94+$S94-1),2,IF(AND($O94="Jalon",BY$7&gt;=$R94,BY$7&lt;=$R94+$S94-1),1,""))</f>
        <v/>
      </c>
      <c r="BZ94" s="23" t="str">
        <f ca="1">IF(AND($O94="Objectif",BZ$7&gt;=$R94,BZ$7&lt;=$R94+$S94-1),2,IF(AND($O94="Jalon",BZ$7&gt;=$R94,BZ$7&lt;=$R94+$S94-1),1,""))</f>
        <v/>
      </c>
      <c r="CA94" s="23" t="str">
        <f ca="1">IF(AND($O94="Objectif",CA$7&gt;=$R94,CA$7&lt;=$R94+$S94-1),2,IF(AND($O94="Jalon",CA$7&gt;=$R94,CA$7&lt;=$R94+$S94-1),1,""))</f>
        <v/>
      </c>
      <c r="CB94" s="23" t="str">
        <f ca="1">IF(AND($O94="Objectif",CB$7&gt;=$R94,CB$7&lt;=$R94+$S94-1),2,IF(AND($O94="Jalon",CB$7&gt;=$R94,CB$7&lt;=$R94+$S94-1),1,""))</f>
        <v/>
      </c>
    </row>
    <row r="95" spans="1:80" s="2" customFormat="1" ht="30" customHeight="1" x14ac:dyDescent="0.25">
      <c r="A95" s="37">
        <v>39</v>
      </c>
      <c r="B95" s="33" t="s">
        <v>55</v>
      </c>
      <c r="C95" s="88" t="str">
        <f ca="1">VLOOKUP(((Jalons[[#This Row],[perturbation ]]+Jalons[[#This Row],[perturbation 9]])/150),$D$3:$E$6,2,1)</f>
        <v>En bonne voie</v>
      </c>
      <c r="D95" s="88" t="str">
        <f ca="1">VLOOKUP((Jalons[[#This Row],[temps consommés ]]-Jalons[[#This Row],[Nombre de jours]])/Jalons[[#This Row],[Nombre de jours]],$V$3:$W$6,2,1)</f>
        <v>En bonne voie</v>
      </c>
      <c r="E95" s="22" t="s">
        <v>9</v>
      </c>
      <c r="F95" s="65">
        <f>IF(AND(Jalons[[#This Row],[début réel ]]="",Jalons[[#This Row],[fin réelle ]]),0,IF(AND(Jalons[[#This Row],[début réel ]]&lt;&gt;"",Jalons[[#This Row],[fin réelle ]]=""),0.5,1))</f>
        <v>0</v>
      </c>
      <c r="G95" s="56">
        <f>+T50+1</f>
        <v>44991</v>
      </c>
      <c r="H95" s="21">
        <v>2</v>
      </c>
      <c r="I95" s="45">
        <f>+Jalons[[#This Row],[Début prévisionnel ]]+Jalons[[#This Row],[Nombre de jours]]-1</f>
        <v>44992</v>
      </c>
      <c r="J95" s="45"/>
      <c r="K95" s="87">
        <f ca="1">IF(Jalons[[#This Row],[temps consommés ]]-Jalons[[#This Row],[Nombre de jours]]&lt;0,0,Jalons[[#This Row],[temps consommés ]]-Jalons[[#This Row],[Nombre de jours]])</f>
        <v>0</v>
      </c>
      <c r="L9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5" s="45"/>
      <c r="N95" s="66"/>
      <c r="O95" s="88" t="str">
        <f ca="1">VLOOKUP(Jalons[[#This Row],[temps consommés 10]]-Jalons[[#This Row],[Nombre de jours6]]/Jalons[[#This Row],[Nombre de jours6]],$V$3:$W$6,2,1)</f>
        <v>En bonne voie</v>
      </c>
      <c r="P95" s="22" t="s">
        <v>9</v>
      </c>
      <c r="Q95" s="65">
        <f>IF(AND(Jalons[[#This Row],[début réel 8]]="",Jalons[[#This Row],[fin réelle 11]]),0,IF(AND(Jalons[[#This Row],[début réel 8]]&lt;&gt;"",Jalons[[#This Row],[fin réelle 11]]=""),0.5,1))</f>
        <v>0</v>
      </c>
      <c r="R95" s="56">
        <f>+Jalons[[#This Row],[Fin ]]+1</f>
        <v>44993</v>
      </c>
      <c r="S95" s="21">
        <v>28</v>
      </c>
      <c r="T95" s="45">
        <f>Jalons[[#This Row],[Début prévisionnel 5]]+Jalons[[#This Row],[Nombre de jours6]]</f>
        <v>45021</v>
      </c>
      <c r="U95" s="45"/>
      <c r="V95" s="87">
        <f ca="1">IF(Jalons[[#This Row],[temps consommés 10]]-Jalons[[#This Row],[Nombre de jours6]]&lt;0,0,Jalons[[#This Row],[temps consommés 10]]-Jalons[[#This Row],[Nombre de jours6]])</f>
        <v>0</v>
      </c>
      <c r="W9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5" s="45"/>
      <c r="Y95" s="23" t="str">
        <f ca="1">IF(AND($O95="Objectif",Y$7&gt;=$R95,Y$7&lt;=$R95+$S95-1),2,IF(AND($O95="Jalon",Y$7&gt;=$R95,Y$7&lt;=$R95+$S95-1),1,""))</f>
        <v/>
      </c>
      <c r="Z95" s="23" t="str">
        <f ca="1">IF(AND($O95="Objectif",Z$7&gt;=$R95,Z$7&lt;=$R95+$S95-1),2,IF(AND($O95="Jalon",Z$7&gt;=$R95,Z$7&lt;=$R95+$S95-1),1,""))</f>
        <v/>
      </c>
      <c r="AA95" s="23" t="str">
        <f ca="1">IF(AND($O95="Objectif",AA$7&gt;=$R95,AA$7&lt;=$R95+$S95-1),2,IF(AND($O95="Jalon",AA$7&gt;=$R95,AA$7&lt;=$R95+$S95-1),1,""))</f>
        <v/>
      </c>
      <c r="AB95" s="23" t="str">
        <f ca="1">IF(AND($O95="Objectif",AB$7&gt;=$R95,AB$7&lt;=$R95+$S95-1),2,IF(AND($O95="Jalon",AB$7&gt;=$R95,AB$7&lt;=$R95+$S95-1),1,""))</f>
        <v/>
      </c>
      <c r="AC95" s="23" t="str">
        <f ca="1">IF(AND($O95="Objectif",AC$7&gt;=$R95,AC$7&lt;=$R95+$S95-1),2,IF(AND($O95="Jalon",AC$7&gt;=$R95,AC$7&lt;=$R95+$S95-1),1,""))</f>
        <v/>
      </c>
      <c r="AD95" s="23" t="str">
        <f ca="1">IF(AND($O95="Objectif",AD$7&gt;=$R95,AD$7&lt;=$R95+$S95-1),2,IF(AND($O95="Jalon",AD$7&gt;=$R95,AD$7&lt;=$R95+$S95-1),1,""))</f>
        <v/>
      </c>
      <c r="AE95" s="23" t="str">
        <f ca="1">IF(AND($O95="Objectif",AE$7&gt;=$R95,AE$7&lt;=$R95+$S95-1),2,IF(AND($O95="Jalon",AE$7&gt;=$R95,AE$7&lt;=$R95+$S95-1),1,""))</f>
        <v/>
      </c>
      <c r="AF95" s="23" t="str">
        <f ca="1">IF(AND($O95="Objectif",AF$7&gt;=$R95,AF$7&lt;=$R95+$S95-1),2,IF(AND($O95="Jalon",AF$7&gt;=$R95,AF$7&lt;=$R95+$S95-1),1,""))</f>
        <v/>
      </c>
      <c r="AG95" s="23" t="str">
        <f ca="1">IF(AND($O95="Objectif",AG$7&gt;=$R95,AG$7&lt;=$R95+$S95-1),2,IF(AND($O95="Jalon",AG$7&gt;=$R95,AG$7&lt;=$R95+$S95-1),1,""))</f>
        <v/>
      </c>
      <c r="AH95" s="23" t="str">
        <f ca="1">IF(AND($O95="Objectif",AH$7&gt;=$R95,AH$7&lt;=$R95+$S95-1),2,IF(AND($O95="Jalon",AH$7&gt;=$R95,AH$7&lt;=$R95+$S95-1),1,""))</f>
        <v/>
      </c>
      <c r="AI95" s="23" t="str">
        <f ca="1">IF(AND($O95="Objectif",AI$7&gt;=$R95,AI$7&lt;=$R95+$S95-1),2,IF(AND($O95="Jalon",AI$7&gt;=$R95,AI$7&lt;=$R95+$S95-1),1,""))</f>
        <v/>
      </c>
      <c r="AJ95" s="23" t="str">
        <f ca="1">IF(AND($O95="Objectif",AJ$7&gt;=$R95,AJ$7&lt;=$R95+$S95-1),2,IF(AND($O95="Jalon",AJ$7&gt;=$R95,AJ$7&lt;=$R95+$S95-1),1,""))</f>
        <v/>
      </c>
      <c r="AK95" s="23" t="str">
        <f ca="1">IF(AND($O95="Objectif",AK$7&gt;=$R95,AK$7&lt;=$R95+$S95-1),2,IF(AND($O95="Jalon",AK$7&gt;=$R95,AK$7&lt;=$R95+$S95-1),1,""))</f>
        <v/>
      </c>
      <c r="AL95" s="23" t="str">
        <f ca="1">IF(AND($O95="Objectif",AL$7&gt;=$R95,AL$7&lt;=$R95+$S95-1),2,IF(AND($O95="Jalon",AL$7&gt;=$R95,AL$7&lt;=$R95+$S95-1),1,""))</f>
        <v/>
      </c>
      <c r="AM95" s="23" t="str">
        <f ca="1">IF(AND($O95="Objectif",AM$7&gt;=$R95,AM$7&lt;=$R95+$S95-1),2,IF(AND($O95="Jalon",AM$7&gt;=$R95,AM$7&lt;=$R95+$S95-1),1,""))</f>
        <v/>
      </c>
      <c r="AN95" s="23" t="str">
        <f ca="1">IF(AND($O95="Objectif",AN$7&gt;=$R95,AN$7&lt;=$R95+$S95-1),2,IF(AND($O95="Jalon",AN$7&gt;=$R95,AN$7&lt;=$R95+$S95-1),1,""))</f>
        <v/>
      </c>
      <c r="AO95" s="23" t="str">
        <f ca="1">IF(AND($O95="Objectif",AO$7&gt;=$R95,AO$7&lt;=$R95+$S95-1),2,IF(AND($O95="Jalon",AO$7&gt;=$R95,AO$7&lt;=$R95+$S95-1),1,""))</f>
        <v/>
      </c>
      <c r="AP95" s="23" t="str">
        <f ca="1">IF(AND($O95="Objectif",AP$7&gt;=$R95,AP$7&lt;=$R95+$S95-1),2,IF(AND($O95="Jalon",AP$7&gt;=$R95,AP$7&lt;=$R95+$S95-1),1,""))</f>
        <v/>
      </c>
      <c r="AQ95" s="23" t="str">
        <f ca="1">IF(AND($O95="Objectif",AQ$7&gt;=$R95,AQ$7&lt;=$R95+$S95-1),2,IF(AND($O95="Jalon",AQ$7&gt;=$R95,AQ$7&lt;=$R95+$S95-1),1,""))</f>
        <v/>
      </c>
      <c r="AR95" s="23" t="str">
        <f ca="1">IF(AND($O95="Objectif",AR$7&gt;=$R95,AR$7&lt;=$R95+$S95-1),2,IF(AND($O95="Jalon",AR$7&gt;=$R95,AR$7&lt;=$R95+$S95-1),1,""))</f>
        <v/>
      </c>
      <c r="AS95" s="23" t="str">
        <f ca="1">IF(AND($O95="Objectif",AS$7&gt;=$R95,AS$7&lt;=$R95+$S95-1),2,IF(AND($O95="Jalon",AS$7&gt;=$R95,AS$7&lt;=$R95+$S95-1),1,""))</f>
        <v/>
      </c>
      <c r="AT95" s="23" t="str">
        <f ca="1">IF(AND($O95="Objectif",AT$7&gt;=$R95,AT$7&lt;=$R95+$S95-1),2,IF(AND($O95="Jalon",AT$7&gt;=$R95,AT$7&lt;=$R95+$S95-1),1,""))</f>
        <v/>
      </c>
      <c r="AU95" s="23" t="str">
        <f ca="1">IF(AND($O95="Objectif",AU$7&gt;=$R95,AU$7&lt;=$R95+$S95-1),2,IF(AND($O95="Jalon",AU$7&gt;=$R95,AU$7&lt;=$R95+$S95-1),1,""))</f>
        <v/>
      </c>
      <c r="AV95" s="23" t="str">
        <f ca="1">IF(AND($O95="Objectif",AV$7&gt;=$R95,AV$7&lt;=$R95+$S95-1),2,IF(AND($O95="Jalon",AV$7&gt;=$R95,AV$7&lt;=$R95+$S95-1),1,""))</f>
        <v/>
      </c>
      <c r="AW95" s="23" t="str">
        <f ca="1">IF(AND($O95="Objectif",AW$7&gt;=$R95,AW$7&lt;=$R95+$S95-1),2,IF(AND($O95="Jalon",AW$7&gt;=$R95,AW$7&lt;=$R95+$S95-1),1,""))</f>
        <v/>
      </c>
      <c r="AX95" s="23" t="str">
        <f ca="1">IF(AND($O95="Objectif",AX$7&gt;=$R95,AX$7&lt;=$R95+$S95-1),2,IF(AND($O95="Jalon",AX$7&gt;=$R95,AX$7&lt;=$R95+$S95-1),1,""))</f>
        <v/>
      </c>
      <c r="AY95" s="23" t="str">
        <f ca="1">IF(AND($O95="Objectif",AY$7&gt;=$R95,AY$7&lt;=$R95+$S95-1),2,IF(AND($O95="Jalon",AY$7&gt;=$R95,AY$7&lt;=$R95+$S95-1),1,""))</f>
        <v/>
      </c>
      <c r="AZ95" s="23" t="str">
        <f ca="1">IF(AND($O95="Objectif",AZ$7&gt;=$R95,AZ$7&lt;=$R95+$S95-1),2,IF(AND($O95="Jalon",AZ$7&gt;=$R95,AZ$7&lt;=$R95+$S95-1),1,""))</f>
        <v/>
      </c>
      <c r="BA95" s="23" t="str">
        <f ca="1">IF(AND($O95="Objectif",BA$7&gt;=$R95,BA$7&lt;=$R95+$S95-1),2,IF(AND($O95="Jalon",BA$7&gt;=$R95,BA$7&lt;=$R95+$S95-1),1,""))</f>
        <v/>
      </c>
      <c r="BB95" s="23" t="str">
        <f ca="1">IF(AND($O95="Objectif",BB$7&gt;=$R95,BB$7&lt;=$R95+$S95-1),2,IF(AND($O95="Jalon",BB$7&gt;=$R95,BB$7&lt;=$R95+$S95-1),1,""))</f>
        <v/>
      </c>
      <c r="BC95" s="23" t="str">
        <f ca="1">IF(AND($O95="Objectif",BC$7&gt;=$R95,BC$7&lt;=$R95+$S95-1),2,IF(AND($O95="Jalon",BC$7&gt;=$R95,BC$7&lt;=$R95+$S95-1),1,""))</f>
        <v/>
      </c>
      <c r="BD95" s="23" t="str">
        <f ca="1">IF(AND($O95="Objectif",BD$7&gt;=$R95,BD$7&lt;=$R95+$S95-1),2,IF(AND($O95="Jalon",BD$7&gt;=$R95,BD$7&lt;=$R95+$S95-1),1,""))</f>
        <v/>
      </c>
      <c r="BE95" s="23" t="str">
        <f ca="1">IF(AND($O95="Objectif",BE$7&gt;=$R95,BE$7&lt;=$R95+$S95-1),2,IF(AND($O95="Jalon",BE$7&gt;=$R95,BE$7&lt;=$R95+$S95-1),1,""))</f>
        <v/>
      </c>
      <c r="BF95" s="23" t="str">
        <f ca="1">IF(AND($O95="Objectif",BF$7&gt;=$R95,BF$7&lt;=$R95+$S95-1),2,IF(AND($O95="Jalon",BF$7&gt;=$R95,BF$7&lt;=$R95+$S95-1),1,""))</f>
        <v/>
      </c>
      <c r="BG95" s="23" t="str">
        <f ca="1">IF(AND($O95="Objectif",BG$7&gt;=$R95,BG$7&lt;=$R95+$S95-1),2,IF(AND($O95="Jalon",BG$7&gt;=$R95,BG$7&lt;=$R95+$S95-1),1,""))</f>
        <v/>
      </c>
      <c r="BH95" s="23" t="str">
        <f ca="1">IF(AND($O95="Objectif",BH$7&gt;=$R95,BH$7&lt;=$R95+$S95-1),2,IF(AND($O95="Jalon",BH$7&gt;=$R95,BH$7&lt;=$R95+$S95-1),1,""))</f>
        <v/>
      </c>
      <c r="BI95" s="23" t="str">
        <f ca="1">IF(AND($O95="Objectif",BI$7&gt;=$R95,BI$7&lt;=$R95+$S95-1),2,IF(AND($O95="Jalon",BI$7&gt;=$R95,BI$7&lt;=$R95+$S95-1),1,""))</f>
        <v/>
      </c>
      <c r="BJ95" s="23" t="str">
        <f ca="1">IF(AND($O95="Objectif",BJ$7&gt;=$R95,BJ$7&lt;=$R95+$S95-1),2,IF(AND($O95="Jalon",BJ$7&gt;=$R95,BJ$7&lt;=$R95+$S95-1),1,""))</f>
        <v/>
      </c>
      <c r="BK95" s="23" t="str">
        <f ca="1">IF(AND($O95="Objectif",BK$7&gt;=$R95,BK$7&lt;=$R95+$S95-1),2,IF(AND($O95="Jalon",BK$7&gt;=$R95,BK$7&lt;=$R95+$S95-1),1,""))</f>
        <v/>
      </c>
      <c r="BL95" s="23" t="str">
        <f ca="1">IF(AND($O95="Objectif",BL$7&gt;=$R95,BL$7&lt;=$R95+$S95-1),2,IF(AND($O95="Jalon",BL$7&gt;=$R95,BL$7&lt;=$R95+$S95-1),1,""))</f>
        <v/>
      </c>
      <c r="BM95" s="23" t="str">
        <f ca="1">IF(AND($O95="Objectif",BM$7&gt;=$R95,BM$7&lt;=$R95+$S95-1),2,IF(AND($O95="Jalon",BM$7&gt;=$R95,BM$7&lt;=$R95+$S95-1),1,""))</f>
        <v/>
      </c>
      <c r="BN95" s="23" t="str">
        <f ca="1">IF(AND($O95="Objectif",BN$7&gt;=$R95,BN$7&lt;=$R95+$S95-1),2,IF(AND($O95="Jalon",BN$7&gt;=$R95,BN$7&lt;=$R95+$S95-1),1,""))</f>
        <v/>
      </c>
      <c r="BO95" s="23" t="str">
        <f ca="1">IF(AND($O95="Objectif",BO$7&gt;=$R95,BO$7&lt;=$R95+$S95-1),2,IF(AND($O95="Jalon",BO$7&gt;=$R95,BO$7&lt;=$R95+$S95-1),1,""))</f>
        <v/>
      </c>
      <c r="BP95" s="23" t="str">
        <f ca="1">IF(AND($O95="Objectif",BP$7&gt;=$R95,BP$7&lt;=$R95+$S95-1),2,IF(AND($O95="Jalon",BP$7&gt;=$R95,BP$7&lt;=$R95+$S95-1),1,""))</f>
        <v/>
      </c>
      <c r="BQ95" s="23" t="str">
        <f ca="1">IF(AND($O95="Objectif",BQ$7&gt;=$R95,BQ$7&lt;=$R95+$S95-1),2,IF(AND($O95="Jalon",BQ$7&gt;=$R95,BQ$7&lt;=$R95+$S95-1),1,""))</f>
        <v/>
      </c>
      <c r="BR95" s="23" t="str">
        <f ca="1">IF(AND($O95="Objectif",BR$7&gt;=$R95,BR$7&lt;=$R95+$S95-1),2,IF(AND($O95="Jalon",BR$7&gt;=$R95,BR$7&lt;=$R95+$S95-1),1,""))</f>
        <v/>
      </c>
      <c r="BS95" s="23" t="str">
        <f ca="1">IF(AND($O95="Objectif",BS$7&gt;=$R95,BS$7&lt;=$R95+$S95-1),2,IF(AND($O95="Jalon",BS$7&gt;=$R95,BS$7&lt;=$R95+$S95-1),1,""))</f>
        <v/>
      </c>
      <c r="BT95" s="23" t="str">
        <f ca="1">IF(AND($O95="Objectif",BT$7&gt;=$R95,BT$7&lt;=$R95+$S95-1),2,IF(AND($O95="Jalon",BT$7&gt;=$R95,BT$7&lt;=$R95+$S95-1),1,""))</f>
        <v/>
      </c>
      <c r="BU95" s="23" t="str">
        <f ca="1">IF(AND($O95="Objectif",BU$7&gt;=$R95,BU$7&lt;=$R95+$S95-1),2,IF(AND($O95="Jalon",BU$7&gt;=$R95,BU$7&lt;=$R95+$S95-1),1,""))</f>
        <v/>
      </c>
      <c r="BV95" s="23" t="str">
        <f ca="1">IF(AND($O95="Objectif",BV$7&gt;=$R95,BV$7&lt;=$R95+$S95-1),2,IF(AND($O95="Jalon",BV$7&gt;=$R95,BV$7&lt;=$R95+$S95-1),1,""))</f>
        <v/>
      </c>
      <c r="BW95" s="23" t="str">
        <f ca="1">IF(AND($O95="Objectif",BW$7&gt;=$R95,BW$7&lt;=$R95+$S95-1),2,IF(AND($O95="Jalon",BW$7&gt;=$R95,BW$7&lt;=$R95+$S95-1),1,""))</f>
        <v/>
      </c>
      <c r="BX95" s="23" t="str">
        <f ca="1">IF(AND($O95="Objectif",BX$7&gt;=$R95,BX$7&lt;=$R95+$S95-1),2,IF(AND($O95="Jalon",BX$7&gt;=$R95,BX$7&lt;=$R95+$S95-1),1,""))</f>
        <v/>
      </c>
      <c r="BY95" s="23" t="str">
        <f ca="1">IF(AND($O95="Objectif",BY$7&gt;=$R95,BY$7&lt;=$R95+$S95-1),2,IF(AND($O95="Jalon",BY$7&gt;=$R95,BY$7&lt;=$R95+$S95-1),1,""))</f>
        <v/>
      </c>
      <c r="BZ95" s="23" t="str">
        <f ca="1">IF(AND($O95="Objectif",BZ$7&gt;=$R95,BZ$7&lt;=$R95+$S95-1),2,IF(AND($O95="Jalon",BZ$7&gt;=$R95,BZ$7&lt;=$R95+$S95-1),1,""))</f>
        <v/>
      </c>
      <c r="CA95" s="23" t="str">
        <f ca="1">IF(AND($O95="Objectif",CA$7&gt;=$R95,CA$7&lt;=$R95+$S95-1),2,IF(AND($O95="Jalon",CA$7&gt;=$R95,CA$7&lt;=$R95+$S95-1),1,""))</f>
        <v/>
      </c>
      <c r="CB95" s="23" t="str">
        <f ca="1">IF(AND($O95="Objectif",CB$7&gt;=$R95,CB$7&lt;=$R95+$S95-1),2,IF(AND($O95="Jalon",CB$7&gt;=$R95,CB$7&lt;=$R95+$S95-1),1,""))</f>
        <v/>
      </c>
    </row>
    <row r="96" spans="1:80" s="2" customFormat="1" ht="30" customHeight="1" x14ac:dyDescent="0.25">
      <c r="A96" s="37">
        <v>40</v>
      </c>
      <c r="B96" s="33" t="s">
        <v>56</v>
      </c>
      <c r="C96" s="88" t="str">
        <f ca="1">VLOOKUP(((Jalons[[#This Row],[perturbation ]]+Jalons[[#This Row],[perturbation 9]])/150),$D$3:$E$6,2,1)</f>
        <v>En bonne voie</v>
      </c>
      <c r="D96" s="88" t="str">
        <f ca="1">VLOOKUP((Jalons[[#This Row],[temps consommés ]]-Jalons[[#This Row],[Nombre de jours]])/Jalons[[#This Row],[Nombre de jours]],$V$3:$W$6,2,1)</f>
        <v>En bonne voie</v>
      </c>
      <c r="E96" s="22" t="s">
        <v>9</v>
      </c>
      <c r="F96" s="65">
        <f>IF(AND(Jalons[[#This Row],[début réel ]]="",Jalons[[#This Row],[fin réelle ]]),0,IF(AND(Jalons[[#This Row],[début réel ]]&lt;&gt;"",Jalons[[#This Row],[fin réelle ]]=""),0.5,1))</f>
        <v>0</v>
      </c>
      <c r="G96" s="56">
        <f>+T51+1</f>
        <v>44991</v>
      </c>
      <c r="H96" s="21">
        <v>2</v>
      </c>
      <c r="I96" s="45">
        <f>+Jalons[[#This Row],[Début prévisionnel ]]+Jalons[[#This Row],[Nombre de jours]]-1</f>
        <v>44992</v>
      </c>
      <c r="J96" s="45"/>
      <c r="K96" s="87">
        <f ca="1">IF(Jalons[[#This Row],[temps consommés ]]-Jalons[[#This Row],[Nombre de jours]]&lt;0,0,Jalons[[#This Row],[temps consommés ]]-Jalons[[#This Row],[Nombre de jours]])</f>
        <v>0</v>
      </c>
      <c r="L9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6" s="45"/>
      <c r="N96" s="66"/>
      <c r="O96" s="88" t="str">
        <f ca="1">VLOOKUP(Jalons[[#This Row],[temps consommés 10]]-Jalons[[#This Row],[Nombre de jours6]]/Jalons[[#This Row],[Nombre de jours6]],$V$3:$W$6,2,1)</f>
        <v>En bonne voie</v>
      </c>
      <c r="P96" s="22" t="s">
        <v>9</v>
      </c>
      <c r="Q96" s="65">
        <f>IF(AND(Jalons[[#This Row],[début réel 8]]="",Jalons[[#This Row],[fin réelle 11]]),0,IF(AND(Jalons[[#This Row],[début réel 8]]&lt;&gt;"",Jalons[[#This Row],[fin réelle 11]]=""),0.5,1))</f>
        <v>0</v>
      </c>
      <c r="R96" s="56">
        <f>+Jalons[[#This Row],[Fin ]]+1</f>
        <v>44993</v>
      </c>
      <c r="S96" s="21">
        <v>28</v>
      </c>
      <c r="T96" s="45">
        <f>Jalons[[#This Row],[Début prévisionnel 5]]+Jalons[[#This Row],[Nombre de jours6]]</f>
        <v>45021</v>
      </c>
      <c r="U96" s="45"/>
      <c r="V96" s="87">
        <f ca="1">IF(Jalons[[#This Row],[temps consommés 10]]-Jalons[[#This Row],[Nombre de jours6]]&lt;0,0,Jalons[[#This Row],[temps consommés 10]]-Jalons[[#This Row],[Nombre de jours6]])</f>
        <v>0</v>
      </c>
      <c r="W9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6" s="45"/>
      <c r="Y96" s="23" t="str">
        <f ca="1">IF(AND($O96="Objectif",Y$7&gt;=$R96,Y$7&lt;=$R96+$S96-1),2,IF(AND($O96="Jalon",Y$7&gt;=$R96,Y$7&lt;=$R96+$S96-1),1,""))</f>
        <v/>
      </c>
      <c r="Z96" s="23" t="str">
        <f ca="1">IF(AND($O96="Objectif",Z$7&gt;=$R96,Z$7&lt;=$R96+$S96-1),2,IF(AND($O96="Jalon",Z$7&gt;=$R96,Z$7&lt;=$R96+$S96-1),1,""))</f>
        <v/>
      </c>
      <c r="AA96" s="23" t="str">
        <f ca="1">IF(AND($O96="Objectif",AA$7&gt;=$R96,AA$7&lt;=$R96+$S96-1),2,IF(AND($O96="Jalon",AA$7&gt;=$R96,AA$7&lt;=$R96+$S96-1),1,""))</f>
        <v/>
      </c>
      <c r="AB96" s="23" t="str">
        <f ca="1">IF(AND($O96="Objectif",AB$7&gt;=$R96,AB$7&lt;=$R96+$S96-1),2,IF(AND($O96="Jalon",AB$7&gt;=$R96,AB$7&lt;=$R96+$S96-1),1,""))</f>
        <v/>
      </c>
      <c r="AC96" s="23" t="str">
        <f ca="1">IF(AND($O96="Objectif",AC$7&gt;=$R96,AC$7&lt;=$R96+$S96-1),2,IF(AND($O96="Jalon",AC$7&gt;=$R96,AC$7&lt;=$R96+$S96-1),1,""))</f>
        <v/>
      </c>
      <c r="AD96" s="23" t="str">
        <f ca="1">IF(AND($O96="Objectif",AD$7&gt;=$R96,AD$7&lt;=$R96+$S96-1),2,IF(AND($O96="Jalon",AD$7&gt;=$R96,AD$7&lt;=$R96+$S96-1),1,""))</f>
        <v/>
      </c>
      <c r="AE96" s="23" t="str">
        <f ca="1">IF(AND($O96="Objectif",AE$7&gt;=$R96,AE$7&lt;=$R96+$S96-1),2,IF(AND($O96="Jalon",AE$7&gt;=$R96,AE$7&lt;=$R96+$S96-1),1,""))</f>
        <v/>
      </c>
      <c r="AF96" s="23" t="str">
        <f ca="1">IF(AND($O96="Objectif",AF$7&gt;=$R96,AF$7&lt;=$R96+$S96-1),2,IF(AND($O96="Jalon",AF$7&gt;=$R96,AF$7&lt;=$R96+$S96-1),1,""))</f>
        <v/>
      </c>
      <c r="AG96" s="23" t="str">
        <f ca="1">IF(AND($O96="Objectif",AG$7&gt;=$R96,AG$7&lt;=$R96+$S96-1),2,IF(AND($O96="Jalon",AG$7&gt;=$R96,AG$7&lt;=$R96+$S96-1),1,""))</f>
        <v/>
      </c>
      <c r="AH96" s="23" t="str">
        <f ca="1">IF(AND($O96="Objectif",AH$7&gt;=$R96,AH$7&lt;=$R96+$S96-1),2,IF(AND($O96="Jalon",AH$7&gt;=$R96,AH$7&lt;=$R96+$S96-1),1,""))</f>
        <v/>
      </c>
      <c r="AI96" s="23" t="str">
        <f ca="1">IF(AND($O96="Objectif",AI$7&gt;=$R96,AI$7&lt;=$R96+$S96-1),2,IF(AND($O96="Jalon",AI$7&gt;=$R96,AI$7&lt;=$R96+$S96-1),1,""))</f>
        <v/>
      </c>
      <c r="AJ96" s="23" t="str">
        <f ca="1">IF(AND($O96="Objectif",AJ$7&gt;=$R96,AJ$7&lt;=$R96+$S96-1),2,IF(AND($O96="Jalon",AJ$7&gt;=$R96,AJ$7&lt;=$R96+$S96-1),1,""))</f>
        <v/>
      </c>
      <c r="AK96" s="23" t="str">
        <f ca="1">IF(AND($O96="Objectif",AK$7&gt;=$R96,AK$7&lt;=$R96+$S96-1),2,IF(AND($O96="Jalon",AK$7&gt;=$R96,AK$7&lt;=$R96+$S96-1),1,""))</f>
        <v/>
      </c>
      <c r="AL96" s="23" t="str">
        <f ca="1">IF(AND($O96="Objectif",AL$7&gt;=$R96,AL$7&lt;=$R96+$S96-1),2,IF(AND($O96="Jalon",AL$7&gt;=$R96,AL$7&lt;=$R96+$S96-1),1,""))</f>
        <v/>
      </c>
      <c r="AM96" s="23" t="str">
        <f ca="1">IF(AND($O96="Objectif",AM$7&gt;=$R96,AM$7&lt;=$R96+$S96-1),2,IF(AND($O96="Jalon",AM$7&gt;=$R96,AM$7&lt;=$R96+$S96-1),1,""))</f>
        <v/>
      </c>
      <c r="AN96" s="23" t="str">
        <f ca="1">IF(AND($O96="Objectif",AN$7&gt;=$R96,AN$7&lt;=$R96+$S96-1),2,IF(AND($O96="Jalon",AN$7&gt;=$R96,AN$7&lt;=$R96+$S96-1),1,""))</f>
        <v/>
      </c>
      <c r="AO96" s="23" t="str">
        <f ca="1">IF(AND($O96="Objectif",AO$7&gt;=$R96,AO$7&lt;=$R96+$S96-1),2,IF(AND($O96="Jalon",AO$7&gt;=$R96,AO$7&lt;=$R96+$S96-1),1,""))</f>
        <v/>
      </c>
      <c r="AP96" s="23" t="str">
        <f ca="1">IF(AND($O96="Objectif",AP$7&gt;=$R96,AP$7&lt;=$R96+$S96-1),2,IF(AND($O96="Jalon",AP$7&gt;=$R96,AP$7&lt;=$R96+$S96-1),1,""))</f>
        <v/>
      </c>
      <c r="AQ96" s="23" t="str">
        <f ca="1">IF(AND($O96="Objectif",AQ$7&gt;=$R96,AQ$7&lt;=$R96+$S96-1),2,IF(AND($O96="Jalon",AQ$7&gt;=$R96,AQ$7&lt;=$R96+$S96-1),1,""))</f>
        <v/>
      </c>
      <c r="AR96" s="23" t="str">
        <f ca="1">IF(AND($O96="Objectif",AR$7&gt;=$R96,AR$7&lt;=$R96+$S96-1),2,IF(AND($O96="Jalon",AR$7&gt;=$R96,AR$7&lt;=$R96+$S96-1),1,""))</f>
        <v/>
      </c>
      <c r="AS96" s="23" t="str">
        <f ca="1">IF(AND($O96="Objectif",AS$7&gt;=$R96,AS$7&lt;=$R96+$S96-1),2,IF(AND($O96="Jalon",AS$7&gt;=$R96,AS$7&lt;=$R96+$S96-1),1,""))</f>
        <v/>
      </c>
      <c r="AT96" s="23" t="str">
        <f ca="1">IF(AND($O96="Objectif",AT$7&gt;=$R96,AT$7&lt;=$R96+$S96-1),2,IF(AND($O96="Jalon",AT$7&gt;=$R96,AT$7&lt;=$R96+$S96-1),1,""))</f>
        <v/>
      </c>
      <c r="AU96" s="23" t="str">
        <f ca="1">IF(AND($O96="Objectif",AU$7&gt;=$R96,AU$7&lt;=$R96+$S96-1),2,IF(AND($O96="Jalon",AU$7&gt;=$R96,AU$7&lt;=$R96+$S96-1),1,""))</f>
        <v/>
      </c>
      <c r="AV96" s="23" t="str">
        <f ca="1">IF(AND($O96="Objectif",AV$7&gt;=$R96,AV$7&lt;=$R96+$S96-1),2,IF(AND($O96="Jalon",AV$7&gt;=$R96,AV$7&lt;=$R96+$S96-1),1,""))</f>
        <v/>
      </c>
      <c r="AW96" s="23" t="str">
        <f ca="1">IF(AND($O96="Objectif",AW$7&gt;=$R96,AW$7&lt;=$R96+$S96-1),2,IF(AND($O96="Jalon",AW$7&gt;=$R96,AW$7&lt;=$R96+$S96-1),1,""))</f>
        <v/>
      </c>
      <c r="AX96" s="23" t="str">
        <f ca="1">IF(AND($O96="Objectif",AX$7&gt;=$R96,AX$7&lt;=$R96+$S96-1),2,IF(AND($O96="Jalon",AX$7&gt;=$R96,AX$7&lt;=$R96+$S96-1),1,""))</f>
        <v/>
      </c>
      <c r="AY96" s="23" t="str">
        <f ca="1">IF(AND($O96="Objectif",AY$7&gt;=$R96,AY$7&lt;=$R96+$S96-1),2,IF(AND($O96="Jalon",AY$7&gt;=$R96,AY$7&lt;=$R96+$S96-1),1,""))</f>
        <v/>
      </c>
      <c r="AZ96" s="23" t="str">
        <f ca="1">IF(AND($O96="Objectif",AZ$7&gt;=$R96,AZ$7&lt;=$R96+$S96-1),2,IF(AND($O96="Jalon",AZ$7&gt;=$R96,AZ$7&lt;=$R96+$S96-1),1,""))</f>
        <v/>
      </c>
      <c r="BA96" s="23" t="str">
        <f ca="1">IF(AND($O96="Objectif",BA$7&gt;=$R96,BA$7&lt;=$R96+$S96-1),2,IF(AND($O96="Jalon",BA$7&gt;=$R96,BA$7&lt;=$R96+$S96-1),1,""))</f>
        <v/>
      </c>
      <c r="BB96" s="23" t="str">
        <f ca="1">IF(AND($O96="Objectif",BB$7&gt;=$R96,BB$7&lt;=$R96+$S96-1),2,IF(AND($O96="Jalon",BB$7&gt;=$R96,BB$7&lt;=$R96+$S96-1),1,""))</f>
        <v/>
      </c>
      <c r="BC96" s="23" t="str">
        <f ca="1">IF(AND($O96="Objectif",BC$7&gt;=$R96,BC$7&lt;=$R96+$S96-1),2,IF(AND($O96="Jalon",BC$7&gt;=$R96,BC$7&lt;=$R96+$S96-1),1,""))</f>
        <v/>
      </c>
      <c r="BD96" s="23" t="str">
        <f ca="1">IF(AND($O96="Objectif",BD$7&gt;=$R96,BD$7&lt;=$R96+$S96-1),2,IF(AND($O96="Jalon",BD$7&gt;=$R96,BD$7&lt;=$R96+$S96-1),1,""))</f>
        <v/>
      </c>
      <c r="BE96" s="23" t="str">
        <f ca="1">IF(AND($O96="Objectif",BE$7&gt;=$R96,BE$7&lt;=$R96+$S96-1),2,IF(AND($O96="Jalon",BE$7&gt;=$R96,BE$7&lt;=$R96+$S96-1),1,""))</f>
        <v/>
      </c>
      <c r="BF96" s="23" t="str">
        <f ca="1">IF(AND($O96="Objectif",BF$7&gt;=$R96,BF$7&lt;=$R96+$S96-1),2,IF(AND($O96="Jalon",BF$7&gt;=$R96,BF$7&lt;=$R96+$S96-1),1,""))</f>
        <v/>
      </c>
      <c r="BG96" s="23" t="str">
        <f ca="1">IF(AND($O96="Objectif",BG$7&gt;=$R96,BG$7&lt;=$R96+$S96-1),2,IF(AND($O96="Jalon",BG$7&gt;=$R96,BG$7&lt;=$R96+$S96-1),1,""))</f>
        <v/>
      </c>
      <c r="BH96" s="23" t="str">
        <f ca="1">IF(AND($O96="Objectif",BH$7&gt;=$R96,BH$7&lt;=$R96+$S96-1),2,IF(AND($O96="Jalon",BH$7&gt;=$R96,BH$7&lt;=$R96+$S96-1),1,""))</f>
        <v/>
      </c>
      <c r="BI96" s="23" t="str">
        <f ca="1">IF(AND($O96="Objectif",BI$7&gt;=$R96,BI$7&lt;=$R96+$S96-1),2,IF(AND($O96="Jalon",BI$7&gt;=$R96,BI$7&lt;=$R96+$S96-1),1,""))</f>
        <v/>
      </c>
      <c r="BJ96" s="23" t="str">
        <f ca="1">IF(AND($O96="Objectif",BJ$7&gt;=$R96,BJ$7&lt;=$R96+$S96-1),2,IF(AND($O96="Jalon",BJ$7&gt;=$R96,BJ$7&lt;=$R96+$S96-1),1,""))</f>
        <v/>
      </c>
      <c r="BK96" s="23" t="str">
        <f ca="1">IF(AND($O96="Objectif",BK$7&gt;=$R96,BK$7&lt;=$R96+$S96-1),2,IF(AND($O96="Jalon",BK$7&gt;=$R96,BK$7&lt;=$R96+$S96-1),1,""))</f>
        <v/>
      </c>
      <c r="BL96" s="23" t="str">
        <f ca="1">IF(AND($O96="Objectif",BL$7&gt;=$R96,BL$7&lt;=$R96+$S96-1),2,IF(AND($O96="Jalon",BL$7&gt;=$R96,BL$7&lt;=$R96+$S96-1),1,""))</f>
        <v/>
      </c>
      <c r="BM96" s="23" t="str">
        <f ca="1">IF(AND($O96="Objectif",BM$7&gt;=$R96,BM$7&lt;=$R96+$S96-1),2,IF(AND($O96="Jalon",BM$7&gt;=$R96,BM$7&lt;=$R96+$S96-1),1,""))</f>
        <v/>
      </c>
      <c r="BN96" s="23" t="str">
        <f ca="1">IF(AND($O96="Objectif",BN$7&gt;=$R96,BN$7&lt;=$R96+$S96-1),2,IF(AND($O96="Jalon",BN$7&gt;=$R96,BN$7&lt;=$R96+$S96-1),1,""))</f>
        <v/>
      </c>
      <c r="BO96" s="23" t="str">
        <f ca="1">IF(AND($O96="Objectif",BO$7&gt;=$R96,BO$7&lt;=$R96+$S96-1),2,IF(AND($O96="Jalon",BO$7&gt;=$R96,BO$7&lt;=$R96+$S96-1),1,""))</f>
        <v/>
      </c>
      <c r="BP96" s="23" t="str">
        <f ca="1">IF(AND($O96="Objectif",BP$7&gt;=$R96,BP$7&lt;=$R96+$S96-1),2,IF(AND($O96="Jalon",BP$7&gt;=$R96,BP$7&lt;=$R96+$S96-1),1,""))</f>
        <v/>
      </c>
      <c r="BQ96" s="23" t="str">
        <f ca="1">IF(AND($O96="Objectif",BQ$7&gt;=$R96,BQ$7&lt;=$R96+$S96-1),2,IF(AND($O96="Jalon",BQ$7&gt;=$R96,BQ$7&lt;=$R96+$S96-1),1,""))</f>
        <v/>
      </c>
      <c r="BR96" s="23" t="str">
        <f ca="1">IF(AND($O96="Objectif",BR$7&gt;=$R96,BR$7&lt;=$R96+$S96-1),2,IF(AND($O96="Jalon",BR$7&gt;=$R96,BR$7&lt;=$R96+$S96-1),1,""))</f>
        <v/>
      </c>
      <c r="BS96" s="23" t="str">
        <f ca="1">IF(AND($O96="Objectif",BS$7&gt;=$R96,BS$7&lt;=$R96+$S96-1),2,IF(AND($O96="Jalon",BS$7&gt;=$R96,BS$7&lt;=$R96+$S96-1),1,""))</f>
        <v/>
      </c>
      <c r="BT96" s="23" t="str">
        <f ca="1">IF(AND($O96="Objectif",BT$7&gt;=$R96,BT$7&lt;=$R96+$S96-1),2,IF(AND($O96="Jalon",BT$7&gt;=$R96,BT$7&lt;=$R96+$S96-1),1,""))</f>
        <v/>
      </c>
      <c r="BU96" s="23" t="str">
        <f ca="1">IF(AND($O96="Objectif",BU$7&gt;=$R96,BU$7&lt;=$R96+$S96-1),2,IF(AND($O96="Jalon",BU$7&gt;=$R96,BU$7&lt;=$R96+$S96-1),1,""))</f>
        <v/>
      </c>
      <c r="BV96" s="23" t="str">
        <f ca="1">IF(AND($O96="Objectif",BV$7&gt;=$R96,BV$7&lt;=$R96+$S96-1),2,IF(AND($O96="Jalon",BV$7&gt;=$R96,BV$7&lt;=$R96+$S96-1),1,""))</f>
        <v/>
      </c>
      <c r="BW96" s="23" t="str">
        <f ca="1">IF(AND($O96="Objectif",BW$7&gt;=$R96,BW$7&lt;=$R96+$S96-1),2,IF(AND($O96="Jalon",BW$7&gt;=$R96,BW$7&lt;=$R96+$S96-1),1,""))</f>
        <v/>
      </c>
      <c r="BX96" s="23" t="str">
        <f ca="1">IF(AND($O96="Objectif",BX$7&gt;=$R96,BX$7&lt;=$R96+$S96-1),2,IF(AND($O96="Jalon",BX$7&gt;=$R96,BX$7&lt;=$R96+$S96-1),1,""))</f>
        <v/>
      </c>
      <c r="BY96" s="23" t="str">
        <f ca="1">IF(AND($O96="Objectif",BY$7&gt;=$R96,BY$7&lt;=$R96+$S96-1),2,IF(AND($O96="Jalon",BY$7&gt;=$R96,BY$7&lt;=$R96+$S96-1),1,""))</f>
        <v/>
      </c>
      <c r="BZ96" s="23" t="str">
        <f ca="1">IF(AND($O96="Objectif",BZ$7&gt;=$R96,BZ$7&lt;=$R96+$S96-1),2,IF(AND($O96="Jalon",BZ$7&gt;=$R96,BZ$7&lt;=$R96+$S96-1),1,""))</f>
        <v/>
      </c>
      <c r="CA96" s="23" t="str">
        <f ca="1">IF(AND($O96="Objectif",CA$7&gt;=$R96,CA$7&lt;=$R96+$S96-1),2,IF(AND($O96="Jalon",CA$7&gt;=$R96,CA$7&lt;=$R96+$S96-1),1,""))</f>
        <v/>
      </c>
      <c r="CB96" s="23" t="str">
        <f ca="1">IF(AND($O96="Objectif",CB$7&gt;=$R96,CB$7&lt;=$R96+$S96-1),2,IF(AND($O96="Jalon",CB$7&gt;=$R96,CB$7&lt;=$R96+$S96-1),1,""))</f>
        <v/>
      </c>
    </row>
    <row r="97" spans="1:80" s="2" customFormat="1" ht="30" customHeight="1" x14ac:dyDescent="0.25">
      <c r="A97" s="36">
        <v>41</v>
      </c>
      <c r="B97" s="33" t="s">
        <v>57</v>
      </c>
      <c r="C97" s="88" t="str">
        <f ca="1">VLOOKUP(((Jalons[[#This Row],[perturbation ]]+Jalons[[#This Row],[perturbation 9]])/150),$D$3:$E$6,2,1)</f>
        <v>En bonne voie</v>
      </c>
      <c r="D97" s="88" t="str">
        <f ca="1">VLOOKUP((Jalons[[#This Row],[temps consommés ]]-Jalons[[#This Row],[Nombre de jours]])/Jalons[[#This Row],[Nombre de jours]],$V$3:$W$6,2,1)</f>
        <v>En bonne voie</v>
      </c>
      <c r="E97" s="22" t="s">
        <v>9</v>
      </c>
      <c r="F97" s="65">
        <f>IF(AND(Jalons[[#This Row],[début réel ]]="",Jalons[[#This Row],[fin réelle ]]),0,IF(AND(Jalons[[#This Row],[début réel ]]&lt;&gt;"",Jalons[[#This Row],[fin réelle ]]=""),0.5,1))</f>
        <v>0</v>
      </c>
      <c r="G97" s="56">
        <f>+T52+1</f>
        <v>44991</v>
      </c>
      <c r="H97" s="21">
        <v>2</v>
      </c>
      <c r="I97" s="45">
        <f>+Jalons[[#This Row],[Début prévisionnel ]]+Jalons[[#This Row],[Nombre de jours]]-1</f>
        <v>44992</v>
      </c>
      <c r="J97" s="45"/>
      <c r="K97" s="87">
        <f ca="1">IF(Jalons[[#This Row],[temps consommés ]]-Jalons[[#This Row],[Nombre de jours]]&lt;0,0,Jalons[[#This Row],[temps consommés ]]-Jalons[[#This Row],[Nombre de jours]])</f>
        <v>0</v>
      </c>
      <c r="L9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7" s="45"/>
      <c r="N97" s="66"/>
      <c r="O97" s="88" t="str">
        <f ca="1">VLOOKUP(Jalons[[#This Row],[temps consommés 10]]-Jalons[[#This Row],[Nombre de jours6]]/Jalons[[#This Row],[Nombre de jours6]],$V$3:$W$6,2,1)</f>
        <v>En bonne voie</v>
      </c>
      <c r="P97" s="22" t="s">
        <v>9</v>
      </c>
      <c r="Q97" s="65">
        <f>IF(AND(Jalons[[#This Row],[début réel 8]]="",Jalons[[#This Row],[fin réelle 11]]),0,IF(AND(Jalons[[#This Row],[début réel 8]]&lt;&gt;"",Jalons[[#This Row],[fin réelle 11]]=""),0.5,1))</f>
        <v>0</v>
      </c>
      <c r="R97" s="56">
        <f>+Jalons[[#This Row],[Fin ]]+1</f>
        <v>44993</v>
      </c>
      <c r="S97" s="21">
        <v>28</v>
      </c>
      <c r="T97" s="45">
        <f>Jalons[[#This Row],[Début prévisionnel 5]]+Jalons[[#This Row],[Nombre de jours6]]</f>
        <v>45021</v>
      </c>
      <c r="U97" s="45"/>
      <c r="V97" s="87">
        <f ca="1">IF(Jalons[[#This Row],[temps consommés 10]]-Jalons[[#This Row],[Nombre de jours6]]&lt;0,0,Jalons[[#This Row],[temps consommés 10]]-Jalons[[#This Row],[Nombre de jours6]])</f>
        <v>0</v>
      </c>
      <c r="W9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7" s="45"/>
      <c r="Y97" s="23" t="str">
        <f ca="1">IF(AND($O97="Objectif",Y$7&gt;=$R97,Y$7&lt;=$R97+$S97-1),2,IF(AND($O97="Jalon",Y$7&gt;=$R97,Y$7&lt;=$R97+$S97-1),1,""))</f>
        <v/>
      </c>
      <c r="Z97" s="23" t="str">
        <f ca="1">IF(AND($O97="Objectif",Z$7&gt;=$R97,Z$7&lt;=$R97+$S97-1),2,IF(AND($O97="Jalon",Z$7&gt;=$R97,Z$7&lt;=$R97+$S97-1),1,""))</f>
        <v/>
      </c>
      <c r="AA97" s="23" t="str">
        <f ca="1">IF(AND($O97="Objectif",AA$7&gt;=$R97,AA$7&lt;=$R97+$S97-1),2,IF(AND($O97="Jalon",AA$7&gt;=$R97,AA$7&lt;=$R97+$S97-1),1,""))</f>
        <v/>
      </c>
      <c r="AB97" s="23" t="str">
        <f ca="1">IF(AND($O97="Objectif",AB$7&gt;=$R97,AB$7&lt;=$R97+$S97-1),2,IF(AND($O97="Jalon",AB$7&gt;=$R97,AB$7&lt;=$R97+$S97-1),1,""))</f>
        <v/>
      </c>
      <c r="AC97" s="23" t="str">
        <f ca="1">IF(AND($O97="Objectif",AC$7&gt;=$R97,AC$7&lt;=$R97+$S97-1),2,IF(AND($O97="Jalon",AC$7&gt;=$R97,AC$7&lt;=$R97+$S97-1),1,""))</f>
        <v/>
      </c>
      <c r="AD97" s="23" t="str">
        <f ca="1">IF(AND($O97="Objectif",AD$7&gt;=$R97,AD$7&lt;=$R97+$S97-1),2,IF(AND($O97="Jalon",AD$7&gt;=$R97,AD$7&lt;=$R97+$S97-1),1,""))</f>
        <v/>
      </c>
      <c r="AE97" s="23" t="str">
        <f ca="1">IF(AND($O97="Objectif",AE$7&gt;=$R97,AE$7&lt;=$R97+$S97-1),2,IF(AND($O97="Jalon",AE$7&gt;=$R97,AE$7&lt;=$R97+$S97-1),1,""))</f>
        <v/>
      </c>
      <c r="AF97" s="23" t="str">
        <f ca="1">IF(AND($O97="Objectif",AF$7&gt;=$R97,AF$7&lt;=$R97+$S97-1),2,IF(AND($O97="Jalon",AF$7&gt;=$R97,AF$7&lt;=$R97+$S97-1),1,""))</f>
        <v/>
      </c>
      <c r="AG97" s="23" t="str">
        <f ca="1">IF(AND($O97="Objectif",AG$7&gt;=$R97,AG$7&lt;=$R97+$S97-1),2,IF(AND($O97="Jalon",AG$7&gt;=$R97,AG$7&lt;=$R97+$S97-1),1,""))</f>
        <v/>
      </c>
      <c r="AH97" s="23" t="str">
        <f ca="1">IF(AND($O97="Objectif",AH$7&gt;=$R97,AH$7&lt;=$R97+$S97-1),2,IF(AND($O97="Jalon",AH$7&gt;=$R97,AH$7&lt;=$R97+$S97-1),1,""))</f>
        <v/>
      </c>
      <c r="AI97" s="23" t="str">
        <f ca="1">IF(AND($O97="Objectif",AI$7&gt;=$R97,AI$7&lt;=$R97+$S97-1),2,IF(AND($O97="Jalon",AI$7&gt;=$R97,AI$7&lt;=$R97+$S97-1),1,""))</f>
        <v/>
      </c>
      <c r="AJ97" s="23" t="str">
        <f ca="1">IF(AND($O97="Objectif",AJ$7&gt;=$R97,AJ$7&lt;=$R97+$S97-1),2,IF(AND($O97="Jalon",AJ$7&gt;=$R97,AJ$7&lt;=$R97+$S97-1),1,""))</f>
        <v/>
      </c>
      <c r="AK97" s="23" t="str">
        <f ca="1">IF(AND($O97="Objectif",AK$7&gt;=$R97,AK$7&lt;=$R97+$S97-1),2,IF(AND($O97="Jalon",AK$7&gt;=$R97,AK$7&lt;=$R97+$S97-1),1,""))</f>
        <v/>
      </c>
      <c r="AL97" s="23" t="str">
        <f ca="1">IF(AND($O97="Objectif",AL$7&gt;=$R97,AL$7&lt;=$R97+$S97-1),2,IF(AND($O97="Jalon",AL$7&gt;=$R97,AL$7&lt;=$R97+$S97-1),1,""))</f>
        <v/>
      </c>
      <c r="AM97" s="23" t="str">
        <f ca="1">IF(AND($O97="Objectif",AM$7&gt;=$R97,AM$7&lt;=$R97+$S97-1),2,IF(AND($O97="Jalon",AM$7&gt;=$R97,AM$7&lt;=$R97+$S97-1),1,""))</f>
        <v/>
      </c>
      <c r="AN97" s="23" t="str">
        <f ca="1">IF(AND($O97="Objectif",AN$7&gt;=$R97,AN$7&lt;=$R97+$S97-1),2,IF(AND($O97="Jalon",AN$7&gt;=$R97,AN$7&lt;=$R97+$S97-1),1,""))</f>
        <v/>
      </c>
      <c r="AO97" s="23" t="str">
        <f ca="1">IF(AND($O97="Objectif",AO$7&gt;=$R97,AO$7&lt;=$R97+$S97-1),2,IF(AND($O97="Jalon",AO$7&gt;=$R97,AO$7&lt;=$R97+$S97-1),1,""))</f>
        <v/>
      </c>
      <c r="AP97" s="23" t="str">
        <f ca="1">IF(AND($O97="Objectif",AP$7&gt;=$R97,AP$7&lt;=$R97+$S97-1),2,IF(AND($O97="Jalon",AP$7&gt;=$R97,AP$7&lt;=$R97+$S97-1),1,""))</f>
        <v/>
      </c>
      <c r="AQ97" s="23" t="str">
        <f ca="1">IF(AND($O97="Objectif",AQ$7&gt;=$R97,AQ$7&lt;=$R97+$S97-1),2,IF(AND($O97="Jalon",AQ$7&gt;=$R97,AQ$7&lt;=$R97+$S97-1),1,""))</f>
        <v/>
      </c>
      <c r="AR97" s="23" t="str">
        <f ca="1">IF(AND($O97="Objectif",AR$7&gt;=$R97,AR$7&lt;=$R97+$S97-1),2,IF(AND($O97="Jalon",AR$7&gt;=$R97,AR$7&lt;=$R97+$S97-1),1,""))</f>
        <v/>
      </c>
      <c r="AS97" s="23" t="str">
        <f ca="1">IF(AND($O97="Objectif",AS$7&gt;=$R97,AS$7&lt;=$R97+$S97-1),2,IF(AND($O97="Jalon",AS$7&gt;=$R97,AS$7&lt;=$R97+$S97-1),1,""))</f>
        <v/>
      </c>
      <c r="AT97" s="23" t="str">
        <f ca="1">IF(AND($O97="Objectif",AT$7&gt;=$R97,AT$7&lt;=$R97+$S97-1),2,IF(AND($O97="Jalon",AT$7&gt;=$R97,AT$7&lt;=$R97+$S97-1),1,""))</f>
        <v/>
      </c>
      <c r="AU97" s="23" t="str">
        <f ca="1">IF(AND($O97="Objectif",AU$7&gt;=$R97,AU$7&lt;=$R97+$S97-1),2,IF(AND($O97="Jalon",AU$7&gt;=$R97,AU$7&lt;=$R97+$S97-1),1,""))</f>
        <v/>
      </c>
      <c r="AV97" s="23" t="str">
        <f ca="1">IF(AND($O97="Objectif",AV$7&gt;=$R97,AV$7&lt;=$R97+$S97-1),2,IF(AND($O97="Jalon",AV$7&gt;=$R97,AV$7&lt;=$R97+$S97-1),1,""))</f>
        <v/>
      </c>
      <c r="AW97" s="23" t="str">
        <f ca="1">IF(AND($O97="Objectif",AW$7&gt;=$R97,AW$7&lt;=$R97+$S97-1),2,IF(AND($O97="Jalon",AW$7&gt;=$R97,AW$7&lt;=$R97+$S97-1),1,""))</f>
        <v/>
      </c>
      <c r="AX97" s="23" t="str">
        <f ca="1">IF(AND($O97="Objectif",AX$7&gt;=$R97,AX$7&lt;=$R97+$S97-1),2,IF(AND($O97="Jalon",AX$7&gt;=$R97,AX$7&lt;=$R97+$S97-1),1,""))</f>
        <v/>
      </c>
      <c r="AY97" s="23" t="str">
        <f ca="1">IF(AND($O97="Objectif",AY$7&gt;=$R97,AY$7&lt;=$R97+$S97-1),2,IF(AND($O97="Jalon",AY$7&gt;=$R97,AY$7&lt;=$R97+$S97-1),1,""))</f>
        <v/>
      </c>
      <c r="AZ97" s="23" t="str">
        <f ca="1">IF(AND($O97="Objectif",AZ$7&gt;=$R97,AZ$7&lt;=$R97+$S97-1),2,IF(AND($O97="Jalon",AZ$7&gt;=$R97,AZ$7&lt;=$R97+$S97-1),1,""))</f>
        <v/>
      </c>
      <c r="BA97" s="23" t="str">
        <f ca="1">IF(AND($O97="Objectif",BA$7&gt;=$R97,BA$7&lt;=$R97+$S97-1),2,IF(AND($O97="Jalon",BA$7&gt;=$R97,BA$7&lt;=$R97+$S97-1),1,""))</f>
        <v/>
      </c>
      <c r="BB97" s="23" t="str">
        <f ca="1">IF(AND($O97="Objectif",BB$7&gt;=$R97,BB$7&lt;=$R97+$S97-1),2,IF(AND($O97="Jalon",BB$7&gt;=$R97,BB$7&lt;=$R97+$S97-1),1,""))</f>
        <v/>
      </c>
      <c r="BC97" s="23" t="str">
        <f ca="1">IF(AND($O97="Objectif",BC$7&gt;=$R97,BC$7&lt;=$R97+$S97-1),2,IF(AND($O97="Jalon",BC$7&gt;=$R97,BC$7&lt;=$R97+$S97-1),1,""))</f>
        <v/>
      </c>
      <c r="BD97" s="23" t="str">
        <f ca="1">IF(AND($O97="Objectif",BD$7&gt;=$R97,BD$7&lt;=$R97+$S97-1),2,IF(AND($O97="Jalon",BD$7&gt;=$R97,BD$7&lt;=$R97+$S97-1),1,""))</f>
        <v/>
      </c>
      <c r="BE97" s="23" t="str">
        <f ca="1">IF(AND($O97="Objectif",BE$7&gt;=$R97,BE$7&lt;=$R97+$S97-1),2,IF(AND($O97="Jalon",BE$7&gt;=$R97,BE$7&lt;=$R97+$S97-1),1,""))</f>
        <v/>
      </c>
      <c r="BF97" s="23" t="str">
        <f ca="1">IF(AND($O97="Objectif",BF$7&gt;=$R97,BF$7&lt;=$R97+$S97-1),2,IF(AND($O97="Jalon",BF$7&gt;=$R97,BF$7&lt;=$R97+$S97-1),1,""))</f>
        <v/>
      </c>
      <c r="BG97" s="23" t="str">
        <f ca="1">IF(AND($O97="Objectif",BG$7&gt;=$R97,BG$7&lt;=$R97+$S97-1),2,IF(AND($O97="Jalon",BG$7&gt;=$R97,BG$7&lt;=$R97+$S97-1),1,""))</f>
        <v/>
      </c>
      <c r="BH97" s="23" t="str">
        <f ca="1">IF(AND($O97="Objectif",BH$7&gt;=$R97,BH$7&lt;=$R97+$S97-1),2,IF(AND($O97="Jalon",BH$7&gt;=$R97,BH$7&lt;=$R97+$S97-1),1,""))</f>
        <v/>
      </c>
      <c r="BI97" s="23" t="str">
        <f ca="1">IF(AND($O97="Objectif",BI$7&gt;=$R97,BI$7&lt;=$R97+$S97-1),2,IF(AND($O97="Jalon",BI$7&gt;=$R97,BI$7&lt;=$R97+$S97-1),1,""))</f>
        <v/>
      </c>
      <c r="BJ97" s="23" t="str">
        <f ca="1">IF(AND($O97="Objectif",BJ$7&gt;=$R97,BJ$7&lt;=$R97+$S97-1),2,IF(AND($O97="Jalon",BJ$7&gt;=$R97,BJ$7&lt;=$R97+$S97-1),1,""))</f>
        <v/>
      </c>
      <c r="BK97" s="23" t="str">
        <f ca="1">IF(AND($O97="Objectif",BK$7&gt;=$R97,BK$7&lt;=$R97+$S97-1),2,IF(AND($O97="Jalon",BK$7&gt;=$R97,BK$7&lt;=$R97+$S97-1),1,""))</f>
        <v/>
      </c>
      <c r="BL97" s="23" t="str">
        <f ca="1">IF(AND($O97="Objectif",BL$7&gt;=$R97,BL$7&lt;=$R97+$S97-1),2,IF(AND($O97="Jalon",BL$7&gt;=$R97,BL$7&lt;=$R97+$S97-1),1,""))</f>
        <v/>
      </c>
      <c r="BM97" s="23" t="str">
        <f ca="1">IF(AND($O97="Objectif",BM$7&gt;=$R97,BM$7&lt;=$R97+$S97-1),2,IF(AND($O97="Jalon",BM$7&gt;=$R97,BM$7&lt;=$R97+$S97-1),1,""))</f>
        <v/>
      </c>
      <c r="BN97" s="23" t="str">
        <f ca="1">IF(AND($O97="Objectif",BN$7&gt;=$R97,BN$7&lt;=$R97+$S97-1),2,IF(AND($O97="Jalon",BN$7&gt;=$R97,BN$7&lt;=$R97+$S97-1),1,""))</f>
        <v/>
      </c>
      <c r="BO97" s="23" t="str">
        <f ca="1">IF(AND($O97="Objectif",BO$7&gt;=$R97,BO$7&lt;=$R97+$S97-1),2,IF(AND($O97="Jalon",BO$7&gt;=$R97,BO$7&lt;=$R97+$S97-1),1,""))</f>
        <v/>
      </c>
      <c r="BP97" s="23" t="str">
        <f ca="1">IF(AND($O97="Objectif",BP$7&gt;=$R97,BP$7&lt;=$R97+$S97-1),2,IF(AND($O97="Jalon",BP$7&gt;=$R97,BP$7&lt;=$R97+$S97-1),1,""))</f>
        <v/>
      </c>
      <c r="BQ97" s="23" t="str">
        <f ca="1">IF(AND($O97="Objectif",BQ$7&gt;=$R97,BQ$7&lt;=$R97+$S97-1),2,IF(AND($O97="Jalon",BQ$7&gt;=$R97,BQ$7&lt;=$R97+$S97-1),1,""))</f>
        <v/>
      </c>
      <c r="BR97" s="23" t="str">
        <f ca="1">IF(AND($O97="Objectif",BR$7&gt;=$R97,BR$7&lt;=$R97+$S97-1),2,IF(AND($O97="Jalon",BR$7&gt;=$R97,BR$7&lt;=$R97+$S97-1),1,""))</f>
        <v/>
      </c>
      <c r="BS97" s="23" t="str">
        <f ca="1">IF(AND($O97="Objectif",BS$7&gt;=$R97,BS$7&lt;=$R97+$S97-1),2,IF(AND($O97="Jalon",BS$7&gt;=$R97,BS$7&lt;=$R97+$S97-1),1,""))</f>
        <v/>
      </c>
      <c r="BT97" s="23" t="str">
        <f ca="1">IF(AND($O97="Objectif",BT$7&gt;=$R97,BT$7&lt;=$R97+$S97-1),2,IF(AND($O97="Jalon",BT$7&gt;=$R97,BT$7&lt;=$R97+$S97-1),1,""))</f>
        <v/>
      </c>
      <c r="BU97" s="23" t="str">
        <f ca="1">IF(AND($O97="Objectif",BU$7&gt;=$R97,BU$7&lt;=$R97+$S97-1),2,IF(AND($O97="Jalon",BU$7&gt;=$R97,BU$7&lt;=$R97+$S97-1),1,""))</f>
        <v/>
      </c>
      <c r="BV97" s="23" t="str">
        <f ca="1">IF(AND($O97="Objectif",BV$7&gt;=$R97,BV$7&lt;=$R97+$S97-1),2,IF(AND($O97="Jalon",BV$7&gt;=$R97,BV$7&lt;=$R97+$S97-1),1,""))</f>
        <v/>
      </c>
      <c r="BW97" s="23" t="str">
        <f ca="1">IF(AND($O97="Objectif",BW$7&gt;=$R97,BW$7&lt;=$R97+$S97-1),2,IF(AND($O97="Jalon",BW$7&gt;=$R97,BW$7&lt;=$R97+$S97-1),1,""))</f>
        <v/>
      </c>
      <c r="BX97" s="23" t="str">
        <f ca="1">IF(AND($O97="Objectif",BX$7&gt;=$R97,BX$7&lt;=$R97+$S97-1),2,IF(AND($O97="Jalon",BX$7&gt;=$R97,BX$7&lt;=$R97+$S97-1),1,""))</f>
        <v/>
      </c>
      <c r="BY97" s="23" t="str">
        <f ca="1">IF(AND($O97="Objectif",BY$7&gt;=$R97,BY$7&lt;=$R97+$S97-1),2,IF(AND($O97="Jalon",BY$7&gt;=$R97,BY$7&lt;=$R97+$S97-1),1,""))</f>
        <v/>
      </c>
      <c r="BZ97" s="23" t="str">
        <f ca="1">IF(AND($O97="Objectif",BZ$7&gt;=$R97,BZ$7&lt;=$R97+$S97-1),2,IF(AND($O97="Jalon",BZ$7&gt;=$R97,BZ$7&lt;=$R97+$S97-1),1,""))</f>
        <v/>
      </c>
      <c r="CA97" s="23" t="str">
        <f ca="1">IF(AND($O97="Objectif",CA$7&gt;=$R97,CA$7&lt;=$R97+$S97-1),2,IF(AND($O97="Jalon",CA$7&gt;=$R97,CA$7&lt;=$R97+$S97-1),1,""))</f>
        <v/>
      </c>
      <c r="CB97" s="23" t="str">
        <f ca="1">IF(AND($O97="Objectif",CB$7&gt;=$R97,CB$7&lt;=$R97+$S97-1),2,IF(AND($O97="Jalon",CB$7&gt;=$R97,CB$7&lt;=$R97+$S97-1),1,""))</f>
        <v/>
      </c>
    </row>
    <row r="98" spans="1:80" s="2" customFormat="1" ht="30" customHeight="1" x14ac:dyDescent="0.25">
      <c r="A98" s="37">
        <v>42</v>
      </c>
      <c r="B98" s="33" t="s">
        <v>58</v>
      </c>
      <c r="C98" s="88" t="str">
        <f ca="1">VLOOKUP(((Jalons[[#This Row],[perturbation ]]+Jalons[[#This Row],[perturbation 9]])/150),$D$3:$E$6,2,1)</f>
        <v>En bonne voie</v>
      </c>
      <c r="D98" s="88" t="str">
        <f ca="1">VLOOKUP((Jalons[[#This Row],[temps consommés ]]-Jalons[[#This Row],[Nombre de jours]])/Jalons[[#This Row],[Nombre de jours]],$V$3:$W$6,2,1)</f>
        <v>En bonne voie</v>
      </c>
      <c r="E98" s="22" t="s">
        <v>9</v>
      </c>
      <c r="F98" s="65">
        <f>IF(AND(Jalons[[#This Row],[début réel ]]="",Jalons[[#This Row],[fin réelle ]]),0,IF(AND(Jalons[[#This Row],[début réel ]]&lt;&gt;"",Jalons[[#This Row],[fin réelle ]]=""),0.5,1))</f>
        <v>0</v>
      </c>
      <c r="G98" s="56">
        <f>+T53+1</f>
        <v>44991</v>
      </c>
      <c r="H98" s="21">
        <v>2</v>
      </c>
      <c r="I98" s="45">
        <f>+Jalons[[#This Row],[Début prévisionnel ]]+Jalons[[#This Row],[Nombre de jours]]-1</f>
        <v>44992</v>
      </c>
      <c r="J98" s="45"/>
      <c r="K98" s="87">
        <f ca="1">IF(Jalons[[#This Row],[temps consommés ]]-Jalons[[#This Row],[Nombre de jours]]&lt;0,0,Jalons[[#This Row],[temps consommés ]]-Jalons[[#This Row],[Nombre de jours]])</f>
        <v>0</v>
      </c>
      <c r="L9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8" s="45"/>
      <c r="N98" s="66"/>
      <c r="O98" s="88" t="str">
        <f ca="1">VLOOKUP(Jalons[[#This Row],[temps consommés 10]]-Jalons[[#This Row],[Nombre de jours6]]/Jalons[[#This Row],[Nombre de jours6]],$V$3:$W$6,2,1)</f>
        <v>En bonne voie</v>
      </c>
      <c r="P98" s="22" t="s">
        <v>9</v>
      </c>
      <c r="Q98" s="65">
        <f>IF(AND(Jalons[[#This Row],[début réel 8]]="",Jalons[[#This Row],[fin réelle 11]]),0,IF(AND(Jalons[[#This Row],[début réel 8]]&lt;&gt;"",Jalons[[#This Row],[fin réelle 11]]=""),0.5,1))</f>
        <v>0</v>
      </c>
      <c r="R98" s="56">
        <f>+Jalons[[#This Row],[Fin ]]+1</f>
        <v>44993</v>
      </c>
      <c r="S98" s="21">
        <v>28</v>
      </c>
      <c r="T98" s="45">
        <f>Jalons[[#This Row],[Début prévisionnel 5]]+Jalons[[#This Row],[Nombre de jours6]]</f>
        <v>45021</v>
      </c>
      <c r="U98" s="45"/>
      <c r="V98" s="87">
        <f ca="1">IF(Jalons[[#This Row],[temps consommés 10]]-Jalons[[#This Row],[Nombre de jours6]]&lt;0,0,Jalons[[#This Row],[temps consommés 10]]-Jalons[[#This Row],[Nombre de jours6]])</f>
        <v>0</v>
      </c>
      <c r="W9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8" s="45"/>
      <c r="Y98" s="23" t="str">
        <f ca="1">IF(AND($O98="Objectif",Y$7&gt;=$R98,Y$7&lt;=$R98+$S98-1),2,IF(AND($O98="Jalon",Y$7&gt;=$R98,Y$7&lt;=$R98+$S98-1),1,""))</f>
        <v/>
      </c>
      <c r="Z98" s="23" t="str">
        <f ca="1">IF(AND($O98="Objectif",Z$7&gt;=$R98,Z$7&lt;=$R98+$S98-1),2,IF(AND($O98="Jalon",Z$7&gt;=$R98,Z$7&lt;=$R98+$S98-1),1,""))</f>
        <v/>
      </c>
      <c r="AA98" s="23" t="str">
        <f ca="1">IF(AND($O98="Objectif",AA$7&gt;=$R98,AA$7&lt;=$R98+$S98-1),2,IF(AND($O98="Jalon",AA$7&gt;=$R98,AA$7&lt;=$R98+$S98-1),1,""))</f>
        <v/>
      </c>
      <c r="AB98" s="23" t="str">
        <f ca="1">IF(AND($O98="Objectif",AB$7&gt;=$R98,AB$7&lt;=$R98+$S98-1),2,IF(AND($O98="Jalon",AB$7&gt;=$R98,AB$7&lt;=$R98+$S98-1),1,""))</f>
        <v/>
      </c>
      <c r="AC98" s="23" t="str">
        <f ca="1">IF(AND($O98="Objectif",AC$7&gt;=$R98,AC$7&lt;=$R98+$S98-1),2,IF(AND($O98="Jalon",AC$7&gt;=$R98,AC$7&lt;=$R98+$S98-1),1,""))</f>
        <v/>
      </c>
      <c r="AD98" s="23" t="str">
        <f ca="1">IF(AND($O98="Objectif",AD$7&gt;=$R98,AD$7&lt;=$R98+$S98-1),2,IF(AND($O98="Jalon",AD$7&gt;=$R98,AD$7&lt;=$R98+$S98-1),1,""))</f>
        <v/>
      </c>
      <c r="AE98" s="23" t="str">
        <f ca="1">IF(AND($O98="Objectif",AE$7&gt;=$R98,AE$7&lt;=$R98+$S98-1),2,IF(AND($O98="Jalon",AE$7&gt;=$R98,AE$7&lt;=$R98+$S98-1),1,""))</f>
        <v/>
      </c>
      <c r="AF98" s="23" t="str">
        <f ca="1">IF(AND($O98="Objectif",AF$7&gt;=$R98,AF$7&lt;=$R98+$S98-1),2,IF(AND($O98="Jalon",AF$7&gt;=$R98,AF$7&lt;=$R98+$S98-1),1,""))</f>
        <v/>
      </c>
      <c r="AG98" s="23" t="str">
        <f ca="1">IF(AND($O98="Objectif",AG$7&gt;=$R98,AG$7&lt;=$R98+$S98-1),2,IF(AND($O98="Jalon",AG$7&gt;=$R98,AG$7&lt;=$R98+$S98-1),1,""))</f>
        <v/>
      </c>
      <c r="AH98" s="23" t="str">
        <f ca="1">IF(AND($O98="Objectif",AH$7&gt;=$R98,AH$7&lt;=$R98+$S98-1),2,IF(AND($O98="Jalon",AH$7&gt;=$R98,AH$7&lt;=$R98+$S98-1),1,""))</f>
        <v/>
      </c>
      <c r="AI98" s="23" t="str">
        <f ca="1">IF(AND($O98="Objectif",AI$7&gt;=$R98,AI$7&lt;=$R98+$S98-1),2,IF(AND($O98="Jalon",AI$7&gt;=$R98,AI$7&lt;=$R98+$S98-1),1,""))</f>
        <v/>
      </c>
      <c r="AJ98" s="23" t="str">
        <f ca="1">IF(AND($O98="Objectif",AJ$7&gt;=$R98,AJ$7&lt;=$R98+$S98-1),2,IF(AND($O98="Jalon",AJ$7&gt;=$R98,AJ$7&lt;=$R98+$S98-1),1,""))</f>
        <v/>
      </c>
      <c r="AK98" s="23" t="str">
        <f ca="1">IF(AND($O98="Objectif",AK$7&gt;=$R98,AK$7&lt;=$R98+$S98-1),2,IF(AND($O98="Jalon",AK$7&gt;=$R98,AK$7&lt;=$R98+$S98-1),1,""))</f>
        <v/>
      </c>
      <c r="AL98" s="23" t="str">
        <f ca="1">IF(AND($O98="Objectif",AL$7&gt;=$R98,AL$7&lt;=$R98+$S98-1),2,IF(AND($O98="Jalon",AL$7&gt;=$R98,AL$7&lt;=$R98+$S98-1),1,""))</f>
        <v/>
      </c>
      <c r="AM98" s="23" t="str">
        <f ca="1">IF(AND($O98="Objectif",AM$7&gt;=$R98,AM$7&lt;=$R98+$S98-1),2,IF(AND($O98="Jalon",AM$7&gt;=$R98,AM$7&lt;=$R98+$S98-1),1,""))</f>
        <v/>
      </c>
      <c r="AN98" s="23" t="str">
        <f ca="1">IF(AND($O98="Objectif",AN$7&gt;=$R98,AN$7&lt;=$R98+$S98-1),2,IF(AND($O98="Jalon",AN$7&gt;=$R98,AN$7&lt;=$R98+$S98-1),1,""))</f>
        <v/>
      </c>
      <c r="AO98" s="23" t="str">
        <f ca="1">IF(AND($O98="Objectif",AO$7&gt;=$R98,AO$7&lt;=$R98+$S98-1),2,IF(AND($O98="Jalon",AO$7&gt;=$R98,AO$7&lt;=$R98+$S98-1),1,""))</f>
        <v/>
      </c>
      <c r="AP98" s="23" t="str">
        <f ca="1">IF(AND($O98="Objectif",AP$7&gt;=$R98,AP$7&lt;=$R98+$S98-1),2,IF(AND($O98="Jalon",AP$7&gt;=$R98,AP$7&lt;=$R98+$S98-1),1,""))</f>
        <v/>
      </c>
      <c r="AQ98" s="23" t="str">
        <f ca="1">IF(AND($O98="Objectif",AQ$7&gt;=$R98,AQ$7&lt;=$R98+$S98-1),2,IF(AND($O98="Jalon",AQ$7&gt;=$R98,AQ$7&lt;=$R98+$S98-1),1,""))</f>
        <v/>
      </c>
      <c r="AR98" s="23" t="str">
        <f ca="1">IF(AND($O98="Objectif",AR$7&gt;=$R98,AR$7&lt;=$R98+$S98-1),2,IF(AND($O98="Jalon",AR$7&gt;=$R98,AR$7&lt;=$R98+$S98-1),1,""))</f>
        <v/>
      </c>
      <c r="AS98" s="23" t="str">
        <f ca="1">IF(AND($O98="Objectif",AS$7&gt;=$R98,AS$7&lt;=$R98+$S98-1),2,IF(AND($O98="Jalon",AS$7&gt;=$R98,AS$7&lt;=$R98+$S98-1),1,""))</f>
        <v/>
      </c>
      <c r="AT98" s="23" t="str">
        <f ca="1">IF(AND($O98="Objectif",AT$7&gt;=$R98,AT$7&lt;=$R98+$S98-1),2,IF(AND($O98="Jalon",AT$7&gt;=$R98,AT$7&lt;=$R98+$S98-1),1,""))</f>
        <v/>
      </c>
      <c r="AU98" s="23" t="str">
        <f ca="1">IF(AND($O98="Objectif",AU$7&gt;=$R98,AU$7&lt;=$R98+$S98-1),2,IF(AND($O98="Jalon",AU$7&gt;=$R98,AU$7&lt;=$R98+$S98-1),1,""))</f>
        <v/>
      </c>
      <c r="AV98" s="23" t="str">
        <f ca="1">IF(AND($O98="Objectif",AV$7&gt;=$R98,AV$7&lt;=$R98+$S98-1),2,IF(AND($O98="Jalon",AV$7&gt;=$R98,AV$7&lt;=$R98+$S98-1),1,""))</f>
        <v/>
      </c>
      <c r="AW98" s="23" t="str">
        <f ca="1">IF(AND($O98="Objectif",AW$7&gt;=$R98,AW$7&lt;=$R98+$S98-1),2,IF(AND($O98="Jalon",AW$7&gt;=$R98,AW$7&lt;=$R98+$S98-1),1,""))</f>
        <v/>
      </c>
      <c r="AX98" s="23" t="str">
        <f ca="1">IF(AND($O98="Objectif",AX$7&gt;=$R98,AX$7&lt;=$R98+$S98-1),2,IF(AND($O98="Jalon",AX$7&gt;=$R98,AX$7&lt;=$R98+$S98-1),1,""))</f>
        <v/>
      </c>
      <c r="AY98" s="23" t="str">
        <f ca="1">IF(AND($O98="Objectif",AY$7&gt;=$R98,AY$7&lt;=$R98+$S98-1),2,IF(AND($O98="Jalon",AY$7&gt;=$R98,AY$7&lt;=$R98+$S98-1),1,""))</f>
        <v/>
      </c>
      <c r="AZ98" s="23" t="str">
        <f ca="1">IF(AND($O98="Objectif",AZ$7&gt;=$R98,AZ$7&lt;=$R98+$S98-1),2,IF(AND($O98="Jalon",AZ$7&gt;=$R98,AZ$7&lt;=$R98+$S98-1),1,""))</f>
        <v/>
      </c>
      <c r="BA98" s="23" t="str">
        <f ca="1">IF(AND($O98="Objectif",BA$7&gt;=$R98,BA$7&lt;=$R98+$S98-1),2,IF(AND($O98="Jalon",BA$7&gt;=$R98,BA$7&lt;=$R98+$S98-1),1,""))</f>
        <v/>
      </c>
      <c r="BB98" s="23" t="str">
        <f ca="1">IF(AND($O98="Objectif",BB$7&gt;=$R98,BB$7&lt;=$R98+$S98-1),2,IF(AND($O98="Jalon",BB$7&gt;=$R98,BB$7&lt;=$R98+$S98-1),1,""))</f>
        <v/>
      </c>
      <c r="BC98" s="23" t="str">
        <f ca="1">IF(AND($O98="Objectif",BC$7&gt;=$R98,BC$7&lt;=$R98+$S98-1),2,IF(AND($O98="Jalon",BC$7&gt;=$R98,BC$7&lt;=$R98+$S98-1),1,""))</f>
        <v/>
      </c>
      <c r="BD98" s="23" t="str">
        <f ca="1">IF(AND($O98="Objectif",BD$7&gt;=$R98,BD$7&lt;=$R98+$S98-1),2,IF(AND($O98="Jalon",BD$7&gt;=$R98,BD$7&lt;=$R98+$S98-1),1,""))</f>
        <v/>
      </c>
      <c r="BE98" s="23" t="str">
        <f ca="1">IF(AND($O98="Objectif",BE$7&gt;=$R98,BE$7&lt;=$R98+$S98-1),2,IF(AND($O98="Jalon",BE$7&gt;=$R98,BE$7&lt;=$R98+$S98-1),1,""))</f>
        <v/>
      </c>
      <c r="BF98" s="23" t="str">
        <f ca="1">IF(AND($O98="Objectif",BF$7&gt;=$R98,BF$7&lt;=$R98+$S98-1),2,IF(AND($O98="Jalon",BF$7&gt;=$R98,BF$7&lt;=$R98+$S98-1),1,""))</f>
        <v/>
      </c>
      <c r="BG98" s="23" t="str">
        <f ca="1">IF(AND($O98="Objectif",BG$7&gt;=$R98,BG$7&lt;=$R98+$S98-1),2,IF(AND($O98="Jalon",BG$7&gt;=$R98,BG$7&lt;=$R98+$S98-1),1,""))</f>
        <v/>
      </c>
      <c r="BH98" s="23" t="str">
        <f ca="1">IF(AND($O98="Objectif",BH$7&gt;=$R98,BH$7&lt;=$R98+$S98-1),2,IF(AND($O98="Jalon",BH$7&gt;=$R98,BH$7&lt;=$R98+$S98-1),1,""))</f>
        <v/>
      </c>
      <c r="BI98" s="23" t="str">
        <f ca="1">IF(AND($O98="Objectif",BI$7&gt;=$R98,BI$7&lt;=$R98+$S98-1),2,IF(AND($O98="Jalon",BI$7&gt;=$R98,BI$7&lt;=$R98+$S98-1),1,""))</f>
        <v/>
      </c>
      <c r="BJ98" s="23" t="str">
        <f ca="1">IF(AND($O98="Objectif",BJ$7&gt;=$R98,BJ$7&lt;=$R98+$S98-1),2,IF(AND($O98="Jalon",BJ$7&gt;=$R98,BJ$7&lt;=$R98+$S98-1),1,""))</f>
        <v/>
      </c>
      <c r="BK98" s="23" t="str">
        <f ca="1">IF(AND($O98="Objectif",BK$7&gt;=$R98,BK$7&lt;=$R98+$S98-1),2,IF(AND($O98="Jalon",BK$7&gt;=$R98,BK$7&lt;=$R98+$S98-1),1,""))</f>
        <v/>
      </c>
      <c r="BL98" s="23" t="str">
        <f ca="1">IF(AND($O98="Objectif",BL$7&gt;=$R98,BL$7&lt;=$R98+$S98-1),2,IF(AND($O98="Jalon",BL$7&gt;=$R98,BL$7&lt;=$R98+$S98-1),1,""))</f>
        <v/>
      </c>
      <c r="BM98" s="23" t="str">
        <f ca="1">IF(AND($O98="Objectif",BM$7&gt;=$R98,BM$7&lt;=$R98+$S98-1),2,IF(AND($O98="Jalon",BM$7&gt;=$R98,BM$7&lt;=$R98+$S98-1),1,""))</f>
        <v/>
      </c>
      <c r="BN98" s="23" t="str">
        <f ca="1">IF(AND($O98="Objectif",BN$7&gt;=$R98,BN$7&lt;=$R98+$S98-1),2,IF(AND($O98="Jalon",BN$7&gt;=$R98,BN$7&lt;=$R98+$S98-1),1,""))</f>
        <v/>
      </c>
      <c r="BO98" s="23" t="str">
        <f ca="1">IF(AND($O98="Objectif",BO$7&gt;=$R98,BO$7&lt;=$R98+$S98-1),2,IF(AND($O98="Jalon",BO$7&gt;=$R98,BO$7&lt;=$R98+$S98-1),1,""))</f>
        <v/>
      </c>
      <c r="BP98" s="23" t="str">
        <f ca="1">IF(AND($O98="Objectif",BP$7&gt;=$R98,BP$7&lt;=$R98+$S98-1),2,IF(AND($O98="Jalon",BP$7&gt;=$R98,BP$7&lt;=$R98+$S98-1),1,""))</f>
        <v/>
      </c>
      <c r="BQ98" s="23" t="str">
        <f ca="1">IF(AND($O98="Objectif",BQ$7&gt;=$R98,BQ$7&lt;=$R98+$S98-1),2,IF(AND($O98="Jalon",BQ$7&gt;=$R98,BQ$7&lt;=$R98+$S98-1),1,""))</f>
        <v/>
      </c>
      <c r="BR98" s="23" t="str">
        <f ca="1">IF(AND($O98="Objectif",BR$7&gt;=$R98,BR$7&lt;=$R98+$S98-1),2,IF(AND($O98="Jalon",BR$7&gt;=$R98,BR$7&lt;=$R98+$S98-1),1,""))</f>
        <v/>
      </c>
      <c r="BS98" s="23" t="str">
        <f ca="1">IF(AND($O98="Objectif",BS$7&gt;=$R98,BS$7&lt;=$R98+$S98-1),2,IF(AND($O98="Jalon",BS$7&gt;=$R98,BS$7&lt;=$R98+$S98-1),1,""))</f>
        <v/>
      </c>
      <c r="BT98" s="23" t="str">
        <f ca="1">IF(AND($O98="Objectif",BT$7&gt;=$R98,BT$7&lt;=$R98+$S98-1),2,IF(AND($O98="Jalon",BT$7&gt;=$R98,BT$7&lt;=$R98+$S98-1),1,""))</f>
        <v/>
      </c>
      <c r="BU98" s="23" t="str">
        <f ca="1">IF(AND($O98="Objectif",BU$7&gt;=$R98,BU$7&lt;=$R98+$S98-1),2,IF(AND($O98="Jalon",BU$7&gt;=$R98,BU$7&lt;=$R98+$S98-1),1,""))</f>
        <v/>
      </c>
      <c r="BV98" s="23" t="str">
        <f ca="1">IF(AND($O98="Objectif",BV$7&gt;=$R98,BV$7&lt;=$R98+$S98-1),2,IF(AND($O98="Jalon",BV$7&gt;=$R98,BV$7&lt;=$R98+$S98-1),1,""))</f>
        <v/>
      </c>
      <c r="BW98" s="23" t="str">
        <f ca="1">IF(AND($O98="Objectif",BW$7&gt;=$R98,BW$7&lt;=$R98+$S98-1),2,IF(AND($O98="Jalon",BW$7&gt;=$R98,BW$7&lt;=$R98+$S98-1),1,""))</f>
        <v/>
      </c>
      <c r="BX98" s="23" t="str">
        <f ca="1">IF(AND($O98="Objectif",BX$7&gt;=$R98,BX$7&lt;=$R98+$S98-1),2,IF(AND($O98="Jalon",BX$7&gt;=$R98,BX$7&lt;=$R98+$S98-1),1,""))</f>
        <v/>
      </c>
      <c r="BY98" s="23" t="str">
        <f ca="1">IF(AND($O98="Objectif",BY$7&gt;=$R98,BY$7&lt;=$R98+$S98-1),2,IF(AND($O98="Jalon",BY$7&gt;=$R98,BY$7&lt;=$R98+$S98-1),1,""))</f>
        <v/>
      </c>
      <c r="BZ98" s="23" t="str">
        <f ca="1">IF(AND($O98="Objectif",BZ$7&gt;=$R98,BZ$7&lt;=$R98+$S98-1),2,IF(AND($O98="Jalon",BZ$7&gt;=$R98,BZ$7&lt;=$R98+$S98-1),1,""))</f>
        <v/>
      </c>
      <c r="CA98" s="23" t="str">
        <f ca="1">IF(AND($O98="Objectif",CA$7&gt;=$R98,CA$7&lt;=$R98+$S98-1),2,IF(AND($O98="Jalon",CA$7&gt;=$R98,CA$7&lt;=$R98+$S98-1),1,""))</f>
        <v/>
      </c>
      <c r="CB98" s="23" t="str">
        <f ca="1">IF(AND($O98="Objectif",CB$7&gt;=$R98,CB$7&lt;=$R98+$S98-1),2,IF(AND($O98="Jalon",CB$7&gt;=$R98,CB$7&lt;=$R98+$S98-1),1,""))</f>
        <v/>
      </c>
    </row>
    <row r="99" spans="1:80" s="2" customFormat="1" ht="30" customHeight="1" x14ac:dyDescent="0.25">
      <c r="A99" s="37">
        <v>43</v>
      </c>
      <c r="B99" s="33" t="s">
        <v>59</v>
      </c>
      <c r="C99" s="88" t="str">
        <f ca="1">VLOOKUP(((Jalons[[#This Row],[perturbation ]]+Jalons[[#This Row],[perturbation 9]])/150),$D$3:$E$6,2,1)</f>
        <v>En bonne voie</v>
      </c>
      <c r="D99" s="88" t="str">
        <f ca="1">VLOOKUP((Jalons[[#This Row],[temps consommés ]]-Jalons[[#This Row],[Nombre de jours]])/Jalons[[#This Row],[Nombre de jours]],$V$3:$W$6,2,1)</f>
        <v>En bonne voie</v>
      </c>
      <c r="E99" s="22" t="s">
        <v>9</v>
      </c>
      <c r="F99" s="65">
        <f>IF(AND(Jalons[[#This Row],[début réel ]]="",Jalons[[#This Row],[fin réelle ]]),0,IF(AND(Jalons[[#This Row],[début réel ]]&lt;&gt;"",Jalons[[#This Row],[fin réelle ]]=""),0.5,1))</f>
        <v>0</v>
      </c>
      <c r="G99" s="56">
        <f>+T54+1</f>
        <v>44991</v>
      </c>
      <c r="H99" s="21">
        <v>2</v>
      </c>
      <c r="I99" s="45">
        <f>+Jalons[[#This Row],[Début prévisionnel ]]+Jalons[[#This Row],[Nombre de jours]]-1</f>
        <v>44992</v>
      </c>
      <c r="J99" s="45"/>
      <c r="K99" s="87">
        <f ca="1">IF(Jalons[[#This Row],[temps consommés ]]-Jalons[[#This Row],[Nombre de jours]]&lt;0,0,Jalons[[#This Row],[temps consommés ]]-Jalons[[#This Row],[Nombre de jours]])</f>
        <v>0</v>
      </c>
      <c r="L9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99" s="45"/>
      <c r="N99" s="66"/>
      <c r="O99" s="88" t="str">
        <f ca="1">VLOOKUP(Jalons[[#This Row],[temps consommés 10]]-Jalons[[#This Row],[Nombre de jours6]]/Jalons[[#This Row],[Nombre de jours6]],$V$3:$W$6,2,1)</f>
        <v>En bonne voie</v>
      </c>
      <c r="P99" s="22" t="s">
        <v>9</v>
      </c>
      <c r="Q99" s="65">
        <f>IF(AND(Jalons[[#This Row],[début réel 8]]="",Jalons[[#This Row],[fin réelle 11]]),0,IF(AND(Jalons[[#This Row],[début réel 8]]&lt;&gt;"",Jalons[[#This Row],[fin réelle 11]]=""),0.5,1))</f>
        <v>0</v>
      </c>
      <c r="R99" s="56">
        <f>+Jalons[[#This Row],[Fin ]]+1</f>
        <v>44993</v>
      </c>
      <c r="S99" s="21">
        <v>28</v>
      </c>
      <c r="T99" s="45">
        <f>Jalons[[#This Row],[Début prévisionnel 5]]+Jalons[[#This Row],[Nombre de jours6]]</f>
        <v>45021</v>
      </c>
      <c r="U99" s="45"/>
      <c r="V99" s="87">
        <f ca="1">IF(Jalons[[#This Row],[temps consommés 10]]-Jalons[[#This Row],[Nombre de jours6]]&lt;0,0,Jalons[[#This Row],[temps consommés 10]]-Jalons[[#This Row],[Nombre de jours6]])</f>
        <v>0</v>
      </c>
      <c r="W9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99" s="45"/>
      <c r="Y99" s="23" t="str">
        <f ca="1">IF(AND($O99="Objectif",Y$7&gt;=$R99,Y$7&lt;=$R99+$S99-1),2,IF(AND($O99="Jalon",Y$7&gt;=$R99,Y$7&lt;=$R99+$S99-1),1,""))</f>
        <v/>
      </c>
      <c r="Z99" s="23" t="str">
        <f ca="1">IF(AND($O99="Objectif",Z$7&gt;=$R99,Z$7&lt;=$R99+$S99-1),2,IF(AND($O99="Jalon",Z$7&gt;=$R99,Z$7&lt;=$R99+$S99-1),1,""))</f>
        <v/>
      </c>
      <c r="AA99" s="23" t="str">
        <f ca="1">IF(AND($O99="Objectif",AA$7&gt;=$R99,AA$7&lt;=$R99+$S99-1),2,IF(AND($O99="Jalon",AA$7&gt;=$R99,AA$7&lt;=$R99+$S99-1),1,""))</f>
        <v/>
      </c>
      <c r="AB99" s="23" t="str">
        <f ca="1">IF(AND($O99="Objectif",AB$7&gt;=$R99,AB$7&lt;=$R99+$S99-1),2,IF(AND($O99="Jalon",AB$7&gt;=$R99,AB$7&lt;=$R99+$S99-1),1,""))</f>
        <v/>
      </c>
      <c r="AC99" s="23" t="str">
        <f ca="1">IF(AND($O99="Objectif",AC$7&gt;=$R99,AC$7&lt;=$R99+$S99-1),2,IF(AND($O99="Jalon",AC$7&gt;=$R99,AC$7&lt;=$R99+$S99-1),1,""))</f>
        <v/>
      </c>
      <c r="AD99" s="23" t="str">
        <f ca="1">IF(AND($O99="Objectif",AD$7&gt;=$R99,AD$7&lt;=$R99+$S99-1),2,IF(AND($O99="Jalon",AD$7&gt;=$R99,AD$7&lt;=$R99+$S99-1),1,""))</f>
        <v/>
      </c>
      <c r="AE99" s="23" t="str">
        <f ca="1">IF(AND($O99="Objectif",AE$7&gt;=$R99,AE$7&lt;=$R99+$S99-1),2,IF(AND($O99="Jalon",AE$7&gt;=$R99,AE$7&lt;=$R99+$S99-1),1,""))</f>
        <v/>
      </c>
      <c r="AF99" s="23" t="str">
        <f ca="1">IF(AND($O99="Objectif",AF$7&gt;=$R99,AF$7&lt;=$R99+$S99-1),2,IF(AND($O99="Jalon",AF$7&gt;=$R99,AF$7&lt;=$R99+$S99-1),1,""))</f>
        <v/>
      </c>
      <c r="AG99" s="23" t="str">
        <f ca="1">IF(AND($O99="Objectif",AG$7&gt;=$R99,AG$7&lt;=$R99+$S99-1),2,IF(AND($O99="Jalon",AG$7&gt;=$R99,AG$7&lt;=$R99+$S99-1),1,""))</f>
        <v/>
      </c>
      <c r="AH99" s="23" t="str">
        <f ca="1">IF(AND($O99="Objectif",AH$7&gt;=$R99,AH$7&lt;=$R99+$S99-1),2,IF(AND($O99="Jalon",AH$7&gt;=$R99,AH$7&lt;=$R99+$S99-1),1,""))</f>
        <v/>
      </c>
      <c r="AI99" s="23" t="str">
        <f ca="1">IF(AND($O99="Objectif",AI$7&gt;=$R99,AI$7&lt;=$R99+$S99-1),2,IF(AND($O99="Jalon",AI$7&gt;=$R99,AI$7&lt;=$R99+$S99-1),1,""))</f>
        <v/>
      </c>
      <c r="AJ99" s="23" t="str">
        <f ca="1">IF(AND($O99="Objectif",AJ$7&gt;=$R99,AJ$7&lt;=$R99+$S99-1),2,IF(AND($O99="Jalon",AJ$7&gt;=$R99,AJ$7&lt;=$R99+$S99-1),1,""))</f>
        <v/>
      </c>
      <c r="AK99" s="23" t="str">
        <f ca="1">IF(AND($O99="Objectif",AK$7&gt;=$R99,AK$7&lt;=$R99+$S99-1),2,IF(AND($O99="Jalon",AK$7&gt;=$R99,AK$7&lt;=$R99+$S99-1),1,""))</f>
        <v/>
      </c>
      <c r="AL99" s="23" t="str">
        <f ca="1">IF(AND($O99="Objectif",AL$7&gt;=$R99,AL$7&lt;=$R99+$S99-1),2,IF(AND($O99="Jalon",AL$7&gt;=$R99,AL$7&lt;=$R99+$S99-1),1,""))</f>
        <v/>
      </c>
      <c r="AM99" s="23" t="str">
        <f ca="1">IF(AND($O99="Objectif",AM$7&gt;=$R99,AM$7&lt;=$R99+$S99-1),2,IF(AND($O99="Jalon",AM$7&gt;=$R99,AM$7&lt;=$R99+$S99-1),1,""))</f>
        <v/>
      </c>
      <c r="AN99" s="23" t="str">
        <f ca="1">IF(AND($O99="Objectif",AN$7&gt;=$R99,AN$7&lt;=$R99+$S99-1),2,IF(AND($O99="Jalon",AN$7&gt;=$R99,AN$7&lt;=$R99+$S99-1),1,""))</f>
        <v/>
      </c>
      <c r="AO99" s="23" t="str">
        <f ca="1">IF(AND($O99="Objectif",AO$7&gt;=$R99,AO$7&lt;=$R99+$S99-1),2,IF(AND($O99="Jalon",AO$7&gt;=$R99,AO$7&lt;=$R99+$S99-1),1,""))</f>
        <v/>
      </c>
      <c r="AP99" s="23" t="str">
        <f ca="1">IF(AND($O99="Objectif",AP$7&gt;=$R99,AP$7&lt;=$R99+$S99-1),2,IF(AND($O99="Jalon",AP$7&gt;=$R99,AP$7&lt;=$R99+$S99-1),1,""))</f>
        <v/>
      </c>
      <c r="AQ99" s="23" t="str">
        <f ca="1">IF(AND($O99="Objectif",AQ$7&gt;=$R99,AQ$7&lt;=$R99+$S99-1),2,IF(AND($O99="Jalon",AQ$7&gt;=$R99,AQ$7&lt;=$R99+$S99-1),1,""))</f>
        <v/>
      </c>
      <c r="AR99" s="23" t="str">
        <f ca="1">IF(AND($O99="Objectif",AR$7&gt;=$R99,AR$7&lt;=$R99+$S99-1),2,IF(AND($O99="Jalon",AR$7&gt;=$R99,AR$7&lt;=$R99+$S99-1),1,""))</f>
        <v/>
      </c>
      <c r="AS99" s="23" t="str">
        <f ca="1">IF(AND($O99="Objectif",AS$7&gt;=$R99,AS$7&lt;=$R99+$S99-1),2,IF(AND($O99="Jalon",AS$7&gt;=$R99,AS$7&lt;=$R99+$S99-1),1,""))</f>
        <v/>
      </c>
      <c r="AT99" s="23" t="str">
        <f ca="1">IF(AND($O99="Objectif",AT$7&gt;=$R99,AT$7&lt;=$R99+$S99-1),2,IF(AND($O99="Jalon",AT$7&gt;=$R99,AT$7&lt;=$R99+$S99-1),1,""))</f>
        <v/>
      </c>
      <c r="AU99" s="23" t="str">
        <f ca="1">IF(AND($O99="Objectif",AU$7&gt;=$R99,AU$7&lt;=$R99+$S99-1),2,IF(AND($O99="Jalon",AU$7&gt;=$R99,AU$7&lt;=$R99+$S99-1),1,""))</f>
        <v/>
      </c>
      <c r="AV99" s="23" t="str">
        <f ca="1">IF(AND($O99="Objectif",AV$7&gt;=$R99,AV$7&lt;=$R99+$S99-1),2,IF(AND($O99="Jalon",AV$7&gt;=$R99,AV$7&lt;=$R99+$S99-1),1,""))</f>
        <v/>
      </c>
      <c r="AW99" s="23" t="str">
        <f ca="1">IF(AND($O99="Objectif",AW$7&gt;=$R99,AW$7&lt;=$R99+$S99-1),2,IF(AND($O99="Jalon",AW$7&gt;=$R99,AW$7&lt;=$R99+$S99-1),1,""))</f>
        <v/>
      </c>
      <c r="AX99" s="23" t="str">
        <f ca="1">IF(AND($O99="Objectif",AX$7&gt;=$R99,AX$7&lt;=$R99+$S99-1),2,IF(AND($O99="Jalon",AX$7&gt;=$R99,AX$7&lt;=$R99+$S99-1),1,""))</f>
        <v/>
      </c>
      <c r="AY99" s="23" t="str">
        <f ca="1">IF(AND($O99="Objectif",AY$7&gt;=$R99,AY$7&lt;=$R99+$S99-1),2,IF(AND($O99="Jalon",AY$7&gt;=$R99,AY$7&lt;=$R99+$S99-1),1,""))</f>
        <v/>
      </c>
      <c r="AZ99" s="23" t="str">
        <f ca="1">IF(AND($O99="Objectif",AZ$7&gt;=$R99,AZ$7&lt;=$R99+$S99-1),2,IF(AND($O99="Jalon",AZ$7&gt;=$R99,AZ$7&lt;=$R99+$S99-1),1,""))</f>
        <v/>
      </c>
      <c r="BA99" s="23" t="str">
        <f ca="1">IF(AND($O99="Objectif",BA$7&gt;=$R99,BA$7&lt;=$R99+$S99-1),2,IF(AND($O99="Jalon",BA$7&gt;=$R99,BA$7&lt;=$R99+$S99-1),1,""))</f>
        <v/>
      </c>
      <c r="BB99" s="23" t="str">
        <f ca="1">IF(AND($O99="Objectif",BB$7&gt;=$R99,BB$7&lt;=$R99+$S99-1),2,IF(AND($O99="Jalon",BB$7&gt;=$R99,BB$7&lt;=$R99+$S99-1),1,""))</f>
        <v/>
      </c>
      <c r="BC99" s="23" t="str">
        <f ca="1">IF(AND($O99="Objectif",BC$7&gt;=$R99,BC$7&lt;=$R99+$S99-1),2,IF(AND($O99="Jalon",BC$7&gt;=$R99,BC$7&lt;=$R99+$S99-1),1,""))</f>
        <v/>
      </c>
      <c r="BD99" s="23" t="str">
        <f ca="1">IF(AND($O99="Objectif",BD$7&gt;=$R99,BD$7&lt;=$R99+$S99-1),2,IF(AND($O99="Jalon",BD$7&gt;=$R99,BD$7&lt;=$R99+$S99-1),1,""))</f>
        <v/>
      </c>
      <c r="BE99" s="23" t="str">
        <f ca="1">IF(AND($O99="Objectif",BE$7&gt;=$R99,BE$7&lt;=$R99+$S99-1),2,IF(AND($O99="Jalon",BE$7&gt;=$R99,BE$7&lt;=$R99+$S99-1),1,""))</f>
        <v/>
      </c>
      <c r="BF99" s="23" t="str">
        <f ca="1">IF(AND($O99="Objectif",BF$7&gt;=$R99,BF$7&lt;=$R99+$S99-1),2,IF(AND($O99="Jalon",BF$7&gt;=$R99,BF$7&lt;=$R99+$S99-1),1,""))</f>
        <v/>
      </c>
      <c r="BG99" s="23" t="str">
        <f ca="1">IF(AND($O99="Objectif",BG$7&gt;=$R99,BG$7&lt;=$R99+$S99-1),2,IF(AND($O99="Jalon",BG$7&gt;=$R99,BG$7&lt;=$R99+$S99-1),1,""))</f>
        <v/>
      </c>
      <c r="BH99" s="23" t="str">
        <f ca="1">IF(AND($O99="Objectif",BH$7&gt;=$R99,BH$7&lt;=$R99+$S99-1),2,IF(AND($O99="Jalon",BH$7&gt;=$R99,BH$7&lt;=$R99+$S99-1),1,""))</f>
        <v/>
      </c>
      <c r="BI99" s="23" t="str">
        <f ca="1">IF(AND($O99="Objectif",BI$7&gt;=$R99,BI$7&lt;=$R99+$S99-1),2,IF(AND($O99="Jalon",BI$7&gt;=$R99,BI$7&lt;=$R99+$S99-1),1,""))</f>
        <v/>
      </c>
      <c r="BJ99" s="23" t="str">
        <f ca="1">IF(AND($O99="Objectif",BJ$7&gt;=$R99,BJ$7&lt;=$R99+$S99-1),2,IF(AND($O99="Jalon",BJ$7&gt;=$R99,BJ$7&lt;=$R99+$S99-1),1,""))</f>
        <v/>
      </c>
      <c r="BK99" s="23" t="str">
        <f ca="1">IF(AND($O99="Objectif",BK$7&gt;=$R99,BK$7&lt;=$R99+$S99-1),2,IF(AND($O99="Jalon",BK$7&gt;=$R99,BK$7&lt;=$R99+$S99-1),1,""))</f>
        <v/>
      </c>
      <c r="BL99" s="23" t="str">
        <f ca="1">IF(AND($O99="Objectif",BL$7&gt;=$R99,BL$7&lt;=$R99+$S99-1),2,IF(AND($O99="Jalon",BL$7&gt;=$R99,BL$7&lt;=$R99+$S99-1),1,""))</f>
        <v/>
      </c>
      <c r="BM99" s="23" t="str">
        <f ca="1">IF(AND($O99="Objectif",BM$7&gt;=$R99,BM$7&lt;=$R99+$S99-1),2,IF(AND($O99="Jalon",BM$7&gt;=$R99,BM$7&lt;=$R99+$S99-1),1,""))</f>
        <v/>
      </c>
      <c r="BN99" s="23" t="str">
        <f ca="1">IF(AND($O99="Objectif",BN$7&gt;=$R99,BN$7&lt;=$R99+$S99-1),2,IF(AND($O99="Jalon",BN$7&gt;=$R99,BN$7&lt;=$R99+$S99-1),1,""))</f>
        <v/>
      </c>
      <c r="BO99" s="23" t="str">
        <f ca="1">IF(AND($O99="Objectif",BO$7&gt;=$R99,BO$7&lt;=$R99+$S99-1),2,IF(AND($O99="Jalon",BO$7&gt;=$R99,BO$7&lt;=$R99+$S99-1),1,""))</f>
        <v/>
      </c>
      <c r="BP99" s="23" t="str">
        <f ca="1">IF(AND($O99="Objectif",BP$7&gt;=$R99,BP$7&lt;=$R99+$S99-1),2,IF(AND($O99="Jalon",BP$7&gt;=$R99,BP$7&lt;=$R99+$S99-1),1,""))</f>
        <v/>
      </c>
      <c r="BQ99" s="23" t="str">
        <f ca="1">IF(AND($O99="Objectif",BQ$7&gt;=$R99,BQ$7&lt;=$R99+$S99-1),2,IF(AND($O99="Jalon",BQ$7&gt;=$R99,BQ$7&lt;=$R99+$S99-1),1,""))</f>
        <v/>
      </c>
      <c r="BR99" s="23" t="str">
        <f ca="1">IF(AND($O99="Objectif",BR$7&gt;=$R99,BR$7&lt;=$R99+$S99-1),2,IF(AND($O99="Jalon",BR$7&gt;=$R99,BR$7&lt;=$R99+$S99-1),1,""))</f>
        <v/>
      </c>
      <c r="BS99" s="23" t="str">
        <f ca="1">IF(AND($O99="Objectif",BS$7&gt;=$R99,BS$7&lt;=$R99+$S99-1),2,IF(AND($O99="Jalon",BS$7&gt;=$R99,BS$7&lt;=$R99+$S99-1),1,""))</f>
        <v/>
      </c>
      <c r="BT99" s="23" t="str">
        <f ca="1">IF(AND($O99="Objectif",BT$7&gt;=$R99,BT$7&lt;=$R99+$S99-1),2,IF(AND($O99="Jalon",BT$7&gt;=$R99,BT$7&lt;=$R99+$S99-1),1,""))</f>
        <v/>
      </c>
      <c r="BU99" s="23" t="str">
        <f ca="1">IF(AND($O99="Objectif",BU$7&gt;=$R99,BU$7&lt;=$R99+$S99-1),2,IF(AND($O99="Jalon",BU$7&gt;=$R99,BU$7&lt;=$R99+$S99-1),1,""))</f>
        <v/>
      </c>
      <c r="BV99" s="23" t="str">
        <f ca="1">IF(AND($O99="Objectif",BV$7&gt;=$R99,BV$7&lt;=$R99+$S99-1),2,IF(AND($O99="Jalon",BV$7&gt;=$R99,BV$7&lt;=$R99+$S99-1),1,""))</f>
        <v/>
      </c>
      <c r="BW99" s="23" t="str">
        <f ca="1">IF(AND($O99="Objectif",BW$7&gt;=$R99,BW$7&lt;=$R99+$S99-1),2,IF(AND($O99="Jalon",BW$7&gt;=$R99,BW$7&lt;=$R99+$S99-1),1,""))</f>
        <v/>
      </c>
      <c r="BX99" s="23" t="str">
        <f ca="1">IF(AND($O99="Objectif",BX$7&gt;=$R99,BX$7&lt;=$R99+$S99-1),2,IF(AND($O99="Jalon",BX$7&gt;=$R99,BX$7&lt;=$R99+$S99-1),1,""))</f>
        <v/>
      </c>
      <c r="BY99" s="23" t="str">
        <f ca="1">IF(AND($O99="Objectif",BY$7&gt;=$R99,BY$7&lt;=$R99+$S99-1),2,IF(AND($O99="Jalon",BY$7&gt;=$R99,BY$7&lt;=$R99+$S99-1),1,""))</f>
        <v/>
      </c>
      <c r="BZ99" s="23" t="str">
        <f ca="1">IF(AND($O99="Objectif",BZ$7&gt;=$R99,BZ$7&lt;=$R99+$S99-1),2,IF(AND($O99="Jalon",BZ$7&gt;=$R99,BZ$7&lt;=$R99+$S99-1),1,""))</f>
        <v/>
      </c>
      <c r="CA99" s="23" t="str">
        <f ca="1">IF(AND($O99="Objectif",CA$7&gt;=$R99,CA$7&lt;=$R99+$S99-1),2,IF(AND($O99="Jalon",CA$7&gt;=$R99,CA$7&lt;=$R99+$S99-1),1,""))</f>
        <v/>
      </c>
      <c r="CB99" s="23" t="str">
        <f ca="1">IF(AND($O99="Objectif",CB$7&gt;=$R99,CB$7&lt;=$R99+$S99-1),2,IF(AND($O99="Jalon",CB$7&gt;=$R99,CB$7&lt;=$R99+$S99-1),1,""))</f>
        <v/>
      </c>
    </row>
    <row r="100" spans="1:80" s="2" customFormat="1" ht="4.5" hidden="1" customHeight="1" x14ac:dyDescent="0.25">
      <c r="A100" s="81"/>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c r="BK100" s="82"/>
      <c r="BL100" s="82"/>
      <c r="BM100" s="82"/>
      <c r="BN100" s="82"/>
      <c r="BO100" s="82"/>
      <c r="BP100" s="82"/>
      <c r="BQ100" s="82"/>
      <c r="BR100" s="82"/>
      <c r="BS100" s="82"/>
      <c r="BT100" s="82"/>
      <c r="BU100" s="82"/>
      <c r="BV100" s="82"/>
      <c r="BW100" s="82"/>
      <c r="BX100" s="82"/>
      <c r="BY100" s="82"/>
      <c r="BZ100" s="82"/>
      <c r="CA100" s="82"/>
      <c r="CB100" s="82"/>
    </row>
    <row r="101" spans="1:80" s="60" customFormat="1" ht="32.25" customHeight="1" x14ac:dyDescent="0.25">
      <c r="A101" s="58" t="s">
        <v>84</v>
      </c>
      <c r="B101" s="96" t="s">
        <v>92</v>
      </c>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c r="BJ101" s="106"/>
      <c r="BK101" s="106"/>
      <c r="BL101" s="106"/>
      <c r="BM101" s="106"/>
      <c r="BN101" s="106"/>
      <c r="BO101" s="106"/>
      <c r="BP101" s="106"/>
      <c r="BQ101" s="106"/>
      <c r="BR101" s="106"/>
      <c r="BS101" s="106"/>
      <c r="BT101" s="106"/>
      <c r="BU101" s="106"/>
      <c r="BV101" s="106"/>
      <c r="BW101" s="106"/>
      <c r="BX101" s="106"/>
      <c r="BY101" s="106"/>
      <c r="BZ101" s="106"/>
      <c r="CA101" s="106"/>
      <c r="CB101" s="106"/>
    </row>
    <row r="102" spans="1:80" s="60" customFormat="1" ht="30" customHeight="1" x14ac:dyDescent="0.25">
      <c r="A102" s="36">
        <v>1</v>
      </c>
      <c r="B102" s="33" t="s">
        <v>17</v>
      </c>
      <c r="C102" s="88" t="str">
        <f ca="1">VLOOKUP(((Jalons[[#This Row],[perturbation ]]+Jalons[[#This Row],[perturbation 9]])/150),$D$3:$E$6,2,1)</f>
        <v>En bonne voie</v>
      </c>
      <c r="D102" s="88" t="str">
        <f ca="1">VLOOKUP((Jalons[[#This Row],[temps consommés ]]-Jalons[[#This Row],[Nombre de jours]])/Jalons[[#This Row],[Nombre de jours]],$V$3:$W$6,2,1)</f>
        <v>En bonne voie</v>
      </c>
      <c r="E102" s="22" t="s">
        <v>9</v>
      </c>
      <c r="F102" s="65">
        <f>IF(AND(Jalons[[#This Row],[début réel ]]="",Jalons[[#This Row],[fin réelle ]]),0,IF(AND(Jalons[[#This Row],[début réel ]]&lt;&gt;"",Jalons[[#This Row],[fin réelle ]]=""),0.5,1))</f>
        <v>0</v>
      </c>
      <c r="G102" s="56">
        <f>+T57+1</f>
        <v>45023</v>
      </c>
      <c r="H102" s="21">
        <v>2</v>
      </c>
      <c r="I102" s="45">
        <f>+Jalons[[#This Row],[Début prévisionnel ]]+Jalons[[#This Row],[Nombre de jours]]-1</f>
        <v>45024</v>
      </c>
      <c r="J102" s="45"/>
      <c r="K102" s="87">
        <f ca="1">IF(Jalons[[#This Row],[temps consommés ]]-Jalons[[#This Row],[Nombre de jours]]&lt;0,0,Jalons[[#This Row],[temps consommés ]]-Jalons[[#This Row],[Nombre de jours]])</f>
        <v>0</v>
      </c>
      <c r="L10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2" s="45"/>
      <c r="N102" s="66"/>
      <c r="O102" s="88" t="str">
        <f ca="1">VLOOKUP(Jalons[[#This Row],[temps consommés 10]]-Jalons[[#This Row],[Nombre de jours6]]/Jalons[[#This Row],[Nombre de jours6]],$V$3:$W$6,2,1)</f>
        <v>Risque élevé</v>
      </c>
      <c r="P102" s="22" t="s">
        <v>9</v>
      </c>
      <c r="Q102" s="65">
        <f>IF(AND(Jalons[[#This Row],[début réel 8]]="",Jalons[[#This Row],[fin réelle 11]]),0,IF(AND(Jalons[[#This Row],[début réel 8]]&lt;&gt;"",Jalons[[#This Row],[fin réelle 11]]=""),0.5,1))</f>
        <v>1</v>
      </c>
      <c r="R102" s="89">
        <f>+Jalons[[#This Row],[Fin ]]+1</f>
        <v>45025</v>
      </c>
      <c r="S102" s="90">
        <v>29</v>
      </c>
      <c r="T102" s="91">
        <f>Jalons[[#This Row],[Début prévisionnel 5]]+Jalons[[#This Row],[Nombre de jours6]]</f>
        <v>45054</v>
      </c>
      <c r="U102" s="91">
        <v>45017</v>
      </c>
      <c r="V102" s="87">
        <f ca="1">IF(Jalons[[#This Row],[temps consommés 10]]-Jalons[[#This Row],[Nombre de jours6]]&lt;0,0,Jalons[[#This Row],[temps consommés 10]]-Jalons[[#This Row],[Nombre de jours6]])</f>
        <v>0</v>
      </c>
      <c r="W10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17</v>
      </c>
      <c r="X102" s="45">
        <v>45042</v>
      </c>
      <c r="Y102" s="23" t="str">
        <f ca="1">IF(AND($O102="Objectif",Y$7&gt;=$R102,Y$7&lt;=$R102+$S102-1),2,IF(AND($O102="Jalon",Y$7&gt;=$R102,Y$7&lt;=$R102+$S102-1),1,""))</f>
        <v/>
      </c>
      <c r="Z102" s="23" t="str">
        <f ca="1">IF(AND($O102="Objectif",Z$7&gt;=$R102,Z$7&lt;=$R102+$S102-1),2,IF(AND($O102="Jalon",Z$7&gt;=$R102,Z$7&lt;=$R102+$S102-1),1,""))</f>
        <v/>
      </c>
      <c r="AA102" s="23" t="str">
        <f ca="1">IF(AND($O102="Objectif",AA$7&gt;=$R102,AA$7&lt;=$R102+$S102-1),2,IF(AND($O102="Jalon",AA$7&gt;=$R102,AA$7&lt;=$R102+$S102-1),1,""))</f>
        <v/>
      </c>
      <c r="AB102" s="23" t="str">
        <f ca="1">IF(AND($O102="Objectif",AB$7&gt;=$R102,AB$7&lt;=$R102+$S102-1),2,IF(AND($O102="Jalon",AB$7&gt;=$R102,AB$7&lt;=$R102+$S102-1),1,""))</f>
        <v/>
      </c>
      <c r="AC102" s="23" t="str">
        <f ca="1">IF(AND($O102="Objectif",AC$7&gt;=$R102,AC$7&lt;=$R102+$S102-1),2,IF(AND($O102="Jalon",AC$7&gt;=$R102,AC$7&lt;=$R102+$S102-1),1,""))</f>
        <v/>
      </c>
      <c r="AD102" s="23" t="str">
        <f ca="1">IF(AND($O102="Objectif",AD$7&gt;=$R102,AD$7&lt;=$R102+$S102-1),2,IF(AND($O102="Jalon",AD$7&gt;=$R102,AD$7&lt;=$R102+$S102-1),1,""))</f>
        <v/>
      </c>
      <c r="AE102" s="23" t="str">
        <f ca="1">IF(AND($O102="Objectif",AE$7&gt;=$R102,AE$7&lt;=$R102+$S102-1),2,IF(AND($O102="Jalon",AE$7&gt;=$R102,AE$7&lt;=$R102+$S102-1),1,""))</f>
        <v/>
      </c>
      <c r="AF102" s="23" t="str">
        <f ca="1">IF(AND($O102="Objectif",AF$7&gt;=$R102,AF$7&lt;=$R102+$S102-1),2,IF(AND($O102="Jalon",AF$7&gt;=$R102,AF$7&lt;=$R102+$S102-1),1,""))</f>
        <v/>
      </c>
      <c r="AG102" s="23" t="str">
        <f ca="1">IF(AND($O102="Objectif",AG$7&gt;=$R102,AG$7&lt;=$R102+$S102-1),2,IF(AND($O102="Jalon",AG$7&gt;=$R102,AG$7&lt;=$R102+$S102-1),1,""))</f>
        <v/>
      </c>
      <c r="AH102" s="23" t="str">
        <f ca="1">IF(AND($O102="Objectif",AH$7&gt;=$R102,AH$7&lt;=$R102+$S102-1),2,IF(AND($O102="Jalon",AH$7&gt;=$R102,AH$7&lt;=$R102+$S102-1),1,""))</f>
        <v/>
      </c>
      <c r="AI102" s="23" t="str">
        <f ca="1">IF(AND($O102="Objectif",AI$7&gt;=$R102,AI$7&lt;=$R102+$S102-1),2,IF(AND($O102="Jalon",AI$7&gt;=$R102,AI$7&lt;=$R102+$S102-1),1,""))</f>
        <v/>
      </c>
      <c r="AJ102" s="23" t="str">
        <f ca="1">IF(AND($O102="Objectif",AJ$7&gt;=$R102,AJ$7&lt;=$R102+$S102-1),2,IF(AND($O102="Jalon",AJ$7&gt;=$R102,AJ$7&lt;=$R102+$S102-1),1,""))</f>
        <v/>
      </c>
      <c r="AK102" s="23" t="str">
        <f ca="1">IF(AND($O102="Objectif",AK$7&gt;=$R102,AK$7&lt;=$R102+$S102-1),2,IF(AND($O102="Jalon",AK$7&gt;=$R102,AK$7&lt;=$R102+$S102-1),1,""))</f>
        <v/>
      </c>
      <c r="AL102" s="23" t="str">
        <f ca="1">IF(AND($O102="Objectif",AL$7&gt;=$R102,AL$7&lt;=$R102+$S102-1),2,IF(AND($O102="Jalon",AL$7&gt;=$R102,AL$7&lt;=$R102+$S102-1),1,""))</f>
        <v/>
      </c>
      <c r="AM102" s="23" t="str">
        <f ca="1">IF(AND($O102="Objectif",AM$7&gt;=$R102,AM$7&lt;=$R102+$S102-1),2,IF(AND($O102="Jalon",AM$7&gt;=$R102,AM$7&lt;=$R102+$S102-1),1,""))</f>
        <v/>
      </c>
      <c r="AN102" s="23" t="str">
        <f ca="1">IF(AND($O102="Objectif",AN$7&gt;=$R102,AN$7&lt;=$R102+$S102-1),2,IF(AND($O102="Jalon",AN$7&gt;=$R102,AN$7&lt;=$R102+$S102-1),1,""))</f>
        <v/>
      </c>
      <c r="AO102" s="23" t="str">
        <f ca="1">IF(AND($O102="Objectif",AO$7&gt;=$R102,AO$7&lt;=$R102+$S102-1),2,IF(AND($O102="Jalon",AO$7&gt;=$R102,AO$7&lt;=$R102+$S102-1),1,""))</f>
        <v/>
      </c>
      <c r="AP102" s="23" t="str">
        <f ca="1">IF(AND($O102="Objectif",AP$7&gt;=$R102,AP$7&lt;=$R102+$S102-1),2,IF(AND($O102="Jalon",AP$7&gt;=$R102,AP$7&lt;=$R102+$S102-1),1,""))</f>
        <v/>
      </c>
      <c r="AQ102" s="23" t="str">
        <f ca="1">IF(AND($O102="Objectif",AQ$7&gt;=$R102,AQ$7&lt;=$R102+$S102-1),2,IF(AND($O102="Jalon",AQ$7&gt;=$R102,AQ$7&lt;=$R102+$S102-1),1,""))</f>
        <v/>
      </c>
      <c r="AR102" s="23" t="str">
        <f ca="1">IF(AND($O102="Objectif",AR$7&gt;=$R102,AR$7&lt;=$R102+$S102-1),2,IF(AND($O102="Jalon",AR$7&gt;=$R102,AR$7&lt;=$R102+$S102-1),1,""))</f>
        <v/>
      </c>
      <c r="AS102" s="23" t="str">
        <f ca="1">IF(AND($O102="Objectif",AS$7&gt;=$R102,AS$7&lt;=$R102+$S102-1),2,IF(AND($O102="Jalon",AS$7&gt;=$R102,AS$7&lt;=$R102+$S102-1),1,""))</f>
        <v/>
      </c>
      <c r="AT102" s="23" t="str">
        <f ca="1">IF(AND($O102="Objectif",AT$7&gt;=$R102,AT$7&lt;=$R102+$S102-1),2,IF(AND($O102="Jalon",AT$7&gt;=$R102,AT$7&lt;=$R102+$S102-1),1,""))</f>
        <v/>
      </c>
      <c r="AU102" s="23" t="str">
        <f ca="1">IF(AND($O102="Objectif",AU$7&gt;=$R102,AU$7&lt;=$R102+$S102-1),2,IF(AND($O102="Jalon",AU$7&gt;=$R102,AU$7&lt;=$R102+$S102-1),1,""))</f>
        <v/>
      </c>
      <c r="AV102" s="23" t="str">
        <f ca="1">IF(AND($O102="Objectif",AV$7&gt;=$R102,AV$7&lt;=$R102+$S102-1),2,IF(AND($O102="Jalon",AV$7&gt;=$R102,AV$7&lt;=$R102+$S102-1),1,""))</f>
        <v/>
      </c>
      <c r="AW102" s="23" t="str">
        <f ca="1">IF(AND($O102="Objectif",AW$7&gt;=$R102,AW$7&lt;=$R102+$S102-1),2,IF(AND($O102="Jalon",AW$7&gt;=$R102,AW$7&lt;=$R102+$S102-1),1,""))</f>
        <v/>
      </c>
      <c r="AX102" s="23" t="str">
        <f ca="1">IF(AND($O102="Objectif",AX$7&gt;=$R102,AX$7&lt;=$R102+$S102-1),2,IF(AND($O102="Jalon",AX$7&gt;=$R102,AX$7&lt;=$R102+$S102-1),1,""))</f>
        <v/>
      </c>
      <c r="AY102" s="23" t="str">
        <f ca="1">IF(AND($O102="Objectif",AY$7&gt;=$R102,AY$7&lt;=$R102+$S102-1),2,IF(AND($O102="Jalon",AY$7&gt;=$R102,AY$7&lt;=$R102+$S102-1),1,""))</f>
        <v/>
      </c>
      <c r="AZ102" s="23" t="str">
        <f ca="1">IF(AND($O102="Objectif",AZ$7&gt;=$R102,AZ$7&lt;=$R102+$S102-1),2,IF(AND($O102="Jalon",AZ$7&gt;=$R102,AZ$7&lt;=$R102+$S102-1),1,""))</f>
        <v/>
      </c>
      <c r="BA102" s="23" t="str">
        <f ca="1">IF(AND($O102="Objectif",BA$7&gt;=$R102,BA$7&lt;=$R102+$S102-1),2,IF(AND($O102="Jalon",BA$7&gt;=$R102,BA$7&lt;=$R102+$S102-1),1,""))</f>
        <v/>
      </c>
      <c r="BB102" s="23" t="str">
        <f ca="1">IF(AND($O102="Objectif",BB$7&gt;=$R102,BB$7&lt;=$R102+$S102-1),2,IF(AND($O102="Jalon",BB$7&gt;=$R102,BB$7&lt;=$R102+$S102-1),1,""))</f>
        <v/>
      </c>
      <c r="BC102" s="23" t="str">
        <f ca="1">IF(AND($O102="Objectif",BC$7&gt;=$R102,BC$7&lt;=$R102+$S102-1),2,IF(AND($O102="Jalon",BC$7&gt;=$R102,BC$7&lt;=$R102+$S102-1),1,""))</f>
        <v/>
      </c>
      <c r="BD102" s="23" t="str">
        <f ca="1">IF(AND($O102="Objectif",BD$7&gt;=$R102,BD$7&lt;=$R102+$S102-1),2,IF(AND($O102="Jalon",BD$7&gt;=$R102,BD$7&lt;=$R102+$S102-1),1,""))</f>
        <v/>
      </c>
      <c r="BE102" s="23" t="str">
        <f ca="1">IF(AND($O102="Objectif",BE$7&gt;=$R102,BE$7&lt;=$R102+$S102-1),2,IF(AND($O102="Jalon",BE$7&gt;=$R102,BE$7&lt;=$R102+$S102-1),1,""))</f>
        <v/>
      </c>
      <c r="BF102" s="23" t="str">
        <f ca="1">IF(AND($O102="Objectif",BF$7&gt;=$R102,BF$7&lt;=$R102+$S102-1),2,IF(AND($O102="Jalon",BF$7&gt;=$R102,BF$7&lt;=$R102+$S102-1),1,""))</f>
        <v/>
      </c>
      <c r="BG102" s="23" t="str">
        <f ca="1">IF(AND($O102="Objectif",BG$7&gt;=$R102,BG$7&lt;=$R102+$S102-1),2,IF(AND($O102="Jalon",BG$7&gt;=$R102,BG$7&lt;=$R102+$S102-1),1,""))</f>
        <v/>
      </c>
      <c r="BH102" s="23" t="str">
        <f ca="1">IF(AND($O102="Objectif",BH$7&gt;=$R102,BH$7&lt;=$R102+$S102-1),2,IF(AND($O102="Jalon",BH$7&gt;=$R102,BH$7&lt;=$R102+$S102-1),1,""))</f>
        <v/>
      </c>
      <c r="BI102" s="23" t="str">
        <f ca="1">IF(AND($O102="Objectif",BI$7&gt;=$R102,BI$7&lt;=$R102+$S102-1),2,IF(AND($O102="Jalon",BI$7&gt;=$R102,BI$7&lt;=$R102+$S102-1),1,""))</f>
        <v/>
      </c>
      <c r="BJ102" s="23" t="str">
        <f ca="1">IF(AND($O102="Objectif",BJ$7&gt;=$R102,BJ$7&lt;=$R102+$S102-1),2,IF(AND($O102="Jalon",BJ$7&gt;=$R102,BJ$7&lt;=$R102+$S102-1),1,""))</f>
        <v/>
      </c>
      <c r="BK102" s="23" t="str">
        <f ca="1">IF(AND($O102="Objectif",BK$7&gt;=$R102,BK$7&lt;=$R102+$S102-1),2,IF(AND($O102="Jalon",BK$7&gt;=$R102,BK$7&lt;=$R102+$S102-1),1,""))</f>
        <v/>
      </c>
      <c r="BL102" s="23" t="str">
        <f ca="1">IF(AND($O102="Objectif",BL$7&gt;=$R102,BL$7&lt;=$R102+$S102-1),2,IF(AND($O102="Jalon",BL$7&gt;=$R102,BL$7&lt;=$R102+$S102-1),1,""))</f>
        <v/>
      </c>
      <c r="BM102" s="23" t="str">
        <f ca="1">IF(AND($O102="Objectif",BM$7&gt;=$R102,BM$7&lt;=$R102+$S102-1),2,IF(AND($O102="Jalon",BM$7&gt;=$R102,BM$7&lt;=$R102+$S102-1),1,""))</f>
        <v/>
      </c>
      <c r="BN102" s="23" t="str">
        <f ca="1">IF(AND($O102="Objectif",BN$7&gt;=$R102,BN$7&lt;=$R102+$S102-1),2,IF(AND($O102="Jalon",BN$7&gt;=$R102,BN$7&lt;=$R102+$S102-1),1,""))</f>
        <v/>
      </c>
      <c r="BO102" s="23" t="str">
        <f ca="1">IF(AND($O102="Objectif",BO$7&gt;=$R102,BO$7&lt;=$R102+$S102-1),2,IF(AND($O102="Jalon",BO$7&gt;=$R102,BO$7&lt;=$R102+$S102-1),1,""))</f>
        <v/>
      </c>
      <c r="BP102" s="23" t="str">
        <f ca="1">IF(AND($O102="Objectif",BP$7&gt;=$R102,BP$7&lt;=$R102+$S102-1),2,IF(AND($O102="Jalon",BP$7&gt;=$R102,BP$7&lt;=$R102+$S102-1),1,""))</f>
        <v/>
      </c>
      <c r="BQ102" s="23" t="str">
        <f ca="1">IF(AND($O102="Objectif",BQ$7&gt;=$R102,BQ$7&lt;=$R102+$S102-1),2,IF(AND($O102="Jalon",BQ$7&gt;=$R102,BQ$7&lt;=$R102+$S102-1),1,""))</f>
        <v/>
      </c>
      <c r="BR102" s="23" t="str">
        <f ca="1">IF(AND($O102="Objectif",BR$7&gt;=$R102,BR$7&lt;=$R102+$S102-1),2,IF(AND($O102="Jalon",BR$7&gt;=$R102,BR$7&lt;=$R102+$S102-1),1,""))</f>
        <v/>
      </c>
      <c r="BS102" s="23" t="str">
        <f ca="1">IF(AND($O102="Objectif",BS$7&gt;=$R102,BS$7&lt;=$R102+$S102-1),2,IF(AND($O102="Jalon",BS$7&gt;=$R102,BS$7&lt;=$R102+$S102-1),1,""))</f>
        <v/>
      </c>
      <c r="BT102" s="23" t="str">
        <f ca="1">IF(AND($O102="Objectif",BT$7&gt;=$R102,BT$7&lt;=$R102+$S102-1),2,IF(AND($O102="Jalon",BT$7&gt;=$R102,BT$7&lt;=$R102+$S102-1),1,""))</f>
        <v/>
      </c>
      <c r="BU102" s="23" t="str">
        <f ca="1">IF(AND($O102="Objectif",BU$7&gt;=$R102,BU$7&lt;=$R102+$S102-1),2,IF(AND($O102="Jalon",BU$7&gt;=$R102,BU$7&lt;=$R102+$S102-1),1,""))</f>
        <v/>
      </c>
      <c r="BV102" s="23" t="str">
        <f ca="1">IF(AND($O102="Objectif",BV$7&gt;=$R102,BV$7&lt;=$R102+$S102-1),2,IF(AND($O102="Jalon",BV$7&gt;=$R102,BV$7&lt;=$R102+$S102-1),1,""))</f>
        <v/>
      </c>
      <c r="BW102" s="23" t="str">
        <f ca="1">IF(AND($O102="Objectif",BW$7&gt;=$R102,BW$7&lt;=$R102+$S102-1),2,IF(AND($O102="Jalon",BW$7&gt;=$R102,BW$7&lt;=$R102+$S102-1),1,""))</f>
        <v/>
      </c>
      <c r="BX102" s="23" t="str">
        <f ca="1">IF(AND($O102="Objectif",BX$7&gt;=$R102,BX$7&lt;=$R102+$S102-1),2,IF(AND($O102="Jalon",BX$7&gt;=$R102,BX$7&lt;=$R102+$S102-1),1,""))</f>
        <v/>
      </c>
      <c r="BY102" s="23" t="str">
        <f ca="1">IF(AND($O102="Objectif",BY$7&gt;=$R102,BY$7&lt;=$R102+$S102-1),2,IF(AND($O102="Jalon",BY$7&gt;=$R102,BY$7&lt;=$R102+$S102-1),1,""))</f>
        <v/>
      </c>
      <c r="BZ102" s="23" t="str">
        <f ca="1">IF(AND($O102="Objectif",BZ$7&gt;=$R102,BZ$7&lt;=$R102+$S102-1),2,IF(AND($O102="Jalon",BZ$7&gt;=$R102,BZ$7&lt;=$R102+$S102-1),1,""))</f>
        <v/>
      </c>
      <c r="CA102" s="23" t="str">
        <f ca="1">IF(AND($O102="Objectif",CA$7&gt;=$R102,CA$7&lt;=$R102+$S102-1),2,IF(AND($O102="Jalon",CA$7&gt;=$R102,CA$7&lt;=$R102+$S102-1),1,""))</f>
        <v/>
      </c>
      <c r="CB102" s="23" t="str">
        <f ca="1">IF(AND($O102="Objectif",CB$7&gt;=$R102,CB$7&lt;=$R102+$S102-1),2,IF(AND($O102="Jalon",CB$7&gt;=$R102,CB$7&lt;=$R102+$S102-1),1,""))</f>
        <v/>
      </c>
    </row>
    <row r="103" spans="1:80" s="60" customFormat="1" ht="30" customHeight="1" x14ac:dyDescent="0.25">
      <c r="A103" s="37">
        <v>2</v>
      </c>
      <c r="B103" s="33" t="s">
        <v>18</v>
      </c>
      <c r="C103" s="88" t="str">
        <f ca="1">VLOOKUP(((Jalons[[#This Row],[perturbation ]]+Jalons[[#This Row],[perturbation 9]])/150),$D$3:$E$6,2,1)</f>
        <v>En bonne voie</v>
      </c>
      <c r="D103" s="88" t="str">
        <f ca="1">VLOOKUP((Jalons[[#This Row],[temps consommés ]]-Jalons[[#This Row],[Nombre de jours]])/Jalons[[#This Row],[Nombre de jours]],$V$3:$W$6,2,1)</f>
        <v>En bonne voie</v>
      </c>
      <c r="E103" s="22" t="s">
        <v>9</v>
      </c>
      <c r="F103" s="65">
        <f>IF(AND(Jalons[[#This Row],[début réel ]]="",Jalons[[#This Row],[fin réelle ]]),0,IF(AND(Jalons[[#This Row],[début réel ]]&lt;&gt;"",Jalons[[#This Row],[fin réelle ]]=""),0.5,1))</f>
        <v>0</v>
      </c>
      <c r="G103" s="56">
        <f>+T58+1</f>
        <v>45022</v>
      </c>
      <c r="H103" s="21">
        <v>2</v>
      </c>
      <c r="I103" s="45">
        <f>+Jalons[[#This Row],[Début prévisionnel ]]+Jalons[[#This Row],[Nombre de jours]]-1</f>
        <v>45023</v>
      </c>
      <c r="J103" s="45"/>
      <c r="K103" s="87">
        <f ca="1">IF(Jalons[[#This Row],[temps consommés ]]-Jalons[[#This Row],[Nombre de jours]]&lt;0,0,Jalons[[#This Row],[temps consommés ]]-Jalons[[#This Row],[Nombre de jours]])</f>
        <v>0</v>
      </c>
      <c r="L10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3" s="45"/>
      <c r="N103" s="66"/>
      <c r="O103" s="88" t="str">
        <f ca="1">VLOOKUP(Jalons[[#This Row],[temps consommés 10]]-Jalons[[#This Row],[Nombre de jours6]]/Jalons[[#This Row],[Nombre de jours6]],$V$3:$W$6,2,1)</f>
        <v>En bonne voie</v>
      </c>
      <c r="P103" s="22" t="s">
        <v>9</v>
      </c>
      <c r="Q103" s="65">
        <f>IF(AND(Jalons[[#This Row],[début réel 8]]="",Jalons[[#This Row],[fin réelle 11]]),0,IF(AND(Jalons[[#This Row],[début réel 8]]&lt;&gt;"",Jalons[[#This Row],[fin réelle 11]]=""),0.5,1))</f>
        <v>0</v>
      </c>
      <c r="R103" s="89">
        <f>+Jalons[[#This Row],[Fin ]]+1</f>
        <v>45024</v>
      </c>
      <c r="S103" s="90">
        <v>29</v>
      </c>
      <c r="T103" s="91">
        <f>Jalons[[#This Row],[Début prévisionnel 5]]+Jalons[[#This Row],[Nombre de jours6]]</f>
        <v>45053</v>
      </c>
      <c r="U103" s="91"/>
      <c r="V103" s="87">
        <f ca="1">IF(Jalons[[#This Row],[temps consommés 10]]-Jalons[[#This Row],[Nombre de jours6]]&lt;0,0,Jalons[[#This Row],[temps consommés 10]]-Jalons[[#This Row],[Nombre de jours6]])</f>
        <v>0</v>
      </c>
      <c r="W10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3" s="45"/>
      <c r="Y103" s="23" t="str">
        <f ca="1">IF(AND($O103="Objectif",Y$7&gt;=$R103,Y$7&lt;=$R103+$S103-1),2,IF(AND($O103="Jalon",Y$7&gt;=$R103,Y$7&lt;=$R103+$S103-1),1,""))</f>
        <v/>
      </c>
      <c r="Z103" s="23" t="str">
        <f ca="1">IF(AND($O103="Objectif",Z$7&gt;=$R103,Z$7&lt;=$R103+$S103-1),2,IF(AND($O103="Jalon",Z$7&gt;=$R103,Z$7&lt;=$R103+$S103-1),1,""))</f>
        <v/>
      </c>
      <c r="AA103" s="23" t="str">
        <f ca="1">IF(AND($O103="Objectif",AA$7&gt;=$R103,AA$7&lt;=$R103+$S103-1),2,IF(AND($O103="Jalon",AA$7&gt;=$R103,AA$7&lt;=$R103+$S103-1),1,""))</f>
        <v/>
      </c>
      <c r="AB103" s="23" t="str">
        <f ca="1">IF(AND($O103="Objectif",AB$7&gt;=$R103,AB$7&lt;=$R103+$S103-1),2,IF(AND($O103="Jalon",AB$7&gt;=$R103,AB$7&lt;=$R103+$S103-1),1,""))</f>
        <v/>
      </c>
      <c r="AC103" s="23" t="str">
        <f ca="1">IF(AND($O103="Objectif",AC$7&gt;=$R103,AC$7&lt;=$R103+$S103-1),2,IF(AND($O103="Jalon",AC$7&gt;=$R103,AC$7&lt;=$R103+$S103-1),1,""))</f>
        <v/>
      </c>
      <c r="AD103" s="23" t="str">
        <f ca="1">IF(AND($O103="Objectif",AD$7&gt;=$R103,AD$7&lt;=$R103+$S103-1),2,IF(AND($O103="Jalon",AD$7&gt;=$R103,AD$7&lt;=$R103+$S103-1),1,""))</f>
        <v/>
      </c>
      <c r="AE103" s="23" t="str">
        <f ca="1">IF(AND($O103="Objectif",AE$7&gt;=$R103,AE$7&lt;=$R103+$S103-1),2,IF(AND($O103="Jalon",AE$7&gt;=$R103,AE$7&lt;=$R103+$S103-1),1,""))</f>
        <v/>
      </c>
      <c r="AF103" s="23" t="str">
        <f ca="1">IF(AND($O103="Objectif",AF$7&gt;=$R103,AF$7&lt;=$R103+$S103-1),2,IF(AND($O103="Jalon",AF$7&gt;=$R103,AF$7&lt;=$R103+$S103-1),1,""))</f>
        <v/>
      </c>
      <c r="AG103" s="23" t="str">
        <f ca="1">IF(AND($O103="Objectif",AG$7&gt;=$R103,AG$7&lt;=$R103+$S103-1),2,IF(AND($O103="Jalon",AG$7&gt;=$R103,AG$7&lt;=$R103+$S103-1),1,""))</f>
        <v/>
      </c>
      <c r="AH103" s="23" t="str">
        <f ca="1">IF(AND($O103="Objectif",AH$7&gt;=$R103,AH$7&lt;=$R103+$S103-1),2,IF(AND($O103="Jalon",AH$7&gt;=$R103,AH$7&lt;=$R103+$S103-1),1,""))</f>
        <v/>
      </c>
      <c r="AI103" s="23" t="str">
        <f ca="1">IF(AND($O103="Objectif",AI$7&gt;=$R103,AI$7&lt;=$R103+$S103-1),2,IF(AND($O103="Jalon",AI$7&gt;=$R103,AI$7&lt;=$R103+$S103-1),1,""))</f>
        <v/>
      </c>
      <c r="AJ103" s="23" t="str">
        <f ca="1">IF(AND($O103="Objectif",AJ$7&gt;=$R103,AJ$7&lt;=$R103+$S103-1),2,IF(AND($O103="Jalon",AJ$7&gt;=$R103,AJ$7&lt;=$R103+$S103-1),1,""))</f>
        <v/>
      </c>
      <c r="AK103" s="23" t="str">
        <f ca="1">IF(AND($O103="Objectif",AK$7&gt;=$R103,AK$7&lt;=$R103+$S103-1),2,IF(AND($O103="Jalon",AK$7&gt;=$R103,AK$7&lt;=$R103+$S103-1),1,""))</f>
        <v/>
      </c>
      <c r="AL103" s="23" t="str">
        <f ca="1">IF(AND($O103="Objectif",AL$7&gt;=$R103,AL$7&lt;=$R103+$S103-1),2,IF(AND($O103="Jalon",AL$7&gt;=$R103,AL$7&lt;=$R103+$S103-1),1,""))</f>
        <v/>
      </c>
      <c r="AM103" s="23" t="str">
        <f ca="1">IF(AND($O103="Objectif",AM$7&gt;=$R103,AM$7&lt;=$R103+$S103-1),2,IF(AND($O103="Jalon",AM$7&gt;=$R103,AM$7&lt;=$R103+$S103-1),1,""))</f>
        <v/>
      </c>
      <c r="AN103" s="23" t="str">
        <f ca="1">IF(AND($O103="Objectif",AN$7&gt;=$R103,AN$7&lt;=$R103+$S103-1),2,IF(AND($O103="Jalon",AN$7&gt;=$R103,AN$7&lt;=$R103+$S103-1),1,""))</f>
        <v/>
      </c>
      <c r="AO103" s="23" t="str">
        <f ca="1">IF(AND($O103="Objectif",AO$7&gt;=$R103,AO$7&lt;=$R103+$S103-1),2,IF(AND($O103="Jalon",AO$7&gt;=$R103,AO$7&lt;=$R103+$S103-1),1,""))</f>
        <v/>
      </c>
      <c r="AP103" s="23" t="str">
        <f ca="1">IF(AND($O103="Objectif",AP$7&gt;=$R103,AP$7&lt;=$R103+$S103-1),2,IF(AND($O103="Jalon",AP$7&gt;=$R103,AP$7&lt;=$R103+$S103-1),1,""))</f>
        <v/>
      </c>
      <c r="AQ103" s="23" t="str">
        <f ca="1">IF(AND($O103="Objectif",AQ$7&gt;=$R103,AQ$7&lt;=$R103+$S103-1),2,IF(AND($O103="Jalon",AQ$7&gt;=$R103,AQ$7&lt;=$R103+$S103-1),1,""))</f>
        <v/>
      </c>
      <c r="AR103" s="23" t="str">
        <f ca="1">IF(AND($O103="Objectif",AR$7&gt;=$R103,AR$7&lt;=$R103+$S103-1),2,IF(AND($O103="Jalon",AR$7&gt;=$R103,AR$7&lt;=$R103+$S103-1),1,""))</f>
        <v/>
      </c>
      <c r="AS103" s="23" t="str">
        <f ca="1">IF(AND($O103="Objectif",AS$7&gt;=$R103,AS$7&lt;=$R103+$S103-1),2,IF(AND($O103="Jalon",AS$7&gt;=$R103,AS$7&lt;=$R103+$S103-1),1,""))</f>
        <v/>
      </c>
      <c r="AT103" s="23" t="str">
        <f ca="1">IF(AND($O103="Objectif",AT$7&gt;=$R103,AT$7&lt;=$R103+$S103-1),2,IF(AND($O103="Jalon",AT$7&gt;=$R103,AT$7&lt;=$R103+$S103-1),1,""))</f>
        <v/>
      </c>
      <c r="AU103" s="23" t="str">
        <f ca="1">IF(AND($O103="Objectif",AU$7&gt;=$R103,AU$7&lt;=$R103+$S103-1),2,IF(AND($O103="Jalon",AU$7&gt;=$R103,AU$7&lt;=$R103+$S103-1),1,""))</f>
        <v/>
      </c>
      <c r="AV103" s="23" t="str">
        <f ca="1">IF(AND($O103="Objectif",AV$7&gt;=$R103,AV$7&lt;=$R103+$S103-1),2,IF(AND($O103="Jalon",AV$7&gt;=$R103,AV$7&lt;=$R103+$S103-1),1,""))</f>
        <v/>
      </c>
      <c r="AW103" s="23" t="str">
        <f ca="1">IF(AND($O103="Objectif",AW$7&gt;=$R103,AW$7&lt;=$R103+$S103-1),2,IF(AND($O103="Jalon",AW$7&gt;=$R103,AW$7&lt;=$R103+$S103-1),1,""))</f>
        <v/>
      </c>
      <c r="AX103" s="23" t="str">
        <f ca="1">IF(AND($O103="Objectif",AX$7&gt;=$R103,AX$7&lt;=$R103+$S103-1),2,IF(AND($O103="Jalon",AX$7&gt;=$R103,AX$7&lt;=$R103+$S103-1),1,""))</f>
        <v/>
      </c>
      <c r="AY103" s="23" t="str">
        <f ca="1">IF(AND($O103="Objectif",AY$7&gt;=$R103,AY$7&lt;=$R103+$S103-1),2,IF(AND($O103="Jalon",AY$7&gt;=$R103,AY$7&lt;=$R103+$S103-1),1,""))</f>
        <v/>
      </c>
      <c r="AZ103" s="23" t="str">
        <f ca="1">IF(AND($O103="Objectif",AZ$7&gt;=$R103,AZ$7&lt;=$R103+$S103-1),2,IF(AND($O103="Jalon",AZ$7&gt;=$R103,AZ$7&lt;=$R103+$S103-1),1,""))</f>
        <v/>
      </c>
      <c r="BA103" s="23" t="str">
        <f ca="1">IF(AND($O103="Objectif",BA$7&gt;=$R103,BA$7&lt;=$R103+$S103-1),2,IF(AND($O103="Jalon",BA$7&gt;=$R103,BA$7&lt;=$R103+$S103-1),1,""))</f>
        <v/>
      </c>
      <c r="BB103" s="23" t="str">
        <f ca="1">IF(AND($O103="Objectif",BB$7&gt;=$R103,BB$7&lt;=$R103+$S103-1),2,IF(AND($O103="Jalon",BB$7&gt;=$R103,BB$7&lt;=$R103+$S103-1),1,""))</f>
        <v/>
      </c>
      <c r="BC103" s="23" t="str">
        <f ca="1">IF(AND($O103="Objectif",BC$7&gt;=$R103,BC$7&lt;=$R103+$S103-1),2,IF(AND($O103="Jalon",BC$7&gt;=$R103,BC$7&lt;=$R103+$S103-1),1,""))</f>
        <v/>
      </c>
      <c r="BD103" s="23" t="str">
        <f ca="1">IF(AND($O103="Objectif",BD$7&gt;=$R103,BD$7&lt;=$R103+$S103-1),2,IF(AND($O103="Jalon",BD$7&gt;=$R103,BD$7&lt;=$R103+$S103-1),1,""))</f>
        <v/>
      </c>
      <c r="BE103" s="23" t="str">
        <f ca="1">IF(AND($O103="Objectif",BE$7&gt;=$R103,BE$7&lt;=$R103+$S103-1),2,IF(AND($O103="Jalon",BE$7&gt;=$R103,BE$7&lt;=$R103+$S103-1),1,""))</f>
        <v/>
      </c>
      <c r="BF103" s="23" t="str">
        <f ca="1">IF(AND($O103="Objectif",BF$7&gt;=$R103,BF$7&lt;=$R103+$S103-1),2,IF(AND($O103="Jalon",BF$7&gt;=$R103,BF$7&lt;=$R103+$S103-1),1,""))</f>
        <v/>
      </c>
      <c r="BG103" s="23" t="str">
        <f ca="1">IF(AND($O103="Objectif",BG$7&gt;=$R103,BG$7&lt;=$R103+$S103-1),2,IF(AND($O103="Jalon",BG$7&gt;=$R103,BG$7&lt;=$R103+$S103-1),1,""))</f>
        <v/>
      </c>
      <c r="BH103" s="23" t="str">
        <f ca="1">IF(AND($O103="Objectif",BH$7&gt;=$R103,BH$7&lt;=$R103+$S103-1),2,IF(AND($O103="Jalon",BH$7&gt;=$R103,BH$7&lt;=$R103+$S103-1),1,""))</f>
        <v/>
      </c>
      <c r="BI103" s="23" t="str">
        <f ca="1">IF(AND($O103="Objectif",BI$7&gt;=$R103,BI$7&lt;=$R103+$S103-1),2,IF(AND($O103="Jalon",BI$7&gt;=$R103,BI$7&lt;=$R103+$S103-1),1,""))</f>
        <v/>
      </c>
      <c r="BJ103" s="23" t="str">
        <f ca="1">IF(AND($O103="Objectif",BJ$7&gt;=$R103,BJ$7&lt;=$R103+$S103-1),2,IF(AND($O103="Jalon",BJ$7&gt;=$R103,BJ$7&lt;=$R103+$S103-1),1,""))</f>
        <v/>
      </c>
      <c r="BK103" s="23" t="str">
        <f ca="1">IF(AND($O103="Objectif",BK$7&gt;=$R103,BK$7&lt;=$R103+$S103-1),2,IF(AND($O103="Jalon",BK$7&gt;=$R103,BK$7&lt;=$R103+$S103-1),1,""))</f>
        <v/>
      </c>
      <c r="BL103" s="23" t="str">
        <f ca="1">IF(AND($O103="Objectif",BL$7&gt;=$R103,BL$7&lt;=$R103+$S103-1),2,IF(AND($O103="Jalon",BL$7&gt;=$R103,BL$7&lt;=$R103+$S103-1),1,""))</f>
        <v/>
      </c>
      <c r="BM103" s="23" t="str">
        <f ca="1">IF(AND($O103="Objectif",BM$7&gt;=$R103,BM$7&lt;=$R103+$S103-1),2,IF(AND($O103="Jalon",BM$7&gt;=$R103,BM$7&lt;=$R103+$S103-1),1,""))</f>
        <v/>
      </c>
      <c r="BN103" s="23" t="str">
        <f ca="1">IF(AND($O103="Objectif",BN$7&gt;=$R103,BN$7&lt;=$R103+$S103-1),2,IF(AND($O103="Jalon",BN$7&gt;=$R103,BN$7&lt;=$R103+$S103-1),1,""))</f>
        <v/>
      </c>
      <c r="BO103" s="23" t="str">
        <f ca="1">IF(AND($O103="Objectif",BO$7&gt;=$R103,BO$7&lt;=$R103+$S103-1),2,IF(AND($O103="Jalon",BO$7&gt;=$R103,BO$7&lt;=$R103+$S103-1),1,""))</f>
        <v/>
      </c>
      <c r="BP103" s="23" t="str">
        <f ca="1">IF(AND($O103="Objectif",BP$7&gt;=$R103,BP$7&lt;=$R103+$S103-1),2,IF(AND($O103="Jalon",BP$7&gt;=$R103,BP$7&lt;=$R103+$S103-1),1,""))</f>
        <v/>
      </c>
      <c r="BQ103" s="23" t="str">
        <f ca="1">IF(AND($O103="Objectif",BQ$7&gt;=$R103,BQ$7&lt;=$R103+$S103-1),2,IF(AND($O103="Jalon",BQ$7&gt;=$R103,BQ$7&lt;=$R103+$S103-1),1,""))</f>
        <v/>
      </c>
      <c r="BR103" s="23" t="str">
        <f ca="1">IF(AND($O103="Objectif",BR$7&gt;=$R103,BR$7&lt;=$R103+$S103-1),2,IF(AND($O103="Jalon",BR$7&gt;=$R103,BR$7&lt;=$R103+$S103-1),1,""))</f>
        <v/>
      </c>
      <c r="BS103" s="23" t="str">
        <f ca="1">IF(AND($O103="Objectif",BS$7&gt;=$R103,BS$7&lt;=$R103+$S103-1),2,IF(AND($O103="Jalon",BS$7&gt;=$R103,BS$7&lt;=$R103+$S103-1),1,""))</f>
        <v/>
      </c>
      <c r="BT103" s="23" t="str">
        <f ca="1">IF(AND($O103="Objectif",BT$7&gt;=$R103,BT$7&lt;=$R103+$S103-1),2,IF(AND($O103="Jalon",BT$7&gt;=$R103,BT$7&lt;=$R103+$S103-1),1,""))</f>
        <v/>
      </c>
      <c r="BU103" s="23" t="str">
        <f ca="1">IF(AND($O103="Objectif",BU$7&gt;=$R103,BU$7&lt;=$R103+$S103-1),2,IF(AND($O103="Jalon",BU$7&gt;=$R103,BU$7&lt;=$R103+$S103-1),1,""))</f>
        <v/>
      </c>
      <c r="BV103" s="23" t="str">
        <f ca="1">IF(AND($O103="Objectif",BV$7&gt;=$R103,BV$7&lt;=$R103+$S103-1),2,IF(AND($O103="Jalon",BV$7&gt;=$R103,BV$7&lt;=$R103+$S103-1),1,""))</f>
        <v/>
      </c>
      <c r="BW103" s="23" t="str">
        <f ca="1">IF(AND($O103="Objectif",BW$7&gt;=$R103,BW$7&lt;=$R103+$S103-1),2,IF(AND($O103="Jalon",BW$7&gt;=$R103,BW$7&lt;=$R103+$S103-1),1,""))</f>
        <v/>
      </c>
      <c r="BX103" s="23" t="str">
        <f ca="1">IF(AND($O103="Objectif",BX$7&gt;=$R103,BX$7&lt;=$R103+$S103-1),2,IF(AND($O103="Jalon",BX$7&gt;=$R103,BX$7&lt;=$R103+$S103-1),1,""))</f>
        <v/>
      </c>
      <c r="BY103" s="23" t="str">
        <f ca="1">IF(AND($O103="Objectif",BY$7&gt;=$R103,BY$7&lt;=$R103+$S103-1),2,IF(AND($O103="Jalon",BY$7&gt;=$R103,BY$7&lt;=$R103+$S103-1),1,""))</f>
        <v/>
      </c>
      <c r="BZ103" s="23" t="str">
        <f ca="1">IF(AND($O103="Objectif",BZ$7&gt;=$R103,BZ$7&lt;=$R103+$S103-1),2,IF(AND($O103="Jalon",BZ$7&gt;=$R103,BZ$7&lt;=$R103+$S103-1),1,""))</f>
        <v/>
      </c>
      <c r="CA103" s="23" t="str">
        <f ca="1">IF(AND($O103="Objectif",CA$7&gt;=$R103,CA$7&lt;=$R103+$S103-1),2,IF(AND($O103="Jalon",CA$7&gt;=$R103,CA$7&lt;=$R103+$S103-1),1,""))</f>
        <v/>
      </c>
      <c r="CB103" s="23" t="str">
        <f ca="1">IF(AND($O103="Objectif",CB$7&gt;=$R103,CB$7&lt;=$R103+$S103-1),2,IF(AND($O103="Jalon",CB$7&gt;=$R103,CB$7&lt;=$R103+$S103-1),1,""))</f>
        <v/>
      </c>
    </row>
    <row r="104" spans="1:80" s="60" customFormat="1" ht="30" customHeight="1" x14ac:dyDescent="0.25">
      <c r="A104" s="36">
        <v>3</v>
      </c>
      <c r="B104" s="33" t="s">
        <v>19</v>
      </c>
      <c r="C104" s="88" t="str">
        <f ca="1">VLOOKUP(((Jalons[[#This Row],[perturbation ]]+Jalons[[#This Row],[perturbation 9]])/150),$D$3:$E$6,2,1)</f>
        <v>En bonne voie</v>
      </c>
      <c r="D104" s="88" t="str">
        <f ca="1">VLOOKUP((Jalons[[#This Row],[temps consommés ]]-Jalons[[#This Row],[Nombre de jours]])/Jalons[[#This Row],[Nombre de jours]],$V$3:$W$6,2,1)</f>
        <v>En bonne voie</v>
      </c>
      <c r="E104" s="22" t="s">
        <v>9</v>
      </c>
      <c r="F104" s="65">
        <f>IF(AND(Jalons[[#This Row],[début réel ]]="",Jalons[[#This Row],[fin réelle ]]),0,IF(AND(Jalons[[#This Row],[début réel ]]&lt;&gt;"",Jalons[[#This Row],[fin réelle ]]=""),0.5,1))</f>
        <v>0</v>
      </c>
      <c r="G104" s="56">
        <f>+T59+1</f>
        <v>45022</v>
      </c>
      <c r="H104" s="21">
        <v>2</v>
      </c>
      <c r="I104" s="45">
        <f>+Jalons[[#This Row],[Début prévisionnel ]]+Jalons[[#This Row],[Nombre de jours]]-1</f>
        <v>45023</v>
      </c>
      <c r="J104" s="45"/>
      <c r="K104" s="87">
        <f ca="1">IF(Jalons[[#This Row],[temps consommés ]]-Jalons[[#This Row],[Nombre de jours]]&lt;0,0,Jalons[[#This Row],[temps consommés ]]-Jalons[[#This Row],[Nombre de jours]])</f>
        <v>0</v>
      </c>
      <c r="L10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4" s="45"/>
      <c r="N104" s="66"/>
      <c r="O104" s="88" t="str">
        <f ca="1">VLOOKUP(Jalons[[#This Row],[temps consommés 10]]-Jalons[[#This Row],[Nombre de jours6]]/Jalons[[#This Row],[Nombre de jours6]],$V$3:$W$6,2,1)</f>
        <v>En bonne voie</v>
      </c>
      <c r="P104" s="22" t="s">
        <v>9</v>
      </c>
      <c r="Q104" s="65">
        <f>IF(AND(Jalons[[#This Row],[début réel 8]]="",Jalons[[#This Row],[fin réelle 11]]),0,IF(AND(Jalons[[#This Row],[début réel 8]]&lt;&gt;"",Jalons[[#This Row],[fin réelle 11]]=""),0.5,1))</f>
        <v>0</v>
      </c>
      <c r="R104" s="89">
        <f>+Jalons[[#This Row],[Fin ]]+1</f>
        <v>45024</v>
      </c>
      <c r="S104" s="90">
        <v>29</v>
      </c>
      <c r="T104" s="91">
        <f>Jalons[[#This Row],[Début prévisionnel 5]]+Jalons[[#This Row],[Nombre de jours6]]</f>
        <v>45053</v>
      </c>
      <c r="U104" s="91"/>
      <c r="V104" s="87">
        <f ca="1">IF(Jalons[[#This Row],[temps consommés 10]]-Jalons[[#This Row],[Nombre de jours6]]&lt;0,0,Jalons[[#This Row],[temps consommés 10]]-Jalons[[#This Row],[Nombre de jours6]])</f>
        <v>0</v>
      </c>
      <c r="W10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4" s="45"/>
      <c r="Y104" s="23" t="str">
        <f ca="1">IF(AND($O104="Objectif",Y$7&gt;=$R104,Y$7&lt;=$R104+$S104-1),2,IF(AND($O104="Jalon",Y$7&gt;=$R104,Y$7&lt;=$R104+$S104-1),1,""))</f>
        <v/>
      </c>
      <c r="Z104" s="23" t="str">
        <f ca="1">IF(AND($O104="Objectif",Z$7&gt;=$R104,Z$7&lt;=$R104+$S104-1),2,IF(AND($O104="Jalon",Z$7&gt;=$R104,Z$7&lt;=$R104+$S104-1),1,""))</f>
        <v/>
      </c>
      <c r="AA104" s="23" t="str">
        <f ca="1">IF(AND($O104="Objectif",AA$7&gt;=$R104,AA$7&lt;=$R104+$S104-1),2,IF(AND($O104="Jalon",AA$7&gt;=$R104,AA$7&lt;=$R104+$S104-1),1,""))</f>
        <v/>
      </c>
      <c r="AB104" s="23" t="str">
        <f ca="1">IF(AND($O104="Objectif",AB$7&gt;=$R104,AB$7&lt;=$R104+$S104-1),2,IF(AND($O104="Jalon",AB$7&gt;=$R104,AB$7&lt;=$R104+$S104-1),1,""))</f>
        <v/>
      </c>
      <c r="AC104" s="23" t="str">
        <f ca="1">IF(AND($O104="Objectif",AC$7&gt;=$R104,AC$7&lt;=$R104+$S104-1),2,IF(AND($O104="Jalon",AC$7&gt;=$R104,AC$7&lt;=$R104+$S104-1),1,""))</f>
        <v/>
      </c>
      <c r="AD104" s="23" t="str">
        <f ca="1">IF(AND($O104="Objectif",AD$7&gt;=$R104,AD$7&lt;=$R104+$S104-1),2,IF(AND($O104="Jalon",AD$7&gt;=$R104,AD$7&lt;=$R104+$S104-1),1,""))</f>
        <v/>
      </c>
      <c r="AE104" s="23" t="str">
        <f ca="1">IF(AND($O104="Objectif",AE$7&gt;=$R104,AE$7&lt;=$R104+$S104-1),2,IF(AND($O104="Jalon",AE$7&gt;=$R104,AE$7&lt;=$R104+$S104-1),1,""))</f>
        <v/>
      </c>
      <c r="AF104" s="23" t="str">
        <f ca="1">IF(AND($O104="Objectif",AF$7&gt;=$R104,AF$7&lt;=$R104+$S104-1),2,IF(AND($O104="Jalon",AF$7&gt;=$R104,AF$7&lt;=$R104+$S104-1),1,""))</f>
        <v/>
      </c>
      <c r="AG104" s="23" t="str">
        <f ca="1">IF(AND($O104="Objectif",AG$7&gt;=$R104,AG$7&lt;=$R104+$S104-1),2,IF(AND($O104="Jalon",AG$7&gt;=$R104,AG$7&lt;=$R104+$S104-1),1,""))</f>
        <v/>
      </c>
      <c r="AH104" s="23" t="str">
        <f ca="1">IF(AND($O104="Objectif",AH$7&gt;=$R104,AH$7&lt;=$R104+$S104-1),2,IF(AND($O104="Jalon",AH$7&gt;=$R104,AH$7&lt;=$R104+$S104-1),1,""))</f>
        <v/>
      </c>
      <c r="AI104" s="23" t="str">
        <f ca="1">IF(AND($O104="Objectif",AI$7&gt;=$R104,AI$7&lt;=$R104+$S104-1),2,IF(AND($O104="Jalon",AI$7&gt;=$R104,AI$7&lt;=$R104+$S104-1),1,""))</f>
        <v/>
      </c>
      <c r="AJ104" s="23" t="str">
        <f ca="1">IF(AND($O104="Objectif",AJ$7&gt;=$R104,AJ$7&lt;=$R104+$S104-1),2,IF(AND($O104="Jalon",AJ$7&gt;=$R104,AJ$7&lt;=$R104+$S104-1),1,""))</f>
        <v/>
      </c>
      <c r="AK104" s="23" t="str">
        <f ca="1">IF(AND($O104="Objectif",AK$7&gt;=$R104,AK$7&lt;=$R104+$S104-1),2,IF(AND($O104="Jalon",AK$7&gt;=$R104,AK$7&lt;=$R104+$S104-1),1,""))</f>
        <v/>
      </c>
      <c r="AL104" s="23" t="str">
        <f ca="1">IF(AND($O104="Objectif",AL$7&gt;=$R104,AL$7&lt;=$R104+$S104-1),2,IF(AND($O104="Jalon",AL$7&gt;=$R104,AL$7&lt;=$R104+$S104-1),1,""))</f>
        <v/>
      </c>
      <c r="AM104" s="23" t="str">
        <f ca="1">IF(AND($O104="Objectif",AM$7&gt;=$R104,AM$7&lt;=$R104+$S104-1),2,IF(AND($O104="Jalon",AM$7&gt;=$R104,AM$7&lt;=$R104+$S104-1),1,""))</f>
        <v/>
      </c>
      <c r="AN104" s="23" t="str">
        <f ca="1">IF(AND($O104="Objectif",AN$7&gt;=$R104,AN$7&lt;=$R104+$S104-1),2,IF(AND($O104="Jalon",AN$7&gt;=$R104,AN$7&lt;=$R104+$S104-1),1,""))</f>
        <v/>
      </c>
      <c r="AO104" s="23" t="str">
        <f ca="1">IF(AND($O104="Objectif",AO$7&gt;=$R104,AO$7&lt;=$R104+$S104-1),2,IF(AND($O104="Jalon",AO$7&gt;=$R104,AO$7&lt;=$R104+$S104-1),1,""))</f>
        <v/>
      </c>
      <c r="AP104" s="23" t="str">
        <f ca="1">IF(AND($O104="Objectif",AP$7&gt;=$R104,AP$7&lt;=$R104+$S104-1),2,IF(AND($O104="Jalon",AP$7&gt;=$R104,AP$7&lt;=$R104+$S104-1),1,""))</f>
        <v/>
      </c>
      <c r="AQ104" s="23" t="str">
        <f ca="1">IF(AND($O104="Objectif",AQ$7&gt;=$R104,AQ$7&lt;=$R104+$S104-1),2,IF(AND($O104="Jalon",AQ$7&gt;=$R104,AQ$7&lt;=$R104+$S104-1),1,""))</f>
        <v/>
      </c>
      <c r="AR104" s="23" t="str">
        <f ca="1">IF(AND($O104="Objectif",AR$7&gt;=$R104,AR$7&lt;=$R104+$S104-1),2,IF(AND($O104="Jalon",AR$7&gt;=$R104,AR$7&lt;=$R104+$S104-1),1,""))</f>
        <v/>
      </c>
      <c r="AS104" s="23" t="str">
        <f ca="1">IF(AND($O104="Objectif",AS$7&gt;=$R104,AS$7&lt;=$R104+$S104-1),2,IF(AND($O104="Jalon",AS$7&gt;=$R104,AS$7&lt;=$R104+$S104-1),1,""))</f>
        <v/>
      </c>
      <c r="AT104" s="23" t="str">
        <f ca="1">IF(AND($O104="Objectif",AT$7&gt;=$R104,AT$7&lt;=$R104+$S104-1),2,IF(AND($O104="Jalon",AT$7&gt;=$R104,AT$7&lt;=$R104+$S104-1),1,""))</f>
        <v/>
      </c>
      <c r="AU104" s="23" t="str">
        <f ca="1">IF(AND($O104="Objectif",AU$7&gt;=$R104,AU$7&lt;=$R104+$S104-1),2,IF(AND($O104="Jalon",AU$7&gt;=$R104,AU$7&lt;=$R104+$S104-1),1,""))</f>
        <v/>
      </c>
      <c r="AV104" s="23" t="str">
        <f ca="1">IF(AND($O104="Objectif",AV$7&gt;=$R104,AV$7&lt;=$R104+$S104-1),2,IF(AND($O104="Jalon",AV$7&gt;=$R104,AV$7&lt;=$R104+$S104-1),1,""))</f>
        <v/>
      </c>
      <c r="AW104" s="23" t="str">
        <f ca="1">IF(AND($O104="Objectif",AW$7&gt;=$R104,AW$7&lt;=$R104+$S104-1),2,IF(AND($O104="Jalon",AW$7&gt;=$R104,AW$7&lt;=$R104+$S104-1),1,""))</f>
        <v/>
      </c>
      <c r="AX104" s="23" t="str">
        <f ca="1">IF(AND($O104="Objectif",AX$7&gt;=$R104,AX$7&lt;=$R104+$S104-1),2,IF(AND($O104="Jalon",AX$7&gt;=$R104,AX$7&lt;=$R104+$S104-1),1,""))</f>
        <v/>
      </c>
      <c r="AY104" s="23" t="str">
        <f ca="1">IF(AND($O104="Objectif",AY$7&gt;=$R104,AY$7&lt;=$R104+$S104-1),2,IF(AND($O104="Jalon",AY$7&gt;=$R104,AY$7&lt;=$R104+$S104-1),1,""))</f>
        <v/>
      </c>
      <c r="AZ104" s="23" t="str">
        <f ca="1">IF(AND($O104="Objectif",AZ$7&gt;=$R104,AZ$7&lt;=$R104+$S104-1),2,IF(AND($O104="Jalon",AZ$7&gt;=$R104,AZ$7&lt;=$R104+$S104-1),1,""))</f>
        <v/>
      </c>
      <c r="BA104" s="23" t="str">
        <f ca="1">IF(AND($O104="Objectif",BA$7&gt;=$R104,BA$7&lt;=$R104+$S104-1),2,IF(AND($O104="Jalon",BA$7&gt;=$R104,BA$7&lt;=$R104+$S104-1),1,""))</f>
        <v/>
      </c>
      <c r="BB104" s="23" t="str">
        <f ca="1">IF(AND($O104="Objectif",BB$7&gt;=$R104,BB$7&lt;=$R104+$S104-1),2,IF(AND($O104="Jalon",BB$7&gt;=$R104,BB$7&lt;=$R104+$S104-1),1,""))</f>
        <v/>
      </c>
      <c r="BC104" s="23" t="str">
        <f ca="1">IF(AND($O104="Objectif",BC$7&gt;=$R104,BC$7&lt;=$R104+$S104-1),2,IF(AND($O104="Jalon",BC$7&gt;=$R104,BC$7&lt;=$R104+$S104-1),1,""))</f>
        <v/>
      </c>
      <c r="BD104" s="23" t="str">
        <f ca="1">IF(AND($O104="Objectif",BD$7&gt;=$R104,BD$7&lt;=$R104+$S104-1),2,IF(AND($O104="Jalon",BD$7&gt;=$R104,BD$7&lt;=$R104+$S104-1),1,""))</f>
        <v/>
      </c>
      <c r="BE104" s="23" t="str">
        <f ca="1">IF(AND($O104="Objectif",BE$7&gt;=$R104,BE$7&lt;=$R104+$S104-1),2,IF(AND($O104="Jalon",BE$7&gt;=$R104,BE$7&lt;=$R104+$S104-1),1,""))</f>
        <v/>
      </c>
      <c r="BF104" s="23" t="str">
        <f ca="1">IF(AND($O104="Objectif",BF$7&gt;=$R104,BF$7&lt;=$R104+$S104-1),2,IF(AND($O104="Jalon",BF$7&gt;=$R104,BF$7&lt;=$R104+$S104-1),1,""))</f>
        <v/>
      </c>
      <c r="BG104" s="23" t="str">
        <f ca="1">IF(AND($O104="Objectif",BG$7&gt;=$R104,BG$7&lt;=$R104+$S104-1),2,IF(AND($O104="Jalon",BG$7&gt;=$R104,BG$7&lt;=$R104+$S104-1),1,""))</f>
        <v/>
      </c>
      <c r="BH104" s="23" t="str">
        <f ca="1">IF(AND($O104="Objectif",BH$7&gt;=$R104,BH$7&lt;=$R104+$S104-1),2,IF(AND($O104="Jalon",BH$7&gt;=$R104,BH$7&lt;=$R104+$S104-1),1,""))</f>
        <v/>
      </c>
      <c r="BI104" s="23" t="str">
        <f ca="1">IF(AND($O104="Objectif",BI$7&gt;=$R104,BI$7&lt;=$R104+$S104-1),2,IF(AND($O104="Jalon",BI$7&gt;=$R104,BI$7&lt;=$R104+$S104-1),1,""))</f>
        <v/>
      </c>
      <c r="BJ104" s="23" t="str">
        <f ca="1">IF(AND($O104="Objectif",BJ$7&gt;=$R104,BJ$7&lt;=$R104+$S104-1),2,IF(AND($O104="Jalon",BJ$7&gt;=$R104,BJ$7&lt;=$R104+$S104-1),1,""))</f>
        <v/>
      </c>
      <c r="BK104" s="23" t="str">
        <f ca="1">IF(AND($O104="Objectif",BK$7&gt;=$R104,BK$7&lt;=$R104+$S104-1),2,IF(AND($O104="Jalon",BK$7&gt;=$R104,BK$7&lt;=$R104+$S104-1),1,""))</f>
        <v/>
      </c>
      <c r="BL104" s="23" t="str">
        <f ca="1">IF(AND($O104="Objectif",BL$7&gt;=$R104,BL$7&lt;=$R104+$S104-1),2,IF(AND($O104="Jalon",BL$7&gt;=$R104,BL$7&lt;=$R104+$S104-1),1,""))</f>
        <v/>
      </c>
      <c r="BM104" s="23" t="str">
        <f ca="1">IF(AND($O104="Objectif",BM$7&gt;=$R104,BM$7&lt;=$R104+$S104-1),2,IF(AND($O104="Jalon",BM$7&gt;=$R104,BM$7&lt;=$R104+$S104-1),1,""))</f>
        <v/>
      </c>
      <c r="BN104" s="23" t="str">
        <f ca="1">IF(AND($O104="Objectif",BN$7&gt;=$R104,BN$7&lt;=$R104+$S104-1),2,IF(AND($O104="Jalon",BN$7&gt;=$R104,BN$7&lt;=$R104+$S104-1),1,""))</f>
        <v/>
      </c>
      <c r="BO104" s="23" t="str">
        <f ca="1">IF(AND($O104="Objectif",BO$7&gt;=$R104,BO$7&lt;=$R104+$S104-1),2,IF(AND($O104="Jalon",BO$7&gt;=$R104,BO$7&lt;=$R104+$S104-1),1,""))</f>
        <v/>
      </c>
      <c r="BP104" s="23" t="str">
        <f ca="1">IF(AND($O104="Objectif",BP$7&gt;=$R104,BP$7&lt;=$R104+$S104-1),2,IF(AND($O104="Jalon",BP$7&gt;=$R104,BP$7&lt;=$R104+$S104-1),1,""))</f>
        <v/>
      </c>
      <c r="BQ104" s="23" t="str">
        <f ca="1">IF(AND($O104="Objectif",BQ$7&gt;=$R104,BQ$7&lt;=$R104+$S104-1),2,IF(AND($O104="Jalon",BQ$7&gt;=$R104,BQ$7&lt;=$R104+$S104-1),1,""))</f>
        <v/>
      </c>
      <c r="BR104" s="23" t="str">
        <f ca="1">IF(AND($O104="Objectif",BR$7&gt;=$R104,BR$7&lt;=$R104+$S104-1),2,IF(AND($O104="Jalon",BR$7&gt;=$R104,BR$7&lt;=$R104+$S104-1),1,""))</f>
        <v/>
      </c>
      <c r="BS104" s="23" t="str">
        <f ca="1">IF(AND($O104="Objectif",BS$7&gt;=$R104,BS$7&lt;=$R104+$S104-1),2,IF(AND($O104="Jalon",BS$7&gt;=$R104,BS$7&lt;=$R104+$S104-1),1,""))</f>
        <v/>
      </c>
      <c r="BT104" s="23" t="str">
        <f ca="1">IF(AND($O104="Objectif",BT$7&gt;=$R104,BT$7&lt;=$R104+$S104-1),2,IF(AND($O104="Jalon",BT$7&gt;=$R104,BT$7&lt;=$R104+$S104-1),1,""))</f>
        <v/>
      </c>
      <c r="BU104" s="23" t="str">
        <f ca="1">IF(AND($O104="Objectif",BU$7&gt;=$R104,BU$7&lt;=$R104+$S104-1),2,IF(AND($O104="Jalon",BU$7&gt;=$R104,BU$7&lt;=$R104+$S104-1),1,""))</f>
        <v/>
      </c>
      <c r="BV104" s="23" t="str">
        <f ca="1">IF(AND($O104="Objectif",BV$7&gt;=$R104,BV$7&lt;=$R104+$S104-1),2,IF(AND($O104="Jalon",BV$7&gt;=$R104,BV$7&lt;=$R104+$S104-1),1,""))</f>
        <v/>
      </c>
      <c r="BW104" s="23" t="str">
        <f ca="1">IF(AND($O104="Objectif",BW$7&gt;=$R104,BW$7&lt;=$R104+$S104-1),2,IF(AND($O104="Jalon",BW$7&gt;=$R104,BW$7&lt;=$R104+$S104-1),1,""))</f>
        <v/>
      </c>
      <c r="BX104" s="23" t="str">
        <f ca="1">IF(AND($O104="Objectif",BX$7&gt;=$R104,BX$7&lt;=$R104+$S104-1),2,IF(AND($O104="Jalon",BX$7&gt;=$R104,BX$7&lt;=$R104+$S104-1),1,""))</f>
        <v/>
      </c>
      <c r="BY104" s="23" t="str">
        <f ca="1">IF(AND($O104="Objectif",BY$7&gt;=$R104,BY$7&lt;=$R104+$S104-1),2,IF(AND($O104="Jalon",BY$7&gt;=$R104,BY$7&lt;=$R104+$S104-1),1,""))</f>
        <v/>
      </c>
      <c r="BZ104" s="23" t="str">
        <f ca="1">IF(AND($O104="Objectif",BZ$7&gt;=$R104,BZ$7&lt;=$R104+$S104-1),2,IF(AND($O104="Jalon",BZ$7&gt;=$R104,BZ$7&lt;=$R104+$S104-1),1,""))</f>
        <v/>
      </c>
      <c r="CA104" s="23" t="str">
        <f ca="1">IF(AND($O104="Objectif",CA$7&gt;=$R104,CA$7&lt;=$R104+$S104-1),2,IF(AND($O104="Jalon",CA$7&gt;=$R104,CA$7&lt;=$R104+$S104-1),1,""))</f>
        <v/>
      </c>
      <c r="CB104" s="23" t="str">
        <f ca="1">IF(AND($O104="Objectif",CB$7&gt;=$R104,CB$7&lt;=$R104+$S104-1),2,IF(AND($O104="Jalon",CB$7&gt;=$R104,CB$7&lt;=$R104+$S104-1),1,""))</f>
        <v/>
      </c>
    </row>
    <row r="105" spans="1:80" s="60" customFormat="1" ht="30" customHeight="1" x14ac:dyDescent="0.25">
      <c r="A105" s="37">
        <v>4</v>
      </c>
      <c r="B105" s="33" t="s">
        <v>20</v>
      </c>
      <c r="C105" s="88" t="str">
        <f ca="1">VLOOKUP(((Jalons[[#This Row],[perturbation ]]+Jalons[[#This Row],[perturbation 9]])/150),$D$3:$E$6,2,1)</f>
        <v>En bonne voie</v>
      </c>
      <c r="D105" s="88" t="str">
        <f ca="1">VLOOKUP((Jalons[[#This Row],[temps consommés ]]-Jalons[[#This Row],[Nombre de jours]])/Jalons[[#This Row],[Nombre de jours]],$V$3:$W$6,2,1)</f>
        <v>En bonne voie</v>
      </c>
      <c r="E105" s="22" t="s">
        <v>9</v>
      </c>
      <c r="F105" s="65">
        <f>IF(AND(Jalons[[#This Row],[début réel ]]="",Jalons[[#This Row],[fin réelle ]]),0,IF(AND(Jalons[[#This Row],[début réel ]]&lt;&gt;"",Jalons[[#This Row],[fin réelle ]]=""),0.5,1))</f>
        <v>0</v>
      </c>
      <c r="G105" s="56">
        <f>+T60+1</f>
        <v>45022</v>
      </c>
      <c r="H105" s="21">
        <v>2</v>
      </c>
      <c r="I105" s="45">
        <f>+Jalons[[#This Row],[Début prévisionnel ]]+Jalons[[#This Row],[Nombre de jours]]-1</f>
        <v>45023</v>
      </c>
      <c r="J105" s="45"/>
      <c r="K105" s="87">
        <f ca="1">IF(Jalons[[#This Row],[temps consommés ]]-Jalons[[#This Row],[Nombre de jours]]&lt;0,0,Jalons[[#This Row],[temps consommés ]]-Jalons[[#This Row],[Nombre de jours]])</f>
        <v>0</v>
      </c>
      <c r="L10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5" s="45"/>
      <c r="N105" s="66"/>
      <c r="O105" s="88" t="str">
        <f ca="1">VLOOKUP(Jalons[[#This Row],[temps consommés 10]]-Jalons[[#This Row],[Nombre de jours6]]/Jalons[[#This Row],[Nombre de jours6]],$V$3:$W$6,2,1)</f>
        <v>En bonne voie</v>
      </c>
      <c r="P105" s="22" t="s">
        <v>9</v>
      </c>
      <c r="Q105" s="65">
        <f>IF(AND(Jalons[[#This Row],[début réel 8]]="",Jalons[[#This Row],[fin réelle 11]]),0,IF(AND(Jalons[[#This Row],[début réel 8]]&lt;&gt;"",Jalons[[#This Row],[fin réelle 11]]=""),0.5,1))</f>
        <v>0</v>
      </c>
      <c r="R105" s="89">
        <f>+Jalons[[#This Row],[Fin ]]+1</f>
        <v>45024</v>
      </c>
      <c r="S105" s="90">
        <v>29</v>
      </c>
      <c r="T105" s="91">
        <f>Jalons[[#This Row],[Début prévisionnel 5]]+Jalons[[#This Row],[Nombre de jours6]]</f>
        <v>45053</v>
      </c>
      <c r="U105" s="91"/>
      <c r="V105" s="87">
        <f ca="1">IF(Jalons[[#This Row],[temps consommés 10]]-Jalons[[#This Row],[Nombre de jours6]]&lt;0,0,Jalons[[#This Row],[temps consommés 10]]-Jalons[[#This Row],[Nombre de jours6]])</f>
        <v>0</v>
      </c>
      <c r="W10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5" s="45"/>
      <c r="Y105" s="23" t="str">
        <f ca="1">IF(AND($O105="Objectif",Y$7&gt;=$R105,Y$7&lt;=$R105+$S105-1),2,IF(AND($O105="Jalon",Y$7&gt;=$R105,Y$7&lt;=$R105+$S105-1),1,""))</f>
        <v/>
      </c>
      <c r="Z105" s="23" t="str">
        <f ca="1">IF(AND($O105="Objectif",Z$7&gt;=$R105,Z$7&lt;=$R105+$S105-1),2,IF(AND($O105="Jalon",Z$7&gt;=$R105,Z$7&lt;=$R105+$S105-1),1,""))</f>
        <v/>
      </c>
      <c r="AA105" s="23" t="str">
        <f ca="1">IF(AND($O105="Objectif",AA$7&gt;=$R105,AA$7&lt;=$R105+$S105-1),2,IF(AND($O105="Jalon",AA$7&gt;=$R105,AA$7&lt;=$R105+$S105-1),1,""))</f>
        <v/>
      </c>
      <c r="AB105" s="23" t="str">
        <f ca="1">IF(AND($O105="Objectif",AB$7&gt;=$R105,AB$7&lt;=$R105+$S105-1),2,IF(AND($O105="Jalon",AB$7&gt;=$R105,AB$7&lt;=$R105+$S105-1),1,""))</f>
        <v/>
      </c>
      <c r="AC105" s="23" t="str">
        <f ca="1">IF(AND($O105="Objectif",AC$7&gt;=$R105,AC$7&lt;=$R105+$S105-1),2,IF(AND($O105="Jalon",AC$7&gt;=$R105,AC$7&lt;=$R105+$S105-1),1,""))</f>
        <v/>
      </c>
      <c r="AD105" s="23" t="str">
        <f ca="1">IF(AND($O105="Objectif",AD$7&gt;=$R105,AD$7&lt;=$R105+$S105-1),2,IF(AND($O105="Jalon",AD$7&gt;=$R105,AD$7&lt;=$R105+$S105-1),1,""))</f>
        <v/>
      </c>
      <c r="AE105" s="23" t="str">
        <f ca="1">IF(AND($O105="Objectif",AE$7&gt;=$R105,AE$7&lt;=$R105+$S105-1),2,IF(AND($O105="Jalon",AE$7&gt;=$R105,AE$7&lt;=$R105+$S105-1),1,""))</f>
        <v/>
      </c>
      <c r="AF105" s="23" t="str">
        <f ca="1">IF(AND($O105="Objectif",AF$7&gt;=$R105,AF$7&lt;=$R105+$S105-1),2,IF(AND($O105="Jalon",AF$7&gt;=$R105,AF$7&lt;=$R105+$S105-1),1,""))</f>
        <v/>
      </c>
      <c r="AG105" s="23" t="str">
        <f ca="1">IF(AND($O105="Objectif",AG$7&gt;=$R105,AG$7&lt;=$R105+$S105-1),2,IF(AND($O105="Jalon",AG$7&gt;=$R105,AG$7&lt;=$R105+$S105-1),1,""))</f>
        <v/>
      </c>
      <c r="AH105" s="23" t="str">
        <f ca="1">IF(AND($O105="Objectif",AH$7&gt;=$R105,AH$7&lt;=$R105+$S105-1),2,IF(AND($O105="Jalon",AH$7&gt;=$R105,AH$7&lt;=$R105+$S105-1),1,""))</f>
        <v/>
      </c>
      <c r="AI105" s="23" t="str">
        <f ca="1">IF(AND($O105="Objectif",AI$7&gt;=$R105,AI$7&lt;=$R105+$S105-1),2,IF(AND($O105="Jalon",AI$7&gt;=$R105,AI$7&lt;=$R105+$S105-1),1,""))</f>
        <v/>
      </c>
      <c r="AJ105" s="23" t="str">
        <f ca="1">IF(AND($O105="Objectif",AJ$7&gt;=$R105,AJ$7&lt;=$R105+$S105-1),2,IF(AND($O105="Jalon",AJ$7&gt;=$R105,AJ$7&lt;=$R105+$S105-1),1,""))</f>
        <v/>
      </c>
      <c r="AK105" s="23" t="str">
        <f ca="1">IF(AND($O105="Objectif",AK$7&gt;=$R105,AK$7&lt;=$R105+$S105-1),2,IF(AND($O105="Jalon",AK$7&gt;=$R105,AK$7&lt;=$R105+$S105-1),1,""))</f>
        <v/>
      </c>
      <c r="AL105" s="23" t="str">
        <f ca="1">IF(AND($O105="Objectif",AL$7&gt;=$R105,AL$7&lt;=$R105+$S105-1),2,IF(AND($O105="Jalon",AL$7&gt;=$R105,AL$7&lt;=$R105+$S105-1),1,""))</f>
        <v/>
      </c>
      <c r="AM105" s="23" t="str">
        <f ca="1">IF(AND($O105="Objectif",AM$7&gt;=$R105,AM$7&lt;=$R105+$S105-1),2,IF(AND($O105="Jalon",AM$7&gt;=$R105,AM$7&lt;=$R105+$S105-1),1,""))</f>
        <v/>
      </c>
      <c r="AN105" s="23" t="str">
        <f ca="1">IF(AND($O105="Objectif",AN$7&gt;=$R105,AN$7&lt;=$R105+$S105-1),2,IF(AND($O105="Jalon",AN$7&gt;=$R105,AN$7&lt;=$R105+$S105-1),1,""))</f>
        <v/>
      </c>
      <c r="AO105" s="23" t="str">
        <f ca="1">IF(AND($O105="Objectif",AO$7&gt;=$R105,AO$7&lt;=$R105+$S105-1),2,IF(AND($O105="Jalon",AO$7&gt;=$R105,AO$7&lt;=$R105+$S105-1),1,""))</f>
        <v/>
      </c>
      <c r="AP105" s="23" t="str">
        <f ca="1">IF(AND($O105="Objectif",AP$7&gt;=$R105,AP$7&lt;=$R105+$S105-1),2,IF(AND($O105="Jalon",AP$7&gt;=$R105,AP$7&lt;=$R105+$S105-1),1,""))</f>
        <v/>
      </c>
      <c r="AQ105" s="23" t="str">
        <f ca="1">IF(AND($O105="Objectif",AQ$7&gt;=$R105,AQ$7&lt;=$R105+$S105-1),2,IF(AND($O105="Jalon",AQ$7&gt;=$R105,AQ$7&lt;=$R105+$S105-1),1,""))</f>
        <v/>
      </c>
      <c r="AR105" s="23" t="str">
        <f ca="1">IF(AND($O105="Objectif",AR$7&gt;=$R105,AR$7&lt;=$R105+$S105-1),2,IF(AND($O105="Jalon",AR$7&gt;=$R105,AR$7&lt;=$R105+$S105-1),1,""))</f>
        <v/>
      </c>
      <c r="AS105" s="23" t="str">
        <f ca="1">IF(AND($O105="Objectif",AS$7&gt;=$R105,AS$7&lt;=$R105+$S105-1),2,IF(AND($O105="Jalon",AS$7&gt;=$R105,AS$7&lt;=$R105+$S105-1),1,""))</f>
        <v/>
      </c>
      <c r="AT105" s="23" t="str">
        <f ca="1">IF(AND($O105="Objectif",AT$7&gt;=$R105,AT$7&lt;=$R105+$S105-1),2,IF(AND($O105="Jalon",AT$7&gt;=$R105,AT$7&lt;=$R105+$S105-1),1,""))</f>
        <v/>
      </c>
      <c r="AU105" s="23" t="str">
        <f ca="1">IF(AND($O105="Objectif",AU$7&gt;=$R105,AU$7&lt;=$R105+$S105-1),2,IF(AND($O105="Jalon",AU$7&gt;=$R105,AU$7&lt;=$R105+$S105-1),1,""))</f>
        <v/>
      </c>
      <c r="AV105" s="23" t="str">
        <f ca="1">IF(AND($O105="Objectif",AV$7&gt;=$R105,AV$7&lt;=$R105+$S105-1),2,IF(AND($O105="Jalon",AV$7&gt;=$R105,AV$7&lt;=$R105+$S105-1),1,""))</f>
        <v/>
      </c>
      <c r="AW105" s="23" t="str">
        <f ca="1">IF(AND($O105="Objectif",AW$7&gt;=$R105,AW$7&lt;=$R105+$S105-1),2,IF(AND($O105="Jalon",AW$7&gt;=$R105,AW$7&lt;=$R105+$S105-1),1,""))</f>
        <v/>
      </c>
      <c r="AX105" s="23" t="str">
        <f ca="1">IF(AND($O105="Objectif",AX$7&gt;=$R105,AX$7&lt;=$R105+$S105-1),2,IF(AND($O105="Jalon",AX$7&gt;=$R105,AX$7&lt;=$R105+$S105-1),1,""))</f>
        <v/>
      </c>
      <c r="AY105" s="23" t="str">
        <f ca="1">IF(AND($O105="Objectif",AY$7&gt;=$R105,AY$7&lt;=$R105+$S105-1),2,IF(AND($O105="Jalon",AY$7&gt;=$R105,AY$7&lt;=$R105+$S105-1),1,""))</f>
        <v/>
      </c>
      <c r="AZ105" s="23" t="str">
        <f ca="1">IF(AND($O105="Objectif",AZ$7&gt;=$R105,AZ$7&lt;=$R105+$S105-1),2,IF(AND($O105="Jalon",AZ$7&gt;=$R105,AZ$7&lt;=$R105+$S105-1),1,""))</f>
        <v/>
      </c>
      <c r="BA105" s="23" t="str">
        <f ca="1">IF(AND($O105="Objectif",BA$7&gt;=$R105,BA$7&lt;=$R105+$S105-1),2,IF(AND($O105="Jalon",BA$7&gt;=$R105,BA$7&lt;=$R105+$S105-1),1,""))</f>
        <v/>
      </c>
      <c r="BB105" s="23" t="str">
        <f ca="1">IF(AND($O105="Objectif",BB$7&gt;=$R105,BB$7&lt;=$R105+$S105-1),2,IF(AND($O105="Jalon",BB$7&gt;=$R105,BB$7&lt;=$R105+$S105-1),1,""))</f>
        <v/>
      </c>
      <c r="BC105" s="23" t="str">
        <f ca="1">IF(AND($O105="Objectif",BC$7&gt;=$R105,BC$7&lt;=$R105+$S105-1),2,IF(AND($O105="Jalon",BC$7&gt;=$R105,BC$7&lt;=$R105+$S105-1),1,""))</f>
        <v/>
      </c>
      <c r="BD105" s="23" t="str">
        <f ca="1">IF(AND($O105="Objectif",BD$7&gt;=$R105,BD$7&lt;=$R105+$S105-1),2,IF(AND($O105="Jalon",BD$7&gt;=$R105,BD$7&lt;=$R105+$S105-1),1,""))</f>
        <v/>
      </c>
      <c r="BE105" s="23" t="str">
        <f ca="1">IF(AND($O105="Objectif",BE$7&gt;=$R105,BE$7&lt;=$R105+$S105-1),2,IF(AND($O105="Jalon",BE$7&gt;=$R105,BE$7&lt;=$R105+$S105-1),1,""))</f>
        <v/>
      </c>
      <c r="BF105" s="23" t="str">
        <f ca="1">IF(AND($O105="Objectif",BF$7&gt;=$R105,BF$7&lt;=$R105+$S105-1),2,IF(AND($O105="Jalon",BF$7&gt;=$R105,BF$7&lt;=$R105+$S105-1),1,""))</f>
        <v/>
      </c>
      <c r="BG105" s="23" t="str">
        <f ca="1">IF(AND($O105="Objectif",BG$7&gt;=$R105,BG$7&lt;=$R105+$S105-1),2,IF(AND($O105="Jalon",BG$7&gt;=$R105,BG$7&lt;=$R105+$S105-1),1,""))</f>
        <v/>
      </c>
      <c r="BH105" s="23" t="str">
        <f ca="1">IF(AND($O105="Objectif",BH$7&gt;=$R105,BH$7&lt;=$R105+$S105-1),2,IF(AND($O105="Jalon",BH$7&gt;=$R105,BH$7&lt;=$R105+$S105-1),1,""))</f>
        <v/>
      </c>
      <c r="BI105" s="23" t="str">
        <f ca="1">IF(AND($O105="Objectif",BI$7&gt;=$R105,BI$7&lt;=$R105+$S105-1),2,IF(AND($O105="Jalon",BI$7&gt;=$R105,BI$7&lt;=$R105+$S105-1),1,""))</f>
        <v/>
      </c>
      <c r="BJ105" s="23" t="str">
        <f ca="1">IF(AND($O105="Objectif",BJ$7&gt;=$R105,BJ$7&lt;=$R105+$S105-1),2,IF(AND($O105="Jalon",BJ$7&gt;=$R105,BJ$7&lt;=$R105+$S105-1),1,""))</f>
        <v/>
      </c>
      <c r="BK105" s="23" t="str">
        <f ca="1">IF(AND($O105="Objectif",BK$7&gt;=$R105,BK$7&lt;=$R105+$S105-1),2,IF(AND($O105="Jalon",BK$7&gt;=$R105,BK$7&lt;=$R105+$S105-1),1,""))</f>
        <v/>
      </c>
      <c r="BL105" s="23" t="str">
        <f ca="1">IF(AND($O105="Objectif",BL$7&gt;=$R105,BL$7&lt;=$R105+$S105-1),2,IF(AND($O105="Jalon",BL$7&gt;=$R105,BL$7&lt;=$R105+$S105-1),1,""))</f>
        <v/>
      </c>
      <c r="BM105" s="23" t="str">
        <f ca="1">IF(AND($O105="Objectif",BM$7&gt;=$R105,BM$7&lt;=$R105+$S105-1),2,IF(AND($O105="Jalon",BM$7&gt;=$R105,BM$7&lt;=$R105+$S105-1),1,""))</f>
        <v/>
      </c>
      <c r="BN105" s="23" t="str">
        <f ca="1">IF(AND($O105="Objectif",BN$7&gt;=$R105,BN$7&lt;=$R105+$S105-1),2,IF(AND($O105="Jalon",BN$7&gt;=$R105,BN$7&lt;=$R105+$S105-1),1,""))</f>
        <v/>
      </c>
      <c r="BO105" s="23" t="str">
        <f ca="1">IF(AND($O105="Objectif",BO$7&gt;=$R105,BO$7&lt;=$R105+$S105-1),2,IF(AND($O105="Jalon",BO$7&gt;=$R105,BO$7&lt;=$R105+$S105-1),1,""))</f>
        <v/>
      </c>
      <c r="BP105" s="23" t="str">
        <f ca="1">IF(AND($O105="Objectif",BP$7&gt;=$R105,BP$7&lt;=$R105+$S105-1),2,IF(AND($O105="Jalon",BP$7&gt;=$R105,BP$7&lt;=$R105+$S105-1),1,""))</f>
        <v/>
      </c>
      <c r="BQ105" s="23" t="str">
        <f ca="1">IF(AND($O105="Objectif",BQ$7&gt;=$R105,BQ$7&lt;=$R105+$S105-1),2,IF(AND($O105="Jalon",BQ$7&gt;=$R105,BQ$7&lt;=$R105+$S105-1),1,""))</f>
        <v/>
      </c>
      <c r="BR105" s="23" t="str">
        <f ca="1">IF(AND($O105="Objectif",BR$7&gt;=$R105,BR$7&lt;=$R105+$S105-1),2,IF(AND($O105="Jalon",BR$7&gt;=$R105,BR$7&lt;=$R105+$S105-1),1,""))</f>
        <v/>
      </c>
      <c r="BS105" s="23" t="str">
        <f ca="1">IF(AND($O105="Objectif",BS$7&gt;=$R105,BS$7&lt;=$R105+$S105-1),2,IF(AND($O105="Jalon",BS$7&gt;=$R105,BS$7&lt;=$R105+$S105-1),1,""))</f>
        <v/>
      </c>
      <c r="BT105" s="23" t="str">
        <f ca="1">IF(AND($O105="Objectif",BT$7&gt;=$R105,BT$7&lt;=$R105+$S105-1),2,IF(AND($O105="Jalon",BT$7&gt;=$R105,BT$7&lt;=$R105+$S105-1),1,""))</f>
        <v/>
      </c>
      <c r="BU105" s="23" t="str">
        <f ca="1">IF(AND($O105="Objectif",BU$7&gt;=$R105,BU$7&lt;=$R105+$S105-1),2,IF(AND($O105="Jalon",BU$7&gt;=$R105,BU$7&lt;=$R105+$S105-1),1,""))</f>
        <v/>
      </c>
      <c r="BV105" s="23" t="str">
        <f ca="1">IF(AND($O105="Objectif",BV$7&gt;=$R105,BV$7&lt;=$R105+$S105-1),2,IF(AND($O105="Jalon",BV$7&gt;=$R105,BV$7&lt;=$R105+$S105-1),1,""))</f>
        <v/>
      </c>
      <c r="BW105" s="23" t="str">
        <f ca="1">IF(AND($O105="Objectif",BW$7&gt;=$R105,BW$7&lt;=$R105+$S105-1),2,IF(AND($O105="Jalon",BW$7&gt;=$R105,BW$7&lt;=$R105+$S105-1),1,""))</f>
        <v/>
      </c>
      <c r="BX105" s="23" t="str">
        <f ca="1">IF(AND($O105="Objectif",BX$7&gt;=$R105,BX$7&lt;=$R105+$S105-1),2,IF(AND($O105="Jalon",BX$7&gt;=$R105,BX$7&lt;=$R105+$S105-1),1,""))</f>
        <v/>
      </c>
      <c r="BY105" s="23" t="str">
        <f ca="1">IF(AND($O105="Objectif",BY$7&gt;=$R105,BY$7&lt;=$R105+$S105-1),2,IF(AND($O105="Jalon",BY$7&gt;=$R105,BY$7&lt;=$R105+$S105-1),1,""))</f>
        <v/>
      </c>
      <c r="BZ105" s="23" t="str">
        <f ca="1">IF(AND($O105="Objectif",BZ$7&gt;=$R105,BZ$7&lt;=$R105+$S105-1),2,IF(AND($O105="Jalon",BZ$7&gt;=$R105,BZ$7&lt;=$R105+$S105-1),1,""))</f>
        <v/>
      </c>
      <c r="CA105" s="23" t="str">
        <f ca="1">IF(AND($O105="Objectif",CA$7&gt;=$R105,CA$7&lt;=$R105+$S105-1),2,IF(AND($O105="Jalon",CA$7&gt;=$R105,CA$7&lt;=$R105+$S105-1),1,""))</f>
        <v/>
      </c>
      <c r="CB105" s="23" t="str">
        <f ca="1">IF(AND($O105="Objectif",CB$7&gt;=$R105,CB$7&lt;=$R105+$S105-1),2,IF(AND($O105="Jalon",CB$7&gt;=$R105,CB$7&lt;=$R105+$S105-1),1,""))</f>
        <v/>
      </c>
    </row>
    <row r="106" spans="1:80" s="60" customFormat="1" ht="30" customHeight="1" x14ac:dyDescent="0.25">
      <c r="A106" s="36">
        <v>5</v>
      </c>
      <c r="B106" s="33" t="s">
        <v>21</v>
      </c>
      <c r="C106" s="88" t="str">
        <f ca="1">VLOOKUP(((Jalons[[#This Row],[perturbation ]]+Jalons[[#This Row],[perturbation 9]])/150),$D$3:$E$6,2,1)</f>
        <v>En bonne voie</v>
      </c>
      <c r="D106" s="88" t="str">
        <f ca="1">VLOOKUP((Jalons[[#This Row],[temps consommés ]]-Jalons[[#This Row],[Nombre de jours]])/Jalons[[#This Row],[Nombre de jours]],$V$3:$W$6,2,1)</f>
        <v>En bonne voie</v>
      </c>
      <c r="E106" s="22" t="s">
        <v>9</v>
      </c>
      <c r="F106" s="65">
        <f>IF(AND(Jalons[[#This Row],[début réel ]]="",Jalons[[#This Row],[fin réelle ]]),0,IF(AND(Jalons[[#This Row],[début réel ]]&lt;&gt;"",Jalons[[#This Row],[fin réelle ]]=""),0.5,1))</f>
        <v>0</v>
      </c>
      <c r="G106" s="56">
        <f>+T61+1</f>
        <v>45022</v>
      </c>
      <c r="H106" s="21">
        <v>2</v>
      </c>
      <c r="I106" s="45">
        <f>+Jalons[[#This Row],[Début prévisionnel ]]+Jalons[[#This Row],[Nombre de jours]]-1</f>
        <v>45023</v>
      </c>
      <c r="J106" s="45"/>
      <c r="K106" s="87">
        <f ca="1">IF(Jalons[[#This Row],[temps consommés ]]-Jalons[[#This Row],[Nombre de jours]]&lt;0,0,Jalons[[#This Row],[temps consommés ]]-Jalons[[#This Row],[Nombre de jours]])</f>
        <v>0</v>
      </c>
      <c r="L10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6" s="45"/>
      <c r="N106" s="66"/>
      <c r="O106" s="88" t="str">
        <f ca="1">VLOOKUP(Jalons[[#This Row],[temps consommés 10]]-Jalons[[#This Row],[Nombre de jours6]]/Jalons[[#This Row],[Nombre de jours6]],$V$3:$W$6,2,1)</f>
        <v>En bonne voie</v>
      </c>
      <c r="P106" s="22" t="s">
        <v>9</v>
      </c>
      <c r="Q106" s="65">
        <f>IF(AND(Jalons[[#This Row],[début réel 8]]="",Jalons[[#This Row],[fin réelle 11]]),0,IF(AND(Jalons[[#This Row],[début réel 8]]&lt;&gt;"",Jalons[[#This Row],[fin réelle 11]]=""),0.5,1))</f>
        <v>0</v>
      </c>
      <c r="R106" s="89">
        <f>+Jalons[[#This Row],[Fin ]]+1</f>
        <v>45024</v>
      </c>
      <c r="S106" s="90">
        <v>29</v>
      </c>
      <c r="T106" s="91">
        <f>Jalons[[#This Row],[Début prévisionnel 5]]+Jalons[[#This Row],[Nombre de jours6]]</f>
        <v>45053</v>
      </c>
      <c r="U106" s="91"/>
      <c r="V106" s="87">
        <f ca="1">IF(Jalons[[#This Row],[temps consommés 10]]-Jalons[[#This Row],[Nombre de jours6]]&lt;0,0,Jalons[[#This Row],[temps consommés 10]]-Jalons[[#This Row],[Nombre de jours6]])</f>
        <v>0</v>
      </c>
      <c r="W10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6" s="45"/>
      <c r="Y106" s="23" t="str">
        <f ca="1">IF(AND($O106="Objectif",Y$7&gt;=$R106,Y$7&lt;=$R106+$S106-1),2,IF(AND($O106="Jalon",Y$7&gt;=$R106,Y$7&lt;=$R106+$S106-1),1,""))</f>
        <v/>
      </c>
      <c r="Z106" s="23" t="str">
        <f ca="1">IF(AND($O106="Objectif",Z$7&gt;=$R106,Z$7&lt;=$R106+$S106-1),2,IF(AND($O106="Jalon",Z$7&gt;=$R106,Z$7&lt;=$R106+$S106-1),1,""))</f>
        <v/>
      </c>
      <c r="AA106" s="23" t="str">
        <f ca="1">IF(AND($O106="Objectif",AA$7&gt;=$R106,AA$7&lt;=$R106+$S106-1),2,IF(AND($O106="Jalon",AA$7&gt;=$R106,AA$7&lt;=$R106+$S106-1),1,""))</f>
        <v/>
      </c>
      <c r="AB106" s="23" t="str">
        <f ca="1">IF(AND($O106="Objectif",AB$7&gt;=$R106,AB$7&lt;=$R106+$S106-1),2,IF(AND($O106="Jalon",AB$7&gt;=$R106,AB$7&lt;=$R106+$S106-1),1,""))</f>
        <v/>
      </c>
      <c r="AC106" s="23" t="str">
        <f ca="1">IF(AND($O106="Objectif",AC$7&gt;=$R106,AC$7&lt;=$R106+$S106-1),2,IF(AND($O106="Jalon",AC$7&gt;=$R106,AC$7&lt;=$R106+$S106-1),1,""))</f>
        <v/>
      </c>
      <c r="AD106" s="23" t="str">
        <f ca="1">IF(AND($O106="Objectif",AD$7&gt;=$R106,AD$7&lt;=$R106+$S106-1),2,IF(AND($O106="Jalon",AD$7&gt;=$R106,AD$7&lt;=$R106+$S106-1),1,""))</f>
        <v/>
      </c>
      <c r="AE106" s="23" t="str">
        <f ca="1">IF(AND($O106="Objectif",AE$7&gt;=$R106,AE$7&lt;=$R106+$S106-1),2,IF(AND($O106="Jalon",AE$7&gt;=$R106,AE$7&lt;=$R106+$S106-1),1,""))</f>
        <v/>
      </c>
      <c r="AF106" s="23" t="str">
        <f ca="1">IF(AND($O106="Objectif",AF$7&gt;=$R106,AF$7&lt;=$R106+$S106-1),2,IF(AND($O106="Jalon",AF$7&gt;=$R106,AF$7&lt;=$R106+$S106-1),1,""))</f>
        <v/>
      </c>
      <c r="AG106" s="23" t="str">
        <f ca="1">IF(AND($O106="Objectif",AG$7&gt;=$R106,AG$7&lt;=$R106+$S106-1),2,IF(AND($O106="Jalon",AG$7&gt;=$R106,AG$7&lt;=$R106+$S106-1),1,""))</f>
        <v/>
      </c>
      <c r="AH106" s="23" t="str">
        <f ca="1">IF(AND($O106="Objectif",AH$7&gt;=$R106,AH$7&lt;=$R106+$S106-1),2,IF(AND($O106="Jalon",AH$7&gt;=$R106,AH$7&lt;=$R106+$S106-1),1,""))</f>
        <v/>
      </c>
      <c r="AI106" s="23" t="str">
        <f ca="1">IF(AND($O106="Objectif",AI$7&gt;=$R106,AI$7&lt;=$R106+$S106-1),2,IF(AND($O106="Jalon",AI$7&gt;=$R106,AI$7&lt;=$R106+$S106-1),1,""))</f>
        <v/>
      </c>
      <c r="AJ106" s="23" t="str">
        <f ca="1">IF(AND($O106="Objectif",AJ$7&gt;=$R106,AJ$7&lt;=$R106+$S106-1),2,IF(AND($O106="Jalon",AJ$7&gt;=$R106,AJ$7&lt;=$R106+$S106-1),1,""))</f>
        <v/>
      </c>
      <c r="AK106" s="23" t="str">
        <f ca="1">IF(AND($O106="Objectif",AK$7&gt;=$R106,AK$7&lt;=$R106+$S106-1),2,IF(AND($O106="Jalon",AK$7&gt;=$R106,AK$7&lt;=$R106+$S106-1),1,""))</f>
        <v/>
      </c>
      <c r="AL106" s="23" t="str">
        <f ca="1">IF(AND($O106="Objectif",AL$7&gt;=$R106,AL$7&lt;=$R106+$S106-1),2,IF(AND($O106="Jalon",AL$7&gt;=$R106,AL$7&lt;=$R106+$S106-1),1,""))</f>
        <v/>
      </c>
      <c r="AM106" s="23" t="str">
        <f ca="1">IF(AND($O106="Objectif",AM$7&gt;=$R106,AM$7&lt;=$R106+$S106-1),2,IF(AND($O106="Jalon",AM$7&gt;=$R106,AM$7&lt;=$R106+$S106-1),1,""))</f>
        <v/>
      </c>
      <c r="AN106" s="23" t="str">
        <f ca="1">IF(AND($O106="Objectif",AN$7&gt;=$R106,AN$7&lt;=$R106+$S106-1),2,IF(AND($O106="Jalon",AN$7&gt;=$R106,AN$7&lt;=$R106+$S106-1),1,""))</f>
        <v/>
      </c>
      <c r="AO106" s="23" t="str">
        <f ca="1">IF(AND($O106="Objectif",AO$7&gt;=$R106,AO$7&lt;=$R106+$S106-1),2,IF(AND($O106="Jalon",AO$7&gt;=$R106,AO$7&lt;=$R106+$S106-1),1,""))</f>
        <v/>
      </c>
      <c r="AP106" s="23" t="str">
        <f ca="1">IF(AND($O106="Objectif",AP$7&gt;=$R106,AP$7&lt;=$R106+$S106-1),2,IF(AND($O106="Jalon",AP$7&gt;=$R106,AP$7&lt;=$R106+$S106-1),1,""))</f>
        <v/>
      </c>
      <c r="AQ106" s="23" t="str">
        <f ca="1">IF(AND($O106="Objectif",AQ$7&gt;=$R106,AQ$7&lt;=$R106+$S106-1),2,IF(AND($O106="Jalon",AQ$7&gt;=$R106,AQ$7&lt;=$R106+$S106-1),1,""))</f>
        <v/>
      </c>
      <c r="AR106" s="23" t="str">
        <f ca="1">IF(AND($O106="Objectif",AR$7&gt;=$R106,AR$7&lt;=$R106+$S106-1),2,IF(AND($O106="Jalon",AR$7&gt;=$R106,AR$7&lt;=$R106+$S106-1),1,""))</f>
        <v/>
      </c>
      <c r="AS106" s="23" t="str">
        <f ca="1">IF(AND($O106="Objectif",AS$7&gt;=$R106,AS$7&lt;=$R106+$S106-1),2,IF(AND($O106="Jalon",AS$7&gt;=$R106,AS$7&lt;=$R106+$S106-1),1,""))</f>
        <v/>
      </c>
      <c r="AT106" s="23" t="str">
        <f ca="1">IF(AND($O106="Objectif",AT$7&gt;=$R106,AT$7&lt;=$R106+$S106-1),2,IF(AND($O106="Jalon",AT$7&gt;=$R106,AT$7&lt;=$R106+$S106-1),1,""))</f>
        <v/>
      </c>
      <c r="AU106" s="23" t="str">
        <f ca="1">IF(AND($O106="Objectif",AU$7&gt;=$R106,AU$7&lt;=$R106+$S106-1),2,IF(AND($O106="Jalon",AU$7&gt;=$R106,AU$7&lt;=$R106+$S106-1),1,""))</f>
        <v/>
      </c>
      <c r="AV106" s="23" t="str">
        <f ca="1">IF(AND($O106="Objectif",AV$7&gt;=$R106,AV$7&lt;=$R106+$S106-1),2,IF(AND($O106="Jalon",AV$7&gt;=$R106,AV$7&lt;=$R106+$S106-1),1,""))</f>
        <v/>
      </c>
      <c r="AW106" s="23" t="str">
        <f ca="1">IF(AND($O106="Objectif",AW$7&gt;=$R106,AW$7&lt;=$R106+$S106-1),2,IF(AND($O106="Jalon",AW$7&gt;=$R106,AW$7&lt;=$R106+$S106-1),1,""))</f>
        <v/>
      </c>
      <c r="AX106" s="23" t="str">
        <f ca="1">IF(AND($O106="Objectif",AX$7&gt;=$R106,AX$7&lt;=$R106+$S106-1),2,IF(AND($O106="Jalon",AX$7&gt;=$R106,AX$7&lt;=$R106+$S106-1),1,""))</f>
        <v/>
      </c>
      <c r="AY106" s="23" t="str">
        <f ca="1">IF(AND($O106="Objectif",AY$7&gt;=$R106,AY$7&lt;=$R106+$S106-1),2,IF(AND($O106="Jalon",AY$7&gt;=$R106,AY$7&lt;=$R106+$S106-1),1,""))</f>
        <v/>
      </c>
      <c r="AZ106" s="23" t="str">
        <f ca="1">IF(AND($O106="Objectif",AZ$7&gt;=$R106,AZ$7&lt;=$R106+$S106-1),2,IF(AND($O106="Jalon",AZ$7&gt;=$R106,AZ$7&lt;=$R106+$S106-1),1,""))</f>
        <v/>
      </c>
      <c r="BA106" s="23" t="str">
        <f ca="1">IF(AND($O106="Objectif",BA$7&gt;=$R106,BA$7&lt;=$R106+$S106-1),2,IF(AND($O106="Jalon",BA$7&gt;=$R106,BA$7&lt;=$R106+$S106-1),1,""))</f>
        <v/>
      </c>
      <c r="BB106" s="23" t="str">
        <f ca="1">IF(AND($O106="Objectif",BB$7&gt;=$R106,BB$7&lt;=$R106+$S106-1),2,IF(AND($O106="Jalon",BB$7&gt;=$R106,BB$7&lt;=$R106+$S106-1),1,""))</f>
        <v/>
      </c>
      <c r="BC106" s="23" t="str">
        <f ca="1">IF(AND($O106="Objectif",BC$7&gt;=$R106,BC$7&lt;=$R106+$S106-1),2,IF(AND($O106="Jalon",BC$7&gt;=$R106,BC$7&lt;=$R106+$S106-1),1,""))</f>
        <v/>
      </c>
      <c r="BD106" s="23" t="str">
        <f ca="1">IF(AND($O106="Objectif",BD$7&gt;=$R106,BD$7&lt;=$R106+$S106-1),2,IF(AND($O106="Jalon",BD$7&gt;=$R106,BD$7&lt;=$R106+$S106-1),1,""))</f>
        <v/>
      </c>
      <c r="BE106" s="23" t="str">
        <f ca="1">IF(AND($O106="Objectif",BE$7&gt;=$R106,BE$7&lt;=$R106+$S106-1),2,IF(AND($O106="Jalon",BE$7&gt;=$R106,BE$7&lt;=$R106+$S106-1),1,""))</f>
        <v/>
      </c>
      <c r="BF106" s="23" t="str">
        <f ca="1">IF(AND($O106="Objectif",BF$7&gt;=$R106,BF$7&lt;=$R106+$S106-1),2,IF(AND($O106="Jalon",BF$7&gt;=$R106,BF$7&lt;=$R106+$S106-1),1,""))</f>
        <v/>
      </c>
      <c r="BG106" s="23" t="str">
        <f ca="1">IF(AND($O106="Objectif",BG$7&gt;=$R106,BG$7&lt;=$R106+$S106-1),2,IF(AND($O106="Jalon",BG$7&gt;=$R106,BG$7&lt;=$R106+$S106-1),1,""))</f>
        <v/>
      </c>
      <c r="BH106" s="23" t="str">
        <f ca="1">IF(AND($O106="Objectif",BH$7&gt;=$R106,BH$7&lt;=$R106+$S106-1),2,IF(AND($O106="Jalon",BH$7&gt;=$R106,BH$7&lt;=$R106+$S106-1),1,""))</f>
        <v/>
      </c>
      <c r="BI106" s="23" t="str">
        <f ca="1">IF(AND($O106="Objectif",BI$7&gt;=$R106,BI$7&lt;=$R106+$S106-1),2,IF(AND($O106="Jalon",BI$7&gt;=$R106,BI$7&lt;=$R106+$S106-1),1,""))</f>
        <v/>
      </c>
      <c r="BJ106" s="23" t="str">
        <f ca="1">IF(AND($O106="Objectif",BJ$7&gt;=$R106,BJ$7&lt;=$R106+$S106-1),2,IF(AND($O106="Jalon",BJ$7&gt;=$R106,BJ$7&lt;=$R106+$S106-1),1,""))</f>
        <v/>
      </c>
      <c r="BK106" s="23" t="str">
        <f ca="1">IF(AND($O106="Objectif",BK$7&gt;=$R106,BK$7&lt;=$R106+$S106-1),2,IF(AND($O106="Jalon",BK$7&gt;=$R106,BK$7&lt;=$R106+$S106-1),1,""))</f>
        <v/>
      </c>
      <c r="BL106" s="23" t="str">
        <f ca="1">IF(AND($O106="Objectif",BL$7&gt;=$R106,BL$7&lt;=$R106+$S106-1),2,IF(AND($O106="Jalon",BL$7&gt;=$R106,BL$7&lt;=$R106+$S106-1),1,""))</f>
        <v/>
      </c>
      <c r="BM106" s="23" t="str">
        <f ca="1">IF(AND($O106="Objectif",BM$7&gt;=$R106,BM$7&lt;=$R106+$S106-1),2,IF(AND($O106="Jalon",BM$7&gt;=$R106,BM$7&lt;=$R106+$S106-1),1,""))</f>
        <v/>
      </c>
      <c r="BN106" s="23" t="str">
        <f ca="1">IF(AND($O106="Objectif",BN$7&gt;=$R106,BN$7&lt;=$R106+$S106-1),2,IF(AND($O106="Jalon",BN$7&gt;=$R106,BN$7&lt;=$R106+$S106-1),1,""))</f>
        <v/>
      </c>
      <c r="BO106" s="23" t="str">
        <f ca="1">IF(AND($O106="Objectif",BO$7&gt;=$R106,BO$7&lt;=$R106+$S106-1),2,IF(AND($O106="Jalon",BO$7&gt;=$R106,BO$7&lt;=$R106+$S106-1),1,""))</f>
        <v/>
      </c>
      <c r="BP106" s="23" t="str">
        <f ca="1">IF(AND($O106="Objectif",BP$7&gt;=$R106,BP$7&lt;=$R106+$S106-1),2,IF(AND($O106="Jalon",BP$7&gt;=$R106,BP$7&lt;=$R106+$S106-1),1,""))</f>
        <v/>
      </c>
      <c r="BQ106" s="23" t="str">
        <f ca="1">IF(AND($O106="Objectif",BQ$7&gt;=$R106,BQ$7&lt;=$R106+$S106-1),2,IF(AND($O106="Jalon",BQ$7&gt;=$R106,BQ$7&lt;=$R106+$S106-1),1,""))</f>
        <v/>
      </c>
      <c r="BR106" s="23" t="str">
        <f ca="1">IF(AND($O106="Objectif",BR$7&gt;=$R106,BR$7&lt;=$R106+$S106-1),2,IF(AND($O106="Jalon",BR$7&gt;=$R106,BR$7&lt;=$R106+$S106-1),1,""))</f>
        <v/>
      </c>
      <c r="BS106" s="23" t="str">
        <f ca="1">IF(AND($O106="Objectif",BS$7&gt;=$R106,BS$7&lt;=$R106+$S106-1),2,IF(AND($O106="Jalon",BS$7&gt;=$R106,BS$7&lt;=$R106+$S106-1),1,""))</f>
        <v/>
      </c>
      <c r="BT106" s="23" t="str">
        <f ca="1">IF(AND($O106="Objectif",BT$7&gt;=$R106,BT$7&lt;=$R106+$S106-1),2,IF(AND($O106="Jalon",BT$7&gt;=$R106,BT$7&lt;=$R106+$S106-1),1,""))</f>
        <v/>
      </c>
      <c r="BU106" s="23" t="str">
        <f ca="1">IF(AND($O106="Objectif",BU$7&gt;=$R106,BU$7&lt;=$R106+$S106-1),2,IF(AND($O106="Jalon",BU$7&gt;=$R106,BU$7&lt;=$R106+$S106-1),1,""))</f>
        <v/>
      </c>
      <c r="BV106" s="23" t="str">
        <f ca="1">IF(AND($O106="Objectif",BV$7&gt;=$R106,BV$7&lt;=$R106+$S106-1),2,IF(AND($O106="Jalon",BV$7&gt;=$R106,BV$7&lt;=$R106+$S106-1),1,""))</f>
        <v/>
      </c>
      <c r="BW106" s="23" t="str">
        <f ca="1">IF(AND($O106="Objectif",BW$7&gt;=$R106,BW$7&lt;=$R106+$S106-1),2,IF(AND($O106="Jalon",BW$7&gt;=$R106,BW$7&lt;=$R106+$S106-1),1,""))</f>
        <v/>
      </c>
      <c r="BX106" s="23" t="str">
        <f ca="1">IF(AND($O106="Objectif",BX$7&gt;=$R106,BX$7&lt;=$R106+$S106-1),2,IF(AND($O106="Jalon",BX$7&gt;=$R106,BX$7&lt;=$R106+$S106-1),1,""))</f>
        <v/>
      </c>
      <c r="BY106" s="23" t="str">
        <f ca="1">IF(AND($O106="Objectif",BY$7&gt;=$R106,BY$7&lt;=$R106+$S106-1),2,IF(AND($O106="Jalon",BY$7&gt;=$R106,BY$7&lt;=$R106+$S106-1),1,""))</f>
        <v/>
      </c>
      <c r="BZ106" s="23" t="str">
        <f ca="1">IF(AND($O106="Objectif",BZ$7&gt;=$R106,BZ$7&lt;=$R106+$S106-1),2,IF(AND($O106="Jalon",BZ$7&gt;=$R106,BZ$7&lt;=$R106+$S106-1),1,""))</f>
        <v/>
      </c>
      <c r="CA106" s="23" t="str">
        <f ca="1">IF(AND($O106="Objectif",CA$7&gt;=$R106,CA$7&lt;=$R106+$S106-1),2,IF(AND($O106="Jalon",CA$7&gt;=$R106,CA$7&lt;=$R106+$S106-1),1,""))</f>
        <v/>
      </c>
      <c r="CB106" s="23" t="str">
        <f ca="1">IF(AND($O106="Objectif",CB$7&gt;=$R106,CB$7&lt;=$R106+$S106-1),2,IF(AND($O106="Jalon",CB$7&gt;=$R106,CB$7&lt;=$R106+$S106-1),1,""))</f>
        <v/>
      </c>
    </row>
    <row r="107" spans="1:80" s="60" customFormat="1" ht="30" customHeight="1" x14ac:dyDescent="0.25">
      <c r="A107" s="37">
        <v>6</v>
      </c>
      <c r="B107" s="33" t="s">
        <v>22</v>
      </c>
      <c r="C107" s="88" t="str">
        <f ca="1">VLOOKUP(((Jalons[[#This Row],[perturbation ]]+Jalons[[#This Row],[perturbation 9]])/150),$D$3:$E$6,2,1)</f>
        <v>En bonne voie</v>
      </c>
      <c r="D107" s="88" t="str">
        <f ca="1">VLOOKUP((Jalons[[#This Row],[temps consommés ]]-Jalons[[#This Row],[Nombre de jours]])/Jalons[[#This Row],[Nombre de jours]],$V$3:$W$6,2,1)</f>
        <v>En bonne voie</v>
      </c>
      <c r="E107" s="22" t="s">
        <v>9</v>
      </c>
      <c r="F107" s="65">
        <f>IF(AND(Jalons[[#This Row],[début réel ]]="",Jalons[[#This Row],[fin réelle ]]),0,IF(AND(Jalons[[#This Row],[début réel ]]&lt;&gt;"",Jalons[[#This Row],[fin réelle ]]=""),0.5,1))</f>
        <v>0</v>
      </c>
      <c r="G107" s="56">
        <f>+T62+1</f>
        <v>45022</v>
      </c>
      <c r="H107" s="21">
        <v>2</v>
      </c>
      <c r="I107" s="45">
        <f>+Jalons[[#This Row],[Début prévisionnel ]]+Jalons[[#This Row],[Nombre de jours]]-1</f>
        <v>45023</v>
      </c>
      <c r="J107" s="45"/>
      <c r="K107" s="87">
        <f ca="1">IF(Jalons[[#This Row],[temps consommés ]]-Jalons[[#This Row],[Nombre de jours]]&lt;0,0,Jalons[[#This Row],[temps consommés ]]-Jalons[[#This Row],[Nombre de jours]])</f>
        <v>0</v>
      </c>
      <c r="L10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7" s="45"/>
      <c r="N107" s="66"/>
      <c r="O107" s="88" t="str">
        <f ca="1">VLOOKUP(Jalons[[#This Row],[temps consommés 10]]-Jalons[[#This Row],[Nombre de jours6]]/Jalons[[#This Row],[Nombre de jours6]],$V$3:$W$6,2,1)</f>
        <v>En bonne voie</v>
      </c>
      <c r="P107" s="22" t="s">
        <v>9</v>
      </c>
      <c r="Q107" s="65">
        <f>IF(AND(Jalons[[#This Row],[début réel 8]]="",Jalons[[#This Row],[fin réelle 11]]),0,IF(AND(Jalons[[#This Row],[début réel 8]]&lt;&gt;"",Jalons[[#This Row],[fin réelle 11]]=""),0.5,1))</f>
        <v>0</v>
      </c>
      <c r="R107" s="89">
        <f>+Jalons[[#This Row],[Fin ]]+1</f>
        <v>45024</v>
      </c>
      <c r="S107" s="90">
        <v>29</v>
      </c>
      <c r="T107" s="91">
        <f>Jalons[[#This Row],[Début prévisionnel 5]]+Jalons[[#This Row],[Nombre de jours6]]</f>
        <v>45053</v>
      </c>
      <c r="U107" s="91"/>
      <c r="V107" s="87">
        <f ca="1">IF(Jalons[[#This Row],[temps consommés 10]]-Jalons[[#This Row],[Nombre de jours6]]&lt;0,0,Jalons[[#This Row],[temps consommés 10]]-Jalons[[#This Row],[Nombre de jours6]])</f>
        <v>0</v>
      </c>
      <c r="W10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7" s="45"/>
      <c r="Y107" s="23" t="str">
        <f ca="1">IF(AND($O107="Objectif",Y$7&gt;=$R107,Y$7&lt;=$R107+$S107-1),2,IF(AND($O107="Jalon",Y$7&gt;=$R107,Y$7&lt;=$R107+$S107-1),1,""))</f>
        <v/>
      </c>
      <c r="Z107" s="23" t="str">
        <f ca="1">IF(AND($O107="Objectif",Z$7&gt;=$R107,Z$7&lt;=$R107+$S107-1),2,IF(AND($O107="Jalon",Z$7&gt;=$R107,Z$7&lt;=$R107+$S107-1),1,""))</f>
        <v/>
      </c>
      <c r="AA107" s="23" t="str">
        <f ca="1">IF(AND($O107="Objectif",AA$7&gt;=$R107,AA$7&lt;=$R107+$S107-1),2,IF(AND($O107="Jalon",AA$7&gt;=$R107,AA$7&lt;=$R107+$S107-1),1,""))</f>
        <v/>
      </c>
      <c r="AB107" s="23" t="str">
        <f ca="1">IF(AND($O107="Objectif",AB$7&gt;=$R107,AB$7&lt;=$R107+$S107-1),2,IF(AND($O107="Jalon",AB$7&gt;=$R107,AB$7&lt;=$R107+$S107-1),1,""))</f>
        <v/>
      </c>
      <c r="AC107" s="23" t="str">
        <f ca="1">IF(AND($O107="Objectif",AC$7&gt;=$R107,AC$7&lt;=$R107+$S107-1),2,IF(AND($O107="Jalon",AC$7&gt;=$R107,AC$7&lt;=$R107+$S107-1),1,""))</f>
        <v/>
      </c>
      <c r="AD107" s="23" t="str">
        <f ca="1">IF(AND($O107="Objectif",AD$7&gt;=$R107,AD$7&lt;=$R107+$S107-1),2,IF(AND($O107="Jalon",AD$7&gt;=$R107,AD$7&lt;=$R107+$S107-1),1,""))</f>
        <v/>
      </c>
      <c r="AE107" s="23" t="str">
        <f ca="1">IF(AND($O107="Objectif",AE$7&gt;=$R107,AE$7&lt;=$R107+$S107-1),2,IF(AND($O107="Jalon",AE$7&gt;=$R107,AE$7&lt;=$R107+$S107-1),1,""))</f>
        <v/>
      </c>
      <c r="AF107" s="23" t="str">
        <f ca="1">IF(AND($O107="Objectif",AF$7&gt;=$R107,AF$7&lt;=$R107+$S107-1),2,IF(AND($O107="Jalon",AF$7&gt;=$R107,AF$7&lt;=$R107+$S107-1),1,""))</f>
        <v/>
      </c>
      <c r="AG107" s="23" t="str">
        <f ca="1">IF(AND($O107="Objectif",AG$7&gt;=$R107,AG$7&lt;=$R107+$S107-1),2,IF(AND($O107="Jalon",AG$7&gt;=$R107,AG$7&lt;=$R107+$S107-1),1,""))</f>
        <v/>
      </c>
      <c r="AH107" s="23" t="str">
        <f ca="1">IF(AND($O107="Objectif",AH$7&gt;=$R107,AH$7&lt;=$R107+$S107-1),2,IF(AND($O107="Jalon",AH$7&gt;=$R107,AH$7&lt;=$R107+$S107-1),1,""))</f>
        <v/>
      </c>
      <c r="AI107" s="23" t="str">
        <f ca="1">IF(AND($O107="Objectif",AI$7&gt;=$R107,AI$7&lt;=$R107+$S107-1),2,IF(AND($O107="Jalon",AI$7&gt;=$R107,AI$7&lt;=$R107+$S107-1),1,""))</f>
        <v/>
      </c>
      <c r="AJ107" s="23" t="str">
        <f ca="1">IF(AND($O107="Objectif",AJ$7&gt;=$R107,AJ$7&lt;=$R107+$S107-1),2,IF(AND($O107="Jalon",AJ$7&gt;=$R107,AJ$7&lt;=$R107+$S107-1),1,""))</f>
        <v/>
      </c>
      <c r="AK107" s="23" t="str">
        <f ca="1">IF(AND($O107="Objectif",AK$7&gt;=$R107,AK$7&lt;=$R107+$S107-1),2,IF(AND($O107="Jalon",AK$7&gt;=$R107,AK$7&lt;=$R107+$S107-1),1,""))</f>
        <v/>
      </c>
      <c r="AL107" s="23" t="str">
        <f ca="1">IF(AND($O107="Objectif",AL$7&gt;=$R107,AL$7&lt;=$R107+$S107-1),2,IF(AND($O107="Jalon",AL$7&gt;=$R107,AL$7&lt;=$R107+$S107-1),1,""))</f>
        <v/>
      </c>
      <c r="AM107" s="23" t="str">
        <f ca="1">IF(AND($O107="Objectif",AM$7&gt;=$R107,AM$7&lt;=$R107+$S107-1),2,IF(AND($O107="Jalon",AM$7&gt;=$R107,AM$7&lt;=$R107+$S107-1),1,""))</f>
        <v/>
      </c>
      <c r="AN107" s="23" t="str">
        <f ca="1">IF(AND($O107="Objectif",AN$7&gt;=$R107,AN$7&lt;=$R107+$S107-1),2,IF(AND($O107="Jalon",AN$7&gt;=$R107,AN$7&lt;=$R107+$S107-1),1,""))</f>
        <v/>
      </c>
      <c r="AO107" s="23" t="str">
        <f ca="1">IF(AND($O107="Objectif",AO$7&gt;=$R107,AO$7&lt;=$R107+$S107-1),2,IF(AND($O107="Jalon",AO$7&gt;=$R107,AO$7&lt;=$R107+$S107-1),1,""))</f>
        <v/>
      </c>
      <c r="AP107" s="23" t="str">
        <f ca="1">IF(AND($O107="Objectif",AP$7&gt;=$R107,AP$7&lt;=$R107+$S107-1),2,IF(AND($O107="Jalon",AP$7&gt;=$R107,AP$7&lt;=$R107+$S107-1),1,""))</f>
        <v/>
      </c>
      <c r="AQ107" s="23" t="str">
        <f ca="1">IF(AND($O107="Objectif",AQ$7&gt;=$R107,AQ$7&lt;=$R107+$S107-1),2,IF(AND($O107="Jalon",AQ$7&gt;=$R107,AQ$7&lt;=$R107+$S107-1),1,""))</f>
        <v/>
      </c>
      <c r="AR107" s="23" t="str">
        <f ca="1">IF(AND($O107="Objectif",AR$7&gt;=$R107,AR$7&lt;=$R107+$S107-1),2,IF(AND($O107="Jalon",AR$7&gt;=$R107,AR$7&lt;=$R107+$S107-1),1,""))</f>
        <v/>
      </c>
      <c r="AS107" s="23" t="str">
        <f ca="1">IF(AND($O107="Objectif",AS$7&gt;=$R107,AS$7&lt;=$R107+$S107-1),2,IF(AND($O107="Jalon",AS$7&gt;=$R107,AS$7&lt;=$R107+$S107-1),1,""))</f>
        <v/>
      </c>
      <c r="AT107" s="23" t="str">
        <f ca="1">IF(AND($O107="Objectif",AT$7&gt;=$R107,AT$7&lt;=$R107+$S107-1),2,IF(AND($O107="Jalon",AT$7&gt;=$R107,AT$7&lt;=$R107+$S107-1),1,""))</f>
        <v/>
      </c>
      <c r="AU107" s="23" t="str">
        <f ca="1">IF(AND($O107="Objectif",AU$7&gt;=$R107,AU$7&lt;=$R107+$S107-1),2,IF(AND($O107="Jalon",AU$7&gt;=$R107,AU$7&lt;=$R107+$S107-1),1,""))</f>
        <v/>
      </c>
      <c r="AV107" s="23" t="str">
        <f ca="1">IF(AND($O107="Objectif",AV$7&gt;=$R107,AV$7&lt;=$R107+$S107-1),2,IF(AND($O107="Jalon",AV$7&gt;=$R107,AV$7&lt;=$R107+$S107-1),1,""))</f>
        <v/>
      </c>
      <c r="AW107" s="23" t="str">
        <f ca="1">IF(AND($O107="Objectif",AW$7&gt;=$R107,AW$7&lt;=$R107+$S107-1),2,IF(AND($O107="Jalon",AW$7&gt;=$R107,AW$7&lt;=$R107+$S107-1),1,""))</f>
        <v/>
      </c>
      <c r="AX107" s="23" t="str">
        <f ca="1">IF(AND($O107="Objectif",AX$7&gt;=$R107,AX$7&lt;=$R107+$S107-1),2,IF(AND($O107="Jalon",AX$7&gt;=$R107,AX$7&lt;=$R107+$S107-1),1,""))</f>
        <v/>
      </c>
      <c r="AY107" s="23" t="str">
        <f ca="1">IF(AND($O107="Objectif",AY$7&gt;=$R107,AY$7&lt;=$R107+$S107-1),2,IF(AND($O107="Jalon",AY$7&gt;=$R107,AY$7&lt;=$R107+$S107-1),1,""))</f>
        <v/>
      </c>
      <c r="AZ107" s="23" t="str">
        <f ca="1">IF(AND($O107="Objectif",AZ$7&gt;=$R107,AZ$7&lt;=$R107+$S107-1),2,IF(AND($O107="Jalon",AZ$7&gt;=$R107,AZ$7&lt;=$R107+$S107-1),1,""))</f>
        <v/>
      </c>
      <c r="BA107" s="23" t="str">
        <f ca="1">IF(AND($O107="Objectif",BA$7&gt;=$R107,BA$7&lt;=$R107+$S107-1),2,IF(AND($O107="Jalon",BA$7&gt;=$R107,BA$7&lt;=$R107+$S107-1),1,""))</f>
        <v/>
      </c>
      <c r="BB107" s="23" t="str">
        <f ca="1">IF(AND($O107="Objectif",BB$7&gt;=$R107,BB$7&lt;=$R107+$S107-1),2,IF(AND($O107="Jalon",BB$7&gt;=$R107,BB$7&lt;=$R107+$S107-1),1,""))</f>
        <v/>
      </c>
      <c r="BC107" s="23" t="str">
        <f ca="1">IF(AND($O107="Objectif",BC$7&gt;=$R107,BC$7&lt;=$R107+$S107-1),2,IF(AND($O107="Jalon",BC$7&gt;=$R107,BC$7&lt;=$R107+$S107-1),1,""))</f>
        <v/>
      </c>
      <c r="BD107" s="23" t="str">
        <f ca="1">IF(AND($O107="Objectif",BD$7&gt;=$R107,BD$7&lt;=$R107+$S107-1),2,IF(AND($O107="Jalon",BD$7&gt;=$R107,BD$7&lt;=$R107+$S107-1),1,""))</f>
        <v/>
      </c>
      <c r="BE107" s="23" t="str">
        <f ca="1">IF(AND($O107="Objectif",BE$7&gt;=$R107,BE$7&lt;=$R107+$S107-1),2,IF(AND($O107="Jalon",BE$7&gt;=$R107,BE$7&lt;=$R107+$S107-1),1,""))</f>
        <v/>
      </c>
      <c r="BF107" s="23" t="str">
        <f ca="1">IF(AND($O107="Objectif",BF$7&gt;=$R107,BF$7&lt;=$R107+$S107-1),2,IF(AND($O107="Jalon",BF$7&gt;=$R107,BF$7&lt;=$R107+$S107-1),1,""))</f>
        <v/>
      </c>
      <c r="BG107" s="23" t="str">
        <f ca="1">IF(AND($O107="Objectif",BG$7&gt;=$R107,BG$7&lt;=$R107+$S107-1),2,IF(AND($O107="Jalon",BG$7&gt;=$R107,BG$7&lt;=$R107+$S107-1),1,""))</f>
        <v/>
      </c>
      <c r="BH107" s="23" t="str">
        <f ca="1">IF(AND($O107="Objectif",BH$7&gt;=$R107,BH$7&lt;=$R107+$S107-1),2,IF(AND($O107="Jalon",BH$7&gt;=$R107,BH$7&lt;=$R107+$S107-1),1,""))</f>
        <v/>
      </c>
      <c r="BI107" s="23" t="str">
        <f ca="1">IF(AND($O107="Objectif",BI$7&gt;=$R107,BI$7&lt;=$R107+$S107-1),2,IF(AND($O107="Jalon",BI$7&gt;=$R107,BI$7&lt;=$R107+$S107-1),1,""))</f>
        <v/>
      </c>
      <c r="BJ107" s="23" t="str">
        <f ca="1">IF(AND($O107="Objectif",BJ$7&gt;=$R107,BJ$7&lt;=$R107+$S107-1),2,IF(AND($O107="Jalon",BJ$7&gt;=$R107,BJ$7&lt;=$R107+$S107-1),1,""))</f>
        <v/>
      </c>
      <c r="BK107" s="23" t="str">
        <f ca="1">IF(AND($O107="Objectif",BK$7&gt;=$R107,BK$7&lt;=$R107+$S107-1),2,IF(AND($O107="Jalon",BK$7&gt;=$R107,BK$7&lt;=$R107+$S107-1),1,""))</f>
        <v/>
      </c>
      <c r="BL107" s="23" t="str">
        <f ca="1">IF(AND($O107="Objectif",BL$7&gt;=$R107,BL$7&lt;=$R107+$S107-1),2,IF(AND($O107="Jalon",BL$7&gt;=$R107,BL$7&lt;=$R107+$S107-1),1,""))</f>
        <v/>
      </c>
      <c r="BM107" s="23" t="str">
        <f ca="1">IF(AND($O107="Objectif",BM$7&gt;=$R107,BM$7&lt;=$R107+$S107-1),2,IF(AND($O107="Jalon",BM$7&gt;=$R107,BM$7&lt;=$R107+$S107-1),1,""))</f>
        <v/>
      </c>
      <c r="BN107" s="23" t="str">
        <f ca="1">IF(AND($O107="Objectif",BN$7&gt;=$R107,BN$7&lt;=$R107+$S107-1),2,IF(AND($O107="Jalon",BN$7&gt;=$R107,BN$7&lt;=$R107+$S107-1),1,""))</f>
        <v/>
      </c>
      <c r="BO107" s="23" t="str">
        <f ca="1">IF(AND($O107="Objectif",BO$7&gt;=$R107,BO$7&lt;=$R107+$S107-1),2,IF(AND($O107="Jalon",BO$7&gt;=$R107,BO$7&lt;=$R107+$S107-1),1,""))</f>
        <v/>
      </c>
      <c r="BP107" s="23" t="str">
        <f ca="1">IF(AND($O107="Objectif",BP$7&gt;=$R107,BP$7&lt;=$R107+$S107-1),2,IF(AND($O107="Jalon",BP$7&gt;=$R107,BP$7&lt;=$R107+$S107-1),1,""))</f>
        <v/>
      </c>
      <c r="BQ107" s="23" t="str">
        <f ca="1">IF(AND($O107="Objectif",BQ$7&gt;=$R107,BQ$7&lt;=$R107+$S107-1),2,IF(AND($O107="Jalon",BQ$7&gt;=$R107,BQ$7&lt;=$R107+$S107-1),1,""))</f>
        <v/>
      </c>
      <c r="BR107" s="23" t="str">
        <f ca="1">IF(AND($O107="Objectif",BR$7&gt;=$R107,BR$7&lt;=$R107+$S107-1),2,IF(AND($O107="Jalon",BR$7&gt;=$R107,BR$7&lt;=$R107+$S107-1),1,""))</f>
        <v/>
      </c>
      <c r="BS107" s="23" t="str">
        <f ca="1">IF(AND($O107="Objectif",BS$7&gt;=$R107,BS$7&lt;=$R107+$S107-1),2,IF(AND($O107="Jalon",BS$7&gt;=$R107,BS$7&lt;=$R107+$S107-1),1,""))</f>
        <v/>
      </c>
      <c r="BT107" s="23" t="str">
        <f ca="1">IF(AND($O107="Objectif",BT$7&gt;=$R107,BT$7&lt;=$R107+$S107-1),2,IF(AND($O107="Jalon",BT$7&gt;=$R107,BT$7&lt;=$R107+$S107-1),1,""))</f>
        <v/>
      </c>
      <c r="BU107" s="23" t="str">
        <f ca="1">IF(AND($O107="Objectif",BU$7&gt;=$R107,BU$7&lt;=$R107+$S107-1),2,IF(AND($O107="Jalon",BU$7&gt;=$R107,BU$7&lt;=$R107+$S107-1),1,""))</f>
        <v/>
      </c>
      <c r="BV107" s="23" t="str">
        <f ca="1">IF(AND($O107="Objectif",BV$7&gt;=$R107,BV$7&lt;=$R107+$S107-1),2,IF(AND($O107="Jalon",BV$7&gt;=$R107,BV$7&lt;=$R107+$S107-1),1,""))</f>
        <v/>
      </c>
      <c r="BW107" s="23" t="str">
        <f ca="1">IF(AND($O107="Objectif",BW$7&gt;=$R107,BW$7&lt;=$R107+$S107-1),2,IF(AND($O107="Jalon",BW$7&gt;=$R107,BW$7&lt;=$R107+$S107-1),1,""))</f>
        <v/>
      </c>
      <c r="BX107" s="23" t="str">
        <f ca="1">IF(AND($O107="Objectif",BX$7&gt;=$R107,BX$7&lt;=$R107+$S107-1),2,IF(AND($O107="Jalon",BX$7&gt;=$R107,BX$7&lt;=$R107+$S107-1),1,""))</f>
        <v/>
      </c>
      <c r="BY107" s="23" t="str">
        <f ca="1">IF(AND($O107="Objectif",BY$7&gt;=$R107,BY$7&lt;=$R107+$S107-1),2,IF(AND($O107="Jalon",BY$7&gt;=$R107,BY$7&lt;=$R107+$S107-1),1,""))</f>
        <v/>
      </c>
      <c r="BZ107" s="23" t="str">
        <f ca="1">IF(AND($O107="Objectif",BZ$7&gt;=$R107,BZ$7&lt;=$R107+$S107-1),2,IF(AND($O107="Jalon",BZ$7&gt;=$R107,BZ$7&lt;=$R107+$S107-1),1,""))</f>
        <v/>
      </c>
      <c r="CA107" s="23" t="str">
        <f ca="1">IF(AND($O107="Objectif",CA$7&gt;=$R107,CA$7&lt;=$R107+$S107-1),2,IF(AND($O107="Jalon",CA$7&gt;=$R107,CA$7&lt;=$R107+$S107-1),1,""))</f>
        <v/>
      </c>
      <c r="CB107" s="23" t="str">
        <f ca="1">IF(AND($O107="Objectif",CB$7&gt;=$R107,CB$7&lt;=$R107+$S107-1),2,IF(AND($O107="Jalon",CB$7&gt;=$R107,CB$7&lt;=$R107+$S107-1),1,""))</f>
        <v/>
      </c>
    </row>
    <row r="108" spans="1:80" s="60" customFormat="1" ht="30" customHeight="1" x14ac:dyDescent="0.25">
      <c r="A108" s="36">
        <v>7</v>
      </c>
      <c r="B108" s="33" t="s">
        <v>23</v>
      </c>
      <c r="C108" s="88" t="str">
        <f ca="1">VLOOKUP(((Jalons[[#This Row],[perturbation ]]+Jalons[[#This Row],[perturbation 9]])/150),$D$3:$E$6,2,1)</f>
        <v>En bonne voie</v>
      </c>
      <c r="D108" s="88" t="str">
        <f ca="1">VLOOKUP((Jalons[[#This Row],[temps consommés ]]-Jalons[[#This Row],[Nombre de jours]])/Jalons[[#This Row],[Nombre de jours]],$V$3:$W$6,2,1)</f>
        <v>En bonne voie</v>
      </c>
      <c r="E108" s="22" t="s">
        <v>9</v>
      </c>
      <c r="F108" s="65">
        <f>IF(AND(Jalons[[#This Row],[début réel ]]="",Jalons[[#This Row],[fin réelle ]]),0,IF(AND(Jalons[[#This Row],[début réel ]]&lt;&gt;"",Jalons[[#This Row],[fin réelle ]]=""),0.5,1))</f>
        <v>0</v>
      </c>
      <c r="G108" s="56">
        <f>+T63+1</f>
        <v>45022</v>
      </c>
      <c r="H108" s="21">
        <v>2</v>
      </c>
      <c r="I108" s="45">
        <f>+Jalons[[#This Row],[Début prévisionnel ]]+Jalons[[#This Row],[Nombre de jours]]-1</f>
        <v>45023</v>
      </c>
      <c r="J108" s="45"/>
      <c r="K108" s="87">
        <f ca="1">IF(Jalons[[#This Row],[temps consommés ]]-Jalons[[#This Row],[Nombre de jours]]&lt;0,0,Jalons[[#This Row],[temps consommés ]]-Jalons[[#This Row],[Nombre de jours]])</f>
        <v>0</v>
      </c>
      <c r="L10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8" s="45"/>
      <c r="N108" s="66"/>
      <c r="O108" s="88" t="str">
        <f ca="1">VLOOKUP(Jalons[[#This Row],[temps consommés 10]]-Jalons[[#This Row],[Nombre de jours6]]/Jalons[[#This Row],[Nombre de jours6]],$V$3:$W$6,2,1)</f>
        <v>En bonne voie</v>
      </c>
      <c r="P108" s="22" t="s">
        <v>9</v>
      </c>
      <c r="Q108" s="65">
        <f>IF(AND(Jalons[[#This Row],[début réel 8]]="",Jalons[[#This Row],[fin réelle 11]]),0,IF(AND(Jalons[[#This Row],[début réel 8]]&lt;&gt;"",Jalons[[#This Row],[fin réelle 11]]=""),0.5,1))</f>
        <v>0</v>
      </c>
      <c r="R108" s="89">
        <f>+Jalons[[#This Row],[Fin ]]+1</f>
        <v>45024</v>
      </c>
      <c r="S108" s="90">
        <v>29</v>
      </c>
      <c r="T108" s="91">
        <f>Jalons[[#This Row],[Début prévisionnel 5]]+Jalons[[#This Row],[Nombre de jours6]]</f>
        <v>45053</v>
      </c>
      <c r="U108" s="91"/>
      <c r="V108" s="87">
        <f ca="1">IF(Jalons[[#This Row],[temps consommés 10]]-Jalons[[#This Row],[Nombre de jours6]]&lt;0,0,Jalons[[#This Row],[temps consommés 10]]-Jalons[[#This Row],[Nombre de jours6]])</f>
        <v>0</v>
      </c>
      <c r="W10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8" s="45"/>
      <c r="Y108" s="23" t="str">
        <f ca="1">IF(AND($O108="Objectif",Y$7&gt;=$R108,Y$7&lt;=$R108+$S108-1),2,IF(AND($O108="Jalon",Y$7&gt;=$R108,Y$7&lt;=$R108+$S108-1),1,""))</f>
        <v/>
      </c>
      <c r="Z108" s="23" t="str">
        <f ca="1">IF(AND($O108="Objectif",Z$7&gt;=$R108,Z$7&lt;=$R108+$S108-1),2,IF(AND($O108="Jalon",Z$7&gt;=$R108,Z$7&lt;=$R108+$S108-1),1,""))</f>
        <v/>
      </c>
      <c r="AA108" s="23" t="str">
        <f ca="1">IF(AND($O108="Objectif",AA$7&gt;=$R108,AA$7&lt;=$R108+$S108-1),2,IF(AND($O108="Jalon",AA$7&gt;=$R108,AA$7&lt;=$R108+$S108-1),1,""))</f>
        <v/>
      </c>
      <c r="AB108" s="23" t="str">
        <f ca="1">IF(AND($O108="Objectif",AB$7&gt;=$R108,AB$7&lt;=$R108+$S108-1),2,IF(AND($O108="Jalon",AB$7&gt;=$R108,AB$7&lt;=$R108+$S108-1),1,""))</f>
        <v/>
      </c>
      <c r="AC108" s="23" t="str">
        <f ca="1">IF(AND($O108="Objectif",AC$7&gt;=$R108,AC$7&lt;=$R108+$S108-1),2,IF(AND($O108="Jalon",AC$7&gt;=$R108,AC$7&lt;=$R108+$S108-1),1,""))</f>
        <v/>
      </c>
      <c r="AD108" s="23" t="str">
        <f ca="1">IF(AND($O108="Objectif",AD$7&gt;=$R108,AD$7&lt;=$R108+$S108-1),2,IF(AND($O108="Jalon",AD$7&gt;=$R108,AD$7&lt;=$R108+$S108-1),1,""))</f>
        <v/>
      </c>
      <c r="AE108" s="23" t="str">
        <f ca="1">IF(AND($O108="Objectif",AE$7&gt;=$R108,AE$7&lt;=$R108+$S108-1),2,IF(AND($O108="Jalon",AE$7&gt;=$R108,AE$7&lt;=$R108+$S108-1),1,""))</f>
        <v/>
      </c>
      <c r="AF108" s="23" t="str">
        <f ca="1">IF(AND($O108="Objectif",AF$7&gt;=$R108,AF$7&lt;=$R108+$S108-1),2,IF(AND($O108="Jalon",AF$7&gt;=$R108,AF$7&lt;=$R108+$S108-1),1,""))</f>
        <v/>
      </c>
      <c r="AG108" s="23" t="str">
        <f ca="1">IF(AND($O108="Objectif",AG$7&gt;=$R108,AG$7&lt;=$R108+$S108-1),2,IF(AND($O108="Jalon",AG$7&gt;=$R108,AG$7&lt;=$R108+$S108-1),1,""))</f>
        <v/>
      </c>
      <c r="AH108" s="23" t="str">
        <f ca="1">IF(AND($O108="Objectif",AH$7&gt;=$R108,AH$7&lt;=$R108+$S108-1),2,IF(AND($O108="Jalon",AH$7&gt;=$R108,AH$7&lt;=$R108+$S108-1),1,""))</f>
        <v/>
      </c>
      <c r="AI108" s="23" t="str">
        <f ca="1">IF(AND($O108="Objectif",AI$7&gt;=$R108,AI$7&lt;=$R108+$S108-1),2,IF(AND($O108="Jalon",AI$7&gt;=$R108,AI$7&lt;=$R108+$S108-1),1,""))</f>
        <v/>
      </c>
      <c r="AJ108" s="23" t="str">
        <f ca="1">IF(AND($O108="Objectif",AJ$7&gt;=$R108,AJ$7&lt;=$R108+$S108-1),2,IF(AND($O108="Jalon",AJ$7&gt;=$R108,AJ$7&lt;=$R108+$S108-1),1,""))</f>
        <v/>
      </c>
      <c r="AK108" s="23" t="str">
        <f ca="1">IF(AND($O108="Objectif",AK$7&gt;=$R108,AK$7&lt;=$R108+$S108-1),2,IF(AND($O108="Jalon",AK$7&gt;=$R108,AK$7&lt;=$R108+$S108-1),1,""))</f>
        <v/>
      </c>
      <c r="AL108" s="23" t="str">
        <f ca="1">IF(AND($O108="Objectif",AL$7&gt;=$R108,AL$7&lt;=$R108+$S108-1),2,IF(AND($O108="Jalon",AL$7&gt;=$R108,AL$7&lt;=$R108+$S108-1),1,""))</f>
        <v/>
      </c>
      <c r="AM108" s="23" t="str">
        <f ca="1">IF(AND($O108="Objectif",AM$7&gt;=$R108,AM$7&lt;=$R108+$S108-1),2,IF(AND($O108="Jalon",AM$7&gt;=$R108,AM$7&lt;=$R108+$S108-1),1,""))</f>
        <v/>
      </c>
      <c r="AN108" s="23" t="str">
        <f ca="1">IF(AND($O108="Objectif",AN$7&gt;=$R108,AN$7&lt;=$R108+$S108-1),2,IF(AND($O108="Jalon",AN$7&gt;=$R108,AN$7&lt;=$R108+$S108-1),1,""))</f>
        <v/>
      </c>
      <c r="AO108" s="23" t="str">
        <f ca="1">IF(AND($O108="Objectif",AO$7&gt;=$R108,AO$7&lt;=$R108+$S108-1),2,IF(AND($O108="Jalon",AO$7&gt;=$R108,AO$7&lt;=$R108+$S108-1),1,""))</f>
        <v/>
      </c>
      <c r="AP108" s="23" t="str">
        <f ca="1">IF(AND($O108="Objectif",AP$7&gt;=$R108,AP$7&lt;=$R108+$S108-1),2,IF(AND($O108="Jalon",AP$7&gt;=$R108,AP$7&lt;=$R108+$S108-1),1,""))</f>
        <v/>
      </c>
      <c r="AQ108" s="23" t="str">
        <f ca="1">IF(AND($O108="Objectif",AQ$7&gt;=$R108,AQ$7&lt;=$R108+$S108-1),2,IF(AND($O108="Jalon",AQ$7&gt;=$R108,AQ$7&lt;=$R108+$S108-1),1,""))</f>
        <v/>
      </c>
      <c r="AR108" s="23" t="str">
        <f ca="1">IF(AND($O108="Objectif",AR$7&gt;=$R108,AR$7&lt;=$R108+$S108-1),2,IF(AND($O108="Jalon",AR$7&gt;=$R108,AR$7&lt;=$R108+$S108-1),1,""))</f>
        <v/>
      </c>
      <c r="AS108" s="23" t="str">
        <f ca="1">IF(AND($O108="Objectif",AS$7&gt;=$R108,AS$7&lt;=$R108+$S108-1),2,IF(AND($O108="Jalon",AS$7&gt;=$R108,AS$7&lt;=$R108+$S108-1),1,""))</f>
        <v/>
      </c>
      <c r="AT108" s="23" t="str">
        <f ca="1">IF(AND($O108="Objectif",AT$7&gt;=$R108,AT$7&lt;=$R108+$S108-1),2,IF(AND($O108="Jalon",AT$7&gt;=$R108,AT$7&lt;=$R108+$S108-1),1,""))</f>
        <v/>
      </c>
      <c r="AU108" s="23" t="str">
        <f ca="1">IF(AND($O108="Objectif",AU$7&gt;=$R108,AU$7&lt;=$R108+$S108-1),2,IF(AND($O108="Jalon",AU$7&gt;=$R108,AU$7&lt;=$R108+$S108-1),1,""))</f>
        <v/>
      </c>
      <c r="AV108" s="23" t="str">
        <f ca="1">IF(AND($O108="Objectif",AV$7&gt;=$R108,AV$7&lt;=$R108+$S108-1),2,IF(AND($O108="Jalon",AV$7&gt;=$R108,AV$7&lt;=$R108+$S108-1),1,""))</f>
        <v/>
      </c>
      <c r="AW108" s="23" t="str">
        <f ca="1">IF(AND($O108="Objectif",AW$7&gt;=$R108,AW$7&lt;=$R108+$S108-1),2,IF(AND($O108="Jalon",AW$7&gt;=$R108,AW$7&lt;=$R108+$S108-1),1,""))</f>
        <v/>
      </c>
      <c r="AX108" s="23" t="str">
        <f ca="1">IF(AND($O108="Objectif",AX$7&gt;=$R108,AX$7&lt;=$R108+$S108-1),2,IF(AND($O108="Jalon",AX$7&gt;=$R108,AX$7&lt;=$R108+$S108-1),1,""))</f>
        <v/>
      </c>
      <c r="AY108" s="23" t="str">
        <f ca="1">IF(AND($O108="Objectif",AY$7&gt;=$R108,AY$7&lt;=$R108+$S108-1),2,IF(AND($O108="Jalon",AY$7&gt;=$R108,AY$7&lt;=$R108+$S108-1),1,""))</f>
        <v/>
      </c>
      <c r="AZ108" s="23" t="str">
        <f ca="1">IF(AND($O108="Objectif",AZ$7&gt;=$R108,AZ$7&lt;=$R108+$S108-1),2,IF(AND($O108="Jalon",AZ$7&gt;=$R108,AZ$7&lt;=$R108+$S108-1),1,""))</f>
        <v/>
      </c>
      <c r="BA108" s="23" t="str">
        <f ca="1">IF(AND($O108="Objectif",BA$7&gt;=$R108,BA$7&lt;=$R108+$S108-1),2,IF(AND($O108="Jalon",BA$7&gt;=$R108,BA$7&lt;=$R108+$S108-1),1,""))</f>
        <v/>
      </c>
      <c r="BB108" s="23" t="str">
        <f ca="1">IF(AND($O108="Objectif",BB$7&gt;=$R108,BB$7&lt;=$R108+$S108-1),2,IF(AND($O108="Jalon",BB$7&gt;=$R108,BB$7&lt;=$R108+$S108-1),1,""))</f>
        <v/>
      </c>
      <c r="BC108" s="23" t="str">
        <f ca="1">IF(AND($O108="Objectif",BC$7&gt;=$R108,BC$7&lt;=$R108+$S108-1),2,IF(AND($O108="Jalon",BC$7&gt;=$R108,BC$7&lt;=$R108+$S108-1),1,""))</f>
        <v/>
      </c>
      <c r="BD108" s="23" t="str">
        <f ca="1">IF(AND($O108="Objectif",BD$7&gt;=$R108,BD$7&lt;=$R108+$S108-1),2,IF(AND($O108="Jalon",BD$7&gt;=$R108,BD$7&lt;=$R108+$S108-1),1,""))</f>
        <v/>
      </c>
      <c r="BE108" s="23" t="str">
        <f ca="1">IF(AND($O108="Objectif",BE$7&gt;=$R108,BE$7&lt;=$R108+$S108-1),2,IF(AND($O108="Jalon",BE$7&gt;=$R108,BE$7&lt;=$R108+$S108-1),1,""))</f>
        <v/>
      </c>
      <c r="BF108" s="23" t="str">
        <f ca="1">IF(AND($O108="Objectif",BF$7&gt;=$R108,BF$7&lt;=$R108+$S108-1),2,IF(AND($O108="Jalon",BF$7&gt;=$R108,BF$7&lt;=$R108+$S108-1),1,""))</f>
        <v/>
      </c>
      <c r="BG108" s="23" t="str">
        <f ca="1">IF(AND($O108="Objectif",BG$7&gt;=$R108,BG$7&lt;=$R108+$S108-1),2,IF(AND($O108="Jalon",BG$7&gt;=$R108,BG$7&lt;=$R108+$S108-1),1,""))</f>
        <v/>
      </c>
      <c r="BH108" s="23" t="str">
        <f ca="1">IF(AND($O108="Objectif",BH$7&gt;=$R108,BH$7&lt;=$R108+$S108-1),2,IF(AND($O108="Jalon",BH$7&gt;=$R108,BH$7&lt;=$R108+$S108-1),1,""))</f>
        <v/>
      </c>
      <c r="BI108" s="23" t="str">
        <f ca="1">IF(AND($O108="Objectif",BI$7&gt;=$R108,BI$7&lt;=$R108+$S108-1),2,IF(AND($O108="Jalon",BI$7&gt;=$R108,BI$7&lt;=$R108+$S108-1),1,""))</f>
        <v/>
      </c>
      <c r="BJ108" s="23" t="str">
        <f ca="1">IF(AND($O108="Objectif",BJ$7&gt;=$R108,BJ$7&lt;=$R108+$S108-1),2,IF(AND($O108="Jalon",BJ$7&gt;=$R108,BJ$7&lt;=$R108+$S108-1),1,""))</f>
        <v/>
      </c>
      <c r="BK108" s="23" t="str">
        <f ca="1">IF(AND($O108="Objectif",BK$7&gt;=$R108,BK$7&lt;=$R108+$S108-1),2,IF(AND($O108="Jalon",BK$7&gt;=$R108,BK$7&lt;=$R108+$S108-1),1,""))</f>
        <v/>
      </c>
      <c r="BL108" s="23" t="str">
        <f ca="1">IF(AND($O108="Objectif",BL$7&gt;=$R108,BL$7&lt;=$R108+$S108-1),2,IF(AND($O108="Jalon",BL$7&gt;=$R108,BL$7&lt;=$R108+$S108-1),1,""))</f>
        <v/>
      </c>
      <c r="BM108" s="23" t="str">
        <f ca="1">IF(AND($O108="Objectif",BM$7&gt;=$R108,BM$7&lt;=$R108+$S108-1),2,IF(AND($O108="Jalon",BM$7&gt;=$R108,BM$7&lt;=$R108+$S108-1),1,""))</f>
        <v/>
      </c>
      <c r="BN108" s="23" t="str">
        <f ca="1">IF(AND($O108="Objectif",BN$7&gt;=$R108,BN$7&lt;=$R108+$S108-1),2,IF(AND($O108="Jalon",BN$7&gt;=$R108,BN$7&lt;=$R108+$S108-1),1,""))</f>
        <v/>
      </c>
      <c r="BO108" s="23" t="str">
        <f ca="1">IF(AND($O108="Objectif",BO$7&gt;=$R108,BO$7&lt;=$R108+$S108-1),2,IF(AND($O108="Jalon",BO$7&gt;=$R108,BO$7&lt;=$R108+$S108-1),1,""))</f>
        <v/>
      </c>
      <c r="BP108" s="23" t="str">
        <f ca="1">IF(AND($O108="Objectif",BP$7&gt;=$R108,BP$7&lt;=$R108+$S108-1),2,IF(AND($O108="Jalon",BP$7&gt;=$R108,BP$7&lt;=$R108+$S108-1),1,""))</f>
        <v/>
      </c>
      <c r="BQ108" s="23" t="str">
        <f ca="1">IF(AND($O108="Objectif",BQ$7&gt;=$R108,BQ$7&lt;=$R108+$S108-1),2,IF(AND($O108="Jalon",BQ$7&gt;=$R108,BQ$7&lt;=$R108+$S108-1),1,""))</f>
        <v/>
      </c>
      <c r="BR108" s="23" t="str">
        <f ca="1">IF(AND($O108="Objectif",BR$7&gt;=$R108,BR$7&lt;=$R108+$S108-1),2,IF(AND($O108="Jalon",BR$7&gt;=$R108,BR$7&lt;=$R108+$S108-1),1,""))</f>
        <v/>
      </c>
      <c r="BS108" s="23" t="str">
        <f ca="1">IF(AND($O108="Objectif",BS$7&gt;=$R108,BS$7&lt;=$R108+$S108-1),2,IF(AND($O108="Jalon",BS$7&gt;=$R108,BS$7&lt;=$R108+$S108-1),1,""))</f>
        <v/>
      </c>
      <c r="BT108" s="23" t="str">
        <f ca="1">IF(AND($O108="Objectif",BT$7&gt;=$R108,BT$7&lt;=$R108+$S108-1),2,IF(AND($O108="Jalon",BT$7&gt;=$R108,BT$7&lt;=$R108+$S108-1),1,""))</f>
        <v/>
      </c>
      <c r="BU108" s="23" t="str">
        <f ca="1">IF(AND($O108="Objectif",BU$7&gt;=$R108,BU$7&lt;=$R108+$S108-1),2,IF(AND($O108="Jalon",BU$7&gt;=$R108,BU$7&lt;=$R108+$S108-1),1,""))</f>
        <v/>
      </c>
      <c r="BV108" s="23" t="str">
        <f ca="1">IF(AND($O108="Objectif",BV$7&gt;=$R108,BV$7&lt;=$R108+$S108-1),2,IF(AND($O108="Jalon",BV$7&gt;=$R108,BV$7&lt;=$R108+$S108-1),1,""))</f>
        <v/>
      </c>
      <c r="BW108" s="23" t="str">
        <f ca="1">IF(AND($O108="Objectif",BW$7&gt;=$R108,BW$7&lt;=$R108+$S108-1),2,IF(AND($O108="Jalon",BW$7&gt;=$R108,BW$7&lt;=$R108+$S108-1),1,""))</f>
        <v/>
      </c>
      <c r="BX108" s="23" t="str">
        <f ca="1">IF(AND($O108="Objectif",BX$7&gt;=$R108,BX$7&lt;=$R108+$S108-1),2,IF(AND($O108="Jalon",BX$7&gt;=$R108,BX$7&lt;=$R108+$S108-1),1,""))</f>
        <v/>
      </c>
      <c r="BY108" s="23" t="str">
        <f ca="1">IF(AND($O108="Objectif",BY$7&gt;=$R108,BY$7&lt;=$R108+$S108-1),2,IF(AND($O108="Jalon",BY$7&gt;=$R108,BY$7&lt;=$R108+$S108-1),1,""))</f>
        <v/>
      </c>
      <c r="BZ108" s="23" t="str">
        <f ca="1">IF(AND($O108="Objectif",BZ$7&gt;=$R108,BZ$7&lt;=$R108+$S108-1),2,IF(AND($O108="Jalon",BZ$7&gt;=$R108,BZ$7&lt;=$R108+$S108-1),1,""))</f>
        <v/>
      </c>
      <c r="CA108" s="23" t="str">
        <f ca="1">IF(AND($O108="Objectif",CA$7&gt;=$R108,CA$7&lt;=$R108+$S108-1),2,IF(AND($O108="Jalon",CA$7&gt;=$R108,CA$7&lt;=$R108+$S108-1),1,""))</f>
        <v/>
      </c>
      <c r="CB108" s="23" t="str">
        <f ca="1">IF(AND($O108="Objectif",CB$7&gt;=$R108,CB$7&lt;=$R108+$S108-1),2,IF(AND($O108="Jalon",CB$7&gt;=$R108,CB$7&lt;=$R108+$S108-1),1,""))</f>
        <v/>
      </c>
    </row>
    <row r="109" spans="1:80" s="60" customFormat="1" ht="30" customHeight="1" x14ac:dyDescent="0.25">
      <c r="A109" s="37">
        <v>8</v>
      </c>
      <c r="B109" s="33" t="s">
        <v>24</v>
      </c>
      <c r="C109" s="88" t="str">
        <f ca="1">VLOOKUP(((Jalons[[#This Row],[perturbation ]]+Jalons[[#This Row],[perturbation 9]])/150),$D$3:$E$6,2,1)</f>
        <v>En bonne voie</v>
      </c>
      <c r="D109" s="88" t="str">
        <f ca="1">VLOOKUP((Jalons[[#This Row],[temps consommés ]]-Jalons[[#This Row],[Nombre de jours]])/Jalons[[#This Row],[Nombre de jours]],$V$3:$W$6,2,1)</f>
        <v>En bonne voie</v>
      </c>
      <c r="E109" s="22" t="s">
        <v>9</v>
      </c>
      <c r="F109" s="65">
        <f>IF(AND(Jalons[[#This Row],[début réel ]]="",Jalons[[#This Row],[fin réelle ]]),0,IF(AND(Jalons[[#This Row],[début réel ]]&lt;&gt;"",Jalons[[#This Row],[fin réelle ]]=""),0.5,1))</f>
        <v>0</v>
      </c>
      <c r="G109" s="56">
        <f>+T64+1</f>
        <v>45022</v>
      </c>
      <c r="H109" s="21">
        <v>2</v>
      </c>
      <c r="I109" s="45">
        <f>+Jalons[[#This Row],[Début prévisionnel ]]+Jalons[[#This Row],[Nombre de jours]]-1</f>
        <v>45023</v>
      </c>
      <c r="J109" s="45"/>
      <c r="K109" s="87">
        <f ca="1">IF(Jalons[[#This Row],[temps consommés ]]-Jalons[[#This Row],[Nombre de jours]]&lt;0,0,Jalons[[#This Row],[temps consommés ]]-Jalons[[#This Row],[Nombre de jours]])</f>
        <v>0</v>
      </c>
      <c r="L10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09" s="45"/>
      <c r="N109" s="66"/>
      <c r="O109" s="88" t="str">
        <f ca="1">VLOOKUP(Jalons[[#This Row],[temps consommés 10]]-Jalons[[#This Row],[Nombre de jours6]]/Jalons[[#This Row],[Nombre de jours6]],$V$3:$W$6,2,1)</f>
        <v>En bonne voie</v>
      </c>
      <c r="P109" s="22" t="s">
        <v>9</v>
      </c>
      <c r="Q109" s="65">
        <f>IF(AND(Jalons[[#This Row],[début réel 8]]="",Jalons[[#This Row],[fin réelle 11]]),0,IF(AND(Jalons[[#This Row],[début réel 8]]&lt;&gt;"",Jalons[[#This Row],[fin réelle 11]]=""),0.5,1))</f>
        <v>0</v>
      </c>
      <c r="R109" s="89">
        <f>+Jalons[[#This Row],[Fin ]]+1</f>
        <v>45024</v>
      </c>
      <c r="S109" s="90">
        <v>29</v>
      </c>
      <c r="T109" s="91">
        <f>Jalons[[#This Row],[Début prévisionnel 5]]+Jalons[[#This Row],[Nombre de jours6]]</f>
        <v>45053</v>
      </c>
      <c r="U109" s="91"/>
      <c r="V109" s="87">
        <f ca="1">IF(Jalons[[#This Row],[temps consommés 10]]-Jalons[[#This Row],[Nombre de jours6]]&lt;0,0,Jalons[[#This Row],[temps consommés 10]]-Jalons[[#This Row],[Nombre de jours6]])</f>
        <v>0</v>
      </c>
      <c r="W10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09" s="45"/>
      <c r="Y109" s="23" t="str">
        <f ca="1">IF(AND($O109="Objectif",Y$7&gt;=$R109,Y$7&lt;=$R109+$S109-1),2,IF(AND($O109="Jalon",Y$7&gt;=$R109,Y$7&lt;=$R109+$S109-1),1,""))</f>
        <v/>
      </c>
      <c r="Z109" s="23" t="str">
        <f ca="1">IF(AND($O109="Objectif",Z$7&gt;=$R109,Z$7&lt;=$R109+$S109-1),2,IF(AND($O109="Jalon",Z$7&gt;=$R109,Z$7&lt;=$R109+$S109-1),1,""))</f>
        <v/>
      </c>
      <c r="AA109" s="23" t="str">
        <f ca="1">IF(AND($O109="Objectif",AA$7&gt;=$R109,AA$7&lt;=$R109+$S109-1),2,IF(AND($O109="Jalon",AA$7&gt;=$R109,AA$7&lt;=$R109+$S109-1),1,""))</f>
        <v/>
      </c>
      <c r="AB109" s="23" t="str">
        <f ca="1">IF(AND($O109="Objectif",AB$7&gt;=$R109,AB$7&lt;=$R109+$S109-1),2,IF(AND($O109="Jalon",AB$7&gt;=$R109,AB$7&lt;=$R109+$S109-1),1,""))</f>
        <v/>
      </c>
      <c r="AC109" s="23" t="str">
        <f ca="1">IF(AND($O109="Objectif",AC$7&gt;=$R109,AC$7&lt;=$R109+$S109-1),2,IF(AND($O109="Jalon",AC$7&gt;=$R109,AC$7&lt;=$R109+$S109-1),1,""))</f>
        <v/>
      </c>
      <c r="AD109" s="23" t="str">
        <f ca="1">IF(AND($O109="Objectif",AD$7&gt;=$R109,AD$7&lt;=$R109+$S109-1),2,IF(AND($O109="Jalon",AD$7&gt;=$R109,AD$7&lt;=$R109+$S109-1),1,""))</f>
        <v/>
      </c>
      <c r="AE109" s="23" t="str">
        <f ca="1">IF(AND($O109="Objectif",AE$7&gt;=$R109,AE$7&lt;=$R109+$S109-1),2,IF(AND($O109="Jalon",AE$7&gt;=$R109,AE$7&lt;=$R109+$S109-1),1,""))</f>
        <v/>
      </c>
      <c r="AF109" s="23" t="str">
        <f ca="1">IF(AND($O109="Objectif",AF$7&gt;=$R109,AF$7&lt;=$R109+$S109-1),2,IF(AND($O109="Jalon",AF$7&gt;=$R109,AF$7&lt;=$R109+$S109-1),1,""))</f>
        <v/>
      </c>
      <c r="AG109" s="23" t="str">
        <f ca="1">IF(AND($O109="Objectif",AG$7&gt;=$R109,AG$7&lt;=$R109+$S109-1),2,IF(AND($O109="Jalon",AG$7&gt;=$R109,AG$7&lt;=$R109+$S109-1),1,""))</f>
        <v/>
      </c>
      <c r="AH109" s="23" t="str">
        <f ca="1">IF(AND($O109="Objectif",AH$7&gt;=$R109,AH$7&lt;=$R109+$S109-1),2,IF(AND($O109="Jalon",AH$7&gt;=$R109,AH$7&lt;=$R109+$S109-1),1,""))</f>
        <v/>
      </c>
      <c r="AI109" s="23" t="str">
        <f ca="1">IF(AND($O109="Objectif",AI$7&gt;=$R109,AI$7&lt;=$R109+$S109-1),2,IF(AND($O109="Jalon",AI$7&gt;=$R109,AI$7&lt;=$R109+$S109-1),1,""))</f>
        <v/>
      </c>
      <c r="AJ109" s="23" t="str">
        <f ca="1">IF(AND($O109="Objectif",AJ$7&gt;=$R109,AJ$7&lt;=$R109+$S109-1),2,IF(AND($O109="Jalon",AJ$7&gt;=$R109,AJ$7&lt;=$R109+$S109-1),1,""))</f>
        <v/>
      </c>
      <c r="AK109" s="23" t="str">
        <f ca="1">IF(AND($O109="Objectif",AK$7&gt;=$R109,AK$7&lt;=$R109+$S109-1),2,IF(AND($O109="Jalon",AK$7&gt;=$R109,AK$7&lt;=$R109+$S109-1),1,""))</f>
        <v/>
      </c>
      <c r="AL109" s="23" t="str">
        <f ca="1">IF(AND($O109="Objectif",AL$7&gt;=$R109,AL$7&lt;=$R109+$S109-1),2,IF(AND($O109="Jalon",AL$7&gt;=$R109,AL$7&lt;=$R109+$S109-1),1,""))</f>
        <v/>
      </c>
      <c r="AM109" s="23" t="str">
        <f ca="1">IF(AND($O109="Objectif",AM$7&gt;=$R109,AM$7&lt;=$R109+$S109-1),2,IF(AND($O109="Jalon",AM$7&gt;=$R109,AM$7&lt;=$R109+$S109-1),1,""))</f>
        <v/>
      </c>
      <c r="AN109" s="23" t="str">
        <f ca="1">IF(AND($O109="Objectif",AN$7&gt;=$R109,AN$7&lt;=$R109+$S109-1),2,IF(AND($O109="Jalon",AN$7&gt;=$R109,AN$7&lt;=$R109+$S109-1),1,""))</f>
        <v/>
      </c>
      <c r="AO109" s="23" t="str">
        <f ca="1">IF(AND($O109="Objectif",AO$7&gt;=$R109,AO$7&lt;=$R109+$S109-1),2,IF(AND($O109="Jalon",AO$7&gt;=$R109,AO$7&lt;=$R109+$S109-1),1,""))</f>
        <v/>
      </c>
      <c r="AP109" s="23" t="str">
        <f ca="1">IF(AND($O109="Objectif",AP$7&gt;=$R109,AP$7&lt;=$R109+$S109-1),2,IF(AND($O109="Jalon",AP$7&gt;=$R109,AP$7&lt;=$R109+$S109-1),1,""))</f>
        <v/>
      </c>
      <c r="AQ109" s="23" t="str">
        <f ca="1">IF(AND($O109="Objectif",AQ$7&gt;=$R109,AQ$7&lt;=$R109+$S109-1),2,IF(AND($O109="Jalon",AQ$7&gt;=$R109,AQ$7&lt;=$R109+$S109-1),1,""))</f>
        <v/>
      </c>
      <c r="AR109" s="23" t="str">
        <f ca="1">IF(AND($O109="Objectif",AR$7&gt;=$R109,AR$7&lt;=$R109+$S109-1),2,IF(AND($O109="Jalon",AR$7&gt;=$R109,AR$7&lt;=$R109+$S109-1),1,""))</f>
        <v/>
      </c>
      <c r="AS109" s="23" t="str">
        <f ca="1">IF(AND($O109="Objectif",AS$7&gt;=$R109,AS$7&lt;=$R109+$S109-1),2,IF(AND($O109="Jalon",AS$7&gt;=$R109,AS$7&lt;=$R109+$S109-1),1,""))</f>
        <v/>
      </c>
      <c r="AT109" s="23" t="str">
        <f ca="1">IF(AND($O109="Objectif",AT$7&gt;=$R109,AT$7&lt;=$R109+$S109-1),2,IF(AND($O109="Jalon",AT$7&gt;=$R109,AT$7&lt;=$R109+$S109-1),1,""))</f>
        <v/>
      </c>
      <c r="AU109" s="23" t="str">
        <f ca="1">IF(AND($O109="Objectif",AU$7&gt;=$R109,AU$7&lt;=$R109+$S109-1),2,IF(AND($O109="Jalon",AU$7&gt;=$R109,AU$7&lt;=$R109+$S109-1),1,""))</f>
        <v/>
      </c>
      <c r="AV109" s="23" t="str">
        <f ca="1">IF(AND($O109="Objectif",AV$7&gt;=$R109,AV$7&lt;=$R109+$S109-1),2,IF(AND($O109="Jalon",AV$7&gt;=$R109,AV$7&lt;=$R109+$S109-1),1,""))</f>
        <v/>
      </c>
      <c r="AW109" s="23" t="str">
        <f ca="1">IF(AND($O109="Objectif",AW$7&gt;=$R109,AW$7&lt;=$R109+$S109-1),2,IF(AND($O109="Jalon",AW$7&gt;=$R109,AW$7&lt;=$R109+$S109-1),1,""))</f>
        <v/>
      </c>
      <c r="AX109" s="23" t="str">
        <f ca="1">IF(AND($O109="Objectif",AX$7&gt;=$R109,AX$7&lt;=$R109+$S109-1),2,IF(AND($O109="Jalon",AX$7&gt;=$R109,AX$7&lt;=$R109+$S109-1),1,""))</f>
        <v/>
      </c>
      <c r="AY109" s="23" t="str">
        <f ca="1">IF(AND($O109="Objectif",AY$7&gt;=$R109,AY$7&lt;=$R109+$S109-1),2,IF(AND($O109="Jalon",AY$7&gt;=$R109,AY$7&lt;=$R109+$S109-1),1,""))</f>
        <v/>
      </c>
      <c r="AZ109" s="23" t="str">
        <f ca="1">IF(AND($O109="Objectif",AZ$7&gt;=$R109,AZ$7&lt;=$R109+$S109-1),2,IF(AND($O109="Jalon",AZ$7&gt;=$R109,AZ$7&lt;=$R109+$S109-1),1,""))</f>
        <v/>
      </c>
      <c r="BA109" s="23" t="str">
        <f ca="1">IF(AND($O109="Objectif",BA$7&gt;=$R109,BA$7&lt;=$R109+$S109-1),2,IF(AND($O109="Jalon",BA$7&gt;=$R109,BA$7&lt;=$R109+$S109-1),1,""))</f>
        <v/>
      </c>
      <c r="BB109" s="23" t="str">
        <f ca="1">IF(AND($O109="Objectif",BB$7&gt;=$R109,BB$7&lt;=$R109+$S109-1),2,IF(AND($O109="Jalon",BB$7&gt;=$R109,BB$7&lt;=$R109+$S109-1),1,""))</f>
        <v/>
      </c>
      <c r="BC109" s="23" t="str">
        <f ca="1">IF(AND($O109="Objectif",BC$7&gt;=$R109,BC$7&lt;=$R109+$S109-1),2,IF(AND($O109="Jalon",BC$7&gt;=$R109,BC$7&lt;=$R109+$S109-1),1,""))</f>
        <v/>
      </c>
      <c r="BD109" s="23" t="str">
        <f ca="1">IF(AND($O109="Objectif",BD$7&gt;=$R109,BD$7&lt;=$R109+$S109-1),2,IF(AND($O109="Jalon",BD$7&gt;=$R109,BD$7&lt;=$R109+$S109-1),1,""))</f>
        <v/>
      </c>
      <c r="BE109" s="23" t="str">
        <f ca="1">IF(AND($O109="Objectif",BE$7&gt;=$R109,BE$7&lt;=$R109+$S109-1),2,IF(AND($O109="Jalon",BE$7&gt;=$R109,BE$7&lt;=$R109+$S109-1),1,""))</f>
        <v/>
      </c>
      <c r="BF109" s="23" t="str">
        <f ca="1">IF(AND($O109="Objectif",BF$7&gt;=$R109,BF$7&lt;=$R109+$S109-1),2,IF(AND($O109="Jalon",BF$7&gt;=$R109,BF$7&lt;=$R109+$S109-1),1,""))</f>
        <v/>
      </c>
      <c r="BG109" s="23" t="str">
        <f ca="1">IF(AND($O109="Objectif",BG$7&gt;=$R109,BG$7&lt;=$R109+$S109-1),2,IF(AND($O109="Jalon",BG$7&gt;=$R109,BG$7&lt;=$R109+$S109-1),1,""))</f>
        <v/>
      </c>
      <c r="BH109" s="23" t="str">
        <f ca="1">IF(AND($O109="Objectif",BH$7&gt;=$R109,BH$7&lt;=$R109+$S109-1),2,IF(AND($O109="Jalon",BH$7&gt;=$R109,BH$7&lt;=$R109+$S109-1),1,""))</f>
        <v/>
      </c>
      <c r="BI109" s="23" t="str">
        <f ca="1">IF(AND($O109="Objectif",BI$7&gt;=$R109,BI$7&lt;=$R109+$S109-1),2,IF(AND($O109="Jalon",BI$7&gt;=$R109,BI$7&lt;=$R109+$S109-1),1,""))</f>
        <v/>
      </c>
      <c r="BJ109" s="23" t="str">
        <f ca="1">IF(AND($O109="Objectif",BJ$7&gt;=$R109,BJ$7&lt;=$R109+$S109-1),2,IF(AND($O109="Jalon",BJ$7&gt;=$R109,BJ$7&lt;=$R109+$S109-1),1,""))</f>
        <v/>
      </c>
      <c r="BK109" s="23" t="str">
        <f ca="1">IF(AND($O109="Objectif",BK$7&gt;=$R109,BK$7&lt;=$R109+$S109-1),2,IF(AND($O109="Jalon",BK$7&gt;=$R109,BK$7&lt;=$R109+$S109-1),1,""))</f>
        <v/>
      </c>
      <c r="BL109" s="23" t="str">
        <f ca="1">IF(AND($O109="Objectif",BL$7&gt;=$R109,BL$7&lt;=$R109+$S109-1),2,IF(AND($O109="Jalon",BL$7&gt;=$R109,BL$7&lt;=$R109+$S109-1),1,""))</f>
        <v/>
      </c>
      <c r="BM109" s="23" t="str">
        <f ca="1">IF(AND($O109="Objectif",BM$7&gt;=$R109,BM$7&lt;=$R109+$S109-1),2,IF(AND($O109="Jalon",BM$7&gt;=$R109,BM$7&lt;=$R109+$S109-1),1,""))</f>
        <v/>
      </c>
      <c r="BN109" s="23" t="str">
        <f ca="1">IF(AND($O109="Objectif",BN$7&gt;=$R109,BN$7&lt;=$R109+$S109-1),2,IF(AND($O109="Jalon",BN$7&gt;=$R109,BN$7&lt;=$R109+$S109-1),1,""))</f>
        <v/>
      </c>
      <c r="BO109" s="23" t="str">
        <f ca="1">IF(AND($O109="Objectif",BO$7&gt;=$R109,BO$7&lt;=$R109+$S109-1),2,IF(AND($O109="Jalon",BO$7&gt;=$R109,BO$7&lt;=$R109+$S109-1),1,""))</f>
        <v/>
      </c>
      <c r="BP109" s="23" t="str">
        <f ca="1">IF(AND($O109="Objectif",BP$7&gt;=$R109,BP$7&lt;=$R109+$S109-1),2,IF(AND($O109="Jalon",BP$7&gt;=$R109,BP$7&lt;=$R109+$S109-1),1,""))</f>
        <v/>
      </c>
      <c r="BQ109" s="23" t="str">
        <f ca="1">IF(AND($O109="Objectif",BQ$7&gt;=$R109,BQ$7&lt;=$R109+$S109-1),2,IF(AND($O109="Jalon",BQ$7&gt;=$R109,BQ$7&lt;=$R109+$S109-1),1,""))</f>
        <v/>
      </c>
      <c r="BR109" s="23" t="str">
        <f ca="1">IF(AND($O109="Objectif",BR$7&gt;=$R109,BR$7&lt;=$R109+$S109-1),2,IF(AND($O109="Jalon",BR$7&gt;=$R109,BR$7&lt;=$R109+$S109-1),1,""))</f>
        <v/>
      </c>
      <c r="BS109" s="23" t="str">
        <f ca="1">IF(AND($O109="Objectif",BS$7&gt;=$R109,BS$7&lt;=$R109+$S109-1),2,IF(AND($O109="Jalon",BS$7&gt;=$R109,BS$7&lt;=$R109+$S109-1),1,""))</f>
        <v/>
      </c>
      <c r="BT109" s="23" t="str">
        <f ca="1">IF(AND($O109="Objectif",BT$7&gt;=$R109,BT$7&lt;=$R109+$S109-1),2,IF(AND($O109="Jalon",BT$7&gt;=$R109,BT$7&lt;=$R109+$S109-1),1,""))</f>
        <v/>
      </c>
      <c r="BU109" s="23" t="str">
        <f ca="1">IF(AND($O109="Objectif",BU$7&gt;=$R109,BU$7&lt;=$R109+$S109-1),2,IF(AND($O109="Jalon",BU$7&gt;=$R109,BU$7&lt;=$R109+$S109-1),1,""))</f>
        <v/>
      </c>
      <c r="BV109" s="23" t="str">
        <f ca="1">IF(AND($O109="Objectif",BV$7&gt;=$R109,BV$7&lt;=$R109+$S109-1),2,IF(AND($O109="Jalon",BV$7&gt;=$R109,BV$7&lt;=$R109+$S109-1),1,""))</f>
        <v/>
      </c>
      <c r="BW109" s="23" t="str">
        <f ca="1">IF(AND($O109="Objectif",BW$7&gt;=$R109,BW$7&lt;=$R109+$S109-1),2,IF(AND($O109="Jalon",BW$7&gt;=$R109,BW$7&lt;=$R109+$S109-1),1,""))</f>
        <v/>
      </c>
      <c r="BX109" s="23" t="str">
        <f ca="1">IF(AND($O109="Objectif",BX$7&gt;=$R109,BX$7&lt;=$R109+$S109-1),2,IF(AND($O109="Jalon",BX$7&gt;=$R109,BX$7&lt;=$R109+$S109-1),1,""))</f>
        <v/>
      </c>
      <c r="BY109" s="23" t="str">
        <f ca="1">IF(AND($O109="Objectif",BY$7&gt;=$R109,BY$7&lt;=$R109+$S109-1),2,IF(AND($O109="Jalon",BY$7&gt;=$R109,BY$7&lt;=$R109+$S109-1),1,""))</f>
        <v/>
      </c>
      <c r="BZ109" s="23" t="str">
        <f ca="1">IF(AND($O109="Objectif",BZ$7&gt;=$R109,BZ$7&lt;=$R109+$S109-1),2,IF(AND($O109="Jalon",BZ$7&gt;=$R109,BZ$7&lt;=$R109+$S109-1),1,""))</f>
        <v/>
      </c>
      <c r="CA109" s="23" t="str">
        <f ca="1">IF(AND($O109="Objectif",CA$7&gt;=$R109,CA$7&lt;=$R109+$S109-1),2,IF(AND($O109="Jalon",CA$7&gt;=$R109,CA$7&lt;=$R109+$S109-1),1,""))</f>
        <v/>
      </c>
      <c r="CB109" s="23" t="str">
        <f ca="1">IF(AND($O109="Objectif",CB$7&gt;=$R109,CB$7&lt;=$R109+$S109-1),2,IF(AND($O109="Jalon",CB$7&gt;=$R109,CB$7&lt;=$R109+$S109-1),1,""))</f>
        <v/>
      </c>
    </row>
    <row r="110" spans="1:80" s="60" customFormat="1" ht="30" customHeight="1" x14ac:dyDescent="0.25">
      <c r="A110" s="36">
        <v>9</v>
      </c>
      <c r="B110" s="33" t="s">
        <v>25</v>
      </c>
      <c r="C110" s="88" t="str">
        <f ca="1">VLOOKUP(((Jalons[[#This Row],[perturbation ]]+Jalons[[#This Row],[perturbation 9]])/150),$D$3:$E$6,2,1)</f>
        <v>En bonne voie</v>
      </c>
      <c r="D110" s="88" t="str">
        <f ca="1">VLOOKUP((Jalons[[#This Row],[temps consommés ]]-Jalons[[#This Row],[Nombre de jours]])/Jalons[[#This Row],[Nombre de jours]],$V$3:$W$6,2,1)</f>
        <v>En bonne voie</v>
      </c>
      <c r="E110" s="22" t="s">
        <v>9</v>
      </c>
      <c r="F110" s="65">
        <f>IF(AND(Jalons[[#This Row],[début réel ]]="",Jalons[[#This Row],[fin réelle ]]),0,IF(AND(Jalons[[#This Row],[début réel ]]&lt;&gt;"",Jalons[[#This Row],[fin réelle ]]=""),0.5,1))</f>
        <v>0</v>
      </c>
      <c r="G110" s="56">
        <f>+T65+1</f>
        <v>45022</v>
      </c>
      <c r="H110" s="21">
        <v>2</v>
      </c>
      <c r="I110" s="45">
        <f>+Jalons[[#This Row],[Début prévisionnel ]]+Jalons[[#This Row],[Nombre de jours]]-1</f>
        <v>45023</v>
      </c>
      <c r="J110" s="45"/>
      <c r="K110" s="87">
        <f ca="1">IF(Jalons[[#This Row],[temps consommés ]]-Jalons[[#This Row],[Nombre de jours]]&lt;0,0,Jalons[[#This Row],[temps consommés ]]-Jalons[[#This Row],[Nombre de jours]])</f>
        <v>0</v>
      </c>
      <c r="L11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0" s="45"/>
      <c r="N110" s="66"/>
      <c r="O110" s="88" t="str">
        <f ca="1">VLOOKUP(Jalons[[#This Row],[temps consommés 10]]-Jalons[[#This Row],[Nombre de jours6]]/Jalons[[#This Row],[Nombre de jours6]],$V$3:$W$6,2,1)</f>
        <v>En bonne voie</v>
      </c>
      <c r="P110" s="22" t="s">
        <v>9</v>
      </c>
      <c r="Q110" s="65">
        <f>IF(AND(Jalons[[#This Row],[début réel 8]]="",Jalons[[#This Row],[fin réelle 11]]),0,IF(AND(Jalons[[#This Row],[début réel 8]]&lt;&gt;"",Jalons[[#This Row],[fin réelle 11]]=""),0.5,1))</f>
        <v>0</v>
      </c>
      <c r="R110" s="89">
        <f>+Jalons[[#This Row],[Fin ]]+1</f>
        <v>45024</v>
      </c>
      <c r="S110" s="90">
        <v>29</v>
      </c>
      <c r="T110" s="91">
        <f>Jalons[[#This Row],[Début prévisionnel 5]]+Jalons[[#This Row],[Nombre de jours6]]</f>
        <v>45053</v>
      </c>
      <c r="U110" s="91"/>
      <c r="V110" s="87">
        <f ca="1">IF(Jalons[[#This Row],[temps consommés 10]]-Jalons[[#This Row],[Nombre de jours6]]&lt;0,0,Jalons[[#This Row],[temps consommés 10]]-Jalons[[#This Row],[Nombre de jours6]])</f>
        <v>0</v>
      </c>
      <c r="W11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0" s="45"/>
      <c r="Y110" s="23" t="str">
        <f ca="1">IF(AND($O110="Objectif",Y$7&gt;=$R110,Y$7&lt;=$R110+$S110-1),2,IF(AND($O110="Jalon",Y$7&gt;=$R110,Y$7&lt;=$R110+$S110-1),1,""))</f>
        <v/>
      </c>
      <c r="Z110" s="23" t="str">
        <f ca="1">IF(AND($O110="Objectif",Z$7&gt;=$R110,Z$7&lt;=$R110+$S110-1),2,IF(AND($O110="Jalon",Z$7&gt;=$R110,Z$7&lt;=$R110+$S110-1),1,""))</f>
        <v/>
      </c>
      <c r="AA110" s="23" t="str">
        <f ca="1">IF(AND($O110="Objectif",AA$7&gt;=$R110,AA$7&lt;=$R110+$S110-1),2,IF(AND($O110="Jalon",AA$7&gt;=$R110,AA$7&lt;=$R110+$S110-1),1,""))</f>
        <v/>
      </c>
      <c r="AB110" s="23" t="str">
        <f ca="1">IF(AND($O110="Objectif",AB$7&gt;=$R110,AB$7&lt;=$R110+$S110-1),2,IF(AND($O110="Jalon",AB$7&gt;=$R110,AB$7&lt;=$R110+$S110-1),1,""))</f>
        <v/>
      </c>
      <c r="AC110" s="23" t="str">
        <f ca="1">IF(AND($O110="Objectif",AC$7&gt;=$R110,AC$7&lt;=$R110+$S110-1),2,IF(AND($O110="Jalon",AC$7&gt;=$R110,AC$7&lt;=$R110+$S110-1),1,""))</f>
        <v/>
      </c>
      <c r="AD110" s="23" t="str">
        <f ca="1">IF(AND($O110="Objectif",AD$7&gt;=$R110,AD$7&lt;=$R110+$S110-1),2,IF(AND($O110="Jalon",AD$7&gt;=$R110,AD$7&lt;=$R110+$S110-1),1,""))</f>
        <v/>
      </c>
      <c r="AE110" s="23" t="str">
        <f ca="1">IF(AND($O110="Objectif",AE$7&gt;=$R110,AE$7&lt;=$R110+$S110-1),2,IF(AND($O110="Jalon",AE$7&gt;=$R110,AE$7&lt;=$R110+$S110-1),1,""))</f>
        <v/>
      </c>
      <c r="AF110" s="23" t="str">
        <f ca="1">IF(AND($O110="Objectif",AF$7&gt;=$R110,AF$7&lt;=$R110+$S110-1),2,IF(AND($O110="Jalon",AF$7&gt;=$R110,AF$7&lt;=$R110+$S110-1),1,""))</f>
        <v/>
      </c>
      <c r="AG110" s="23" t="str">
        <f ca="1">IF(AND($O110="Objectif",AG$7&gt;=$R110,AG$7&lt;=$R110+$S110-1),2,IF(AND($O110="Jalon",AG$7&gt;=$R110,AG$7&lt;=$R110+$S110-1),1,""))</f>
        <v/>
      </c>
      <c r="AH110" s="23" t="str">
        <f ca="1">IF(AND($O110="Objectif",AH$7&gt;=$R110,AH$7&lt;=$R110+$S110-1),2,IF(AND($O110="Jalon",AH$7&gt;=$R110,AH$7&lt;=$R110+$S110-1),1,""))</f>
        <v/>
      </c>
      <c r="AI110" s="23" t="str">
        <f ca="1">IF(AND($O110="Objectif",AI$7&gt;=$R110,AI$7&lt;=$R110+$S110-1),2,IF(AND($O110="Jalon",AI$7&gt;=$R110,AI$7&lt;=$R110+$S110-1),1,""))</f>
        <v/>
      </c>
      <c r="AJ110" s="23" t="str">
        <f ca="1">IF(AND($O110="Objectif",AJ$7&gt;=$R110,AJ$7&lt;=$R110+$S110-1),2,IF(AND($O110="Jalon",AJ$7&gt;=$R110,AJ$7&lt;=$R110+$S110-1),1,""))</f>
        <v/>
      </c>
      <c r="AK110" s="23" t="str">
        <f ca="1">IF(AND($O110="Objectif",AK$7&gt;=$R110,AK$7&lt;=$R110+$S110-1),2,IF(AND($O110="Jalon",AK$7&gt;=$R110,AK$7&lt;=$R110+$S110-1),1,""))</f>
        <v/>
      </c>
      <c r="AL110" s="23" t="str">
        <f ca="1">IF(AND($O110="Objectif",AL$7&gt;=$R110,AL$7&lt;=$R110+$S110-1),2,IF(AND($O110="Jalon",AL$7&gt;=$R110,AL$7&lt;=$R110+$S110-1),1,""))</f>
        <v/>
      </c>
      <c r="AM110" s="23" t="str">
        <f ca="1">IF(AND($O110="Objectif",AM$7&gt;=$R110,AM$7&lt;=$R110+$S110-1),2,IF(AND($O110="Jalon",AM$7&gt;=$R110,AM$7&lt;=$R110+$S110-1),1,""))</f>
        <v/>
      </c>
      <c r="AN110" s="23" t="str">
        <f ca="1">IF(AND($O110="Objectif",AN$7&gt;=$R110,AN$7&lt;=$R110+$S110-1),2,IF(AND($O110="Jalon",AN$7&gt;=$R110,AN$7&lt;=$R110+$S110-1),1,""))</f>
        <v/>
      </c>
      <c r="AO110" s="23" t="str">
        <f ca="1">IF(AND($O110="Objectif",AO$7&gt;=$R110,AO$7&lt;=$R110+$S110-1),2,IF(AND($O110="Jalon",AO$7&gt;=$R110,AO$7&lt;=$R110+$S110-1),1,""))</f>
        <v/>
      </c>
      <c r="AP110" s="23" t="str">
        <f ca="1">IF(AND($O110="Objectif",AP$7&gt;=$R110,AP$7&lt;=$R110+$S110-1),2,IF(AND($O110="Jalon",AP$7&gt;=$R110,AP$7&lt;=$R110+$S110-1),1,""))</f>
        <v/>
      </c>
      <c r="AQ110" s="23" t="str">
        <f ca="1">IF(AND($O110="Objectif",AQ$7&gt;=$R110,AQ$7&lt;=$R110+$S110-1),2,IF(AND($O110="Jalon",AQ$7&gt;=$R110,AQ$7&lt;=$R110+$S110-1),1,""))</f>
        <v/>
      </c>
      <c r="AR110" s="23" t="str">
        <f ca="1">IF(AND($O110="Objectif",AR$7&gt;=$R110,AR$7&lt;=$R110+$S110-1),2,IF(AND($O110="Jalon",AR$7&gt;=$R110,AR$7&lt;=$R110+$S110-1),1,""))</f>
        <v/>
      </c>
      <c r="AS110" s="23" t="str">
        <f ca="1">IF(AND($O110="Objectif",AS$7&gt;=$R110,AS$7&lt;=$R110+$S110-1),2,IF(AND($O110="Jalon",AS$7&gt;=$R110,AS$7&lt;=$R110+$S110-1),1,""))</f>
        <v/>
      </c>
      <c r="AT110" s="23" t="str">
        <f ca="1">IF(AND($O110="Objectif",AT$7&gt;=$R110,AT$7&lt;=$R110+$S110-1),2,IF(AND($O110="Jalon",AT$7&gt;=$R110,AT$7&lt;=$R110+$S110-1),1,""))</f>
        <v/>
      </c>
      <c r="AU110" s="23" t="str">
        <f ca="1">IF(AND($O110="Objectif",AU$7&gt;=$R110,AU$7&lt;=$R110+$S110-1),2,IF(AND($O110="Jalon",AU$7&gt;=$R110,AU$7&lt;=$R110+$S110-1),1,""))</f>
        <v/>
      </c>
      <c r="AV110" s="23" t="str">
        <f ca="1">IF(AND($O110="Objectif",AV$7&gt;=$R110,AV$7&lt;=$R110+$S110-1),2,IF(AND($O110="Jalon",AV$7&gt;=$R110,AV$7&lt;=$R110+$S110-1),1,""))</f>
        <v/>
      </c>
      <c r="AW110" s="23" t="str">
        <f ca="1">IF(AND($O110="Objectif",AW$7&gt;=$R110,AW$7&lt;=$R110+$S110-1),2,IF(AND($O110="Jalon",AW$7&gt;=$R110,AW$7&lt;=$R110+$S110-1),1,""))</f>
        <v/>
      </c>
      <c r="AX110" s="23" t="str">
        <f ca="1">IF(AND($O110="Objectif",AX$7&gt;=$R110,AX$7&lt;=$R110+$S110-1),2,IF(AND($O110="Jalon",AX$7&gt;=$R110,AX$7&lt;=$R110+$S110-1),1,""))</f>
        <v/>
      </c>
      <c r="AY110" s="23" t="str">
        <f ca="1">IF(AND($O110="Objectif",AY$7&gt;=$R110,AY$7&lt;=$R110+$S110-1),2,IF(AND($O110="Jalon",AY$7&gt;=$R110,AY$7&lt;=$R110+$S110-1),1,""))</f>
        <v/>
      </c>
      <c r="AZ110" s="23" t="str">
        <f ca="1">IF(AND($O110="Objectif",AZ$7&gt;=$R110,AZ$7&lt;=$R110+$S110-1),2,IF(AND($O110="Jalon",AZ$7&gt;=$R110,AZ$7&lt;=$R110+$S110-1),1,""))</f>
        <v/>
      </c>
      <c r="BA110" s="23" t="str">
        <f ca="1">IF(AND($O110="Objectif",BA$7&gt;=$R110,BA$7&lt;=$R110+$S110-1),2,IF(AND($O110="Jalon",BA$7&gt;=$R110,BA$7&lt;=$R110+$S110-1),1,""))</f>
        <v/>
      </c>
      <c r="BB110" s="23" t="str">
        <f ca="1">IF(AND($O110="Objectif",BB$7&gt;=$R110,BB$7&lt;=$R110+$S110-1),2,IF(AND($O110="Jalon",BB$7&gt;=$R110,BB$7&lt;=$R110+$S110-1),1,""))</f>
        <v/>
      </c>
      <c r="BC110" s="23" t="str">
        <f ca="1">IF(AND($O110="Objectif",BC$7&gt;=$R110,BC$7&lt;=$R110+$S110-1),2,IF(AND($O110="Jalon",BC$7&gt;=$R110,BC$7&lt;=$R110+$S110-1),1,""))</f>
        <v/>
      </c>
      <c r="BD110" s="23" t="str">
        <f ca="1">IF(AND($O110="Objectif",BD$7&gt;=$R110,BD$7&lt;=$R110+$S110-1),2,IF(AND($O110="Jalon",BD$7&gt;=$R110,BD$7&lt;=$R110+$S110-1),1,""))</f>
        <v/>
      </c>
      <c r="BE110" s="23" t="str">
        <f ca="1">IF(AND($O110="Objectif",BE$7&gt;=$R110,BE$7&lt;=$R110+$S110-1),2,IF(AND($O110="Jalon",BE$7&gt;=$R110,BE$7&lt;=$R110+$S110-1),1,""))</f>
        <v/>
      </c>
      <c r="BF110" s="23" t="str">
        <f ca="1">IF(AND($O110="Objectif",BF$7&gt;=$R110,BF$7&lt;=$R110+$S110-1),2,IF(AND($O110="Jalon",BF$7&gt;=$R110,BF$7&lt;=$R110+$S110-1),1,""))</f>
        <v/>
      </c>
      <c r="BG110" s="23" t="str">
        <f ca="1">IF(AND($O110="Objectif",BG$7&gt;=$R110,BG$7&lt;=$R110+$S110-1),2,IF(AND($O110="Jalon",BG$7&gt;=$R110,BG$7&lt;=$R110+$S110-1),1,""))</f>
        <v/>
      </c>
      <c r="BH110" s="23" t="str">
        <f ca="1">IF(AND($O110="Objectif",BH$7&gt;=$R110,BH$7&lt;=$R110+$S110-1),2,IF(AND($O110="Jalon",BH$7&gt;=$R110,BH$7&lt;=$R110+$S110-1),1,""))</f>
        <v/>
      </c>
      <c r="BI110" s="23" t="str">
        <f ca="1">IF(AND($O110="Objectif",BI$7&gt;=$R110,BI$7&lt;=$R110+$S110-1),2,IF(AND($O110="Jalon",BI$7&gt;=$R110,BI$7&lt;=$R110+$S110-1),1,""))</f>
        <v/>
      </c>
      <c r="BJ110" s="23" t="str">
        <f ca="1">IF(AND($O110="Objectif",BJ$7&gt;=$R110,BJ$7&lt;=$R110+$S110-1),2,IF(AND($O110="Jalon",BJ$7&gt;=$R110,BJ$7&lt;=$R110+$S110-1),1,""))</f>
        <v/>
      </c>
      <c r="BK110" s="23" t="str">
        <f ca="1">IF(AND($O110="Objectif",BK$7&gt;=$R110,BK$7&lt;=$R110+$S110-1),2,IF(AND($O110="Jalon",BK$7&gt;=$R110,BK$7&lt;=$R110+$S110-1),1,""))</f>
        <v/>
      </c>
      <c r="BL110" s="23" t="str">
        <f ca="1">IF(AND($O110="Objectif",BL$7&gt;=$R110,BL$7&lt;=$R110+$S110-1),2,IF(AND($O110="Jalon",BL$7&gt;=$R110,BL$7&lt;=$R110+$S110-1),1,""))</f>
        <v/>
      </c>
      <c r="BM110" s="23" t="str">
        <f ca="1">IF(AND($O110="Objectif",BM$7&gt;=$R110,BM$7&lt;=$R110+$S110-1),2,IF(AND($O110="Jalon",BM$7&gt;=$R110,BM$7&lt;=$R110+$S110-1),1,""))</f>
        <v/>
      </c>
      <c r="BN110" s="23" t="str">
        <f ca="1">IF(AND($O110="Objectif",BN$7&gt;=$R110,BN$7&lt;=$R110+$S110-1),2,IF(AND($O110="Jalon",BN$7&gt;=$R110,BN$7&lt;=$R110+$S110-1),1,""))</f>
        <v/>
      </c>
      <c r="BO110" s="23" t="str">
        <f ca="1">IF(AND($O110="Objectif",BO$7&gt;=$R110,BO$7&lt;=$R110+$S110-1),2,IF(AND($O110="Jalon",BO$7&gt;=$R110,BO$7&lt;=$R110+$S110-1),1,""))</f>
        <v/>
      </c>
      <c r="BP110" s="23" t="str">
        <f ca="1">IF(AND($O110="Objectif",BP$7&gt;=$R110,BP$7&lt;=$R110+$S110-1),2,IF(AND($O110="Jalon",BP$7&gt;=$R110,BP$7&lt;=$R110+$S110-1),1,""))</f>
        <v/>
      </c>
      <c r="BQ110" s="23" t="str">
        <f ca="1">IF(AND($O110="Objectif",BQ$7&gt;=$R110,BQ$7&lt;=$R110+$S110-1),2,IF(AND($O110="Jalon",BQ$7&gt;=$R110,BQ$7&lt;=$R110+$S110-1),1,""))</f>
        <v/>
      </c>
      <c r="BR110" s="23" t="str">
        <f ca="1">IF(AND($O110="Objectif",BR$7&gt;=$R110,BR$7&lt;=$R110+$S110-1),2,IF(AND($O110="Jalon",BR$7&gt;=$R110,BR$7&lt;=$R110+$S110-1),1,""))</f>
        <v/>
      </c>
      <c r="BS110" s="23" t="str">
        <f ca="1">IF(AND($O110="Objectif",BS$7&gt;=$R110,BS$7&lt;=$R110+$S110-1),2,IF(AND($O110="Jalon",BS$7&gt;=$R110,BS$7&lt;=$R110+$S110-1),1,""))</f>
        <v/>
      </c>
      <c r="BT110" s="23" t="str">
        <f ca="1">IF(AND($O110="Objectif",BT$7&gt;=$R110,BT$7&lt;=$R110+$S110-1),2,IF(AND($O110="Jalon",BT$7&gt;=$R110,BT$7&lt;=$R110+$S110-1),1,""))</f>
        <v/>
      </c>
      <c r="BU110" s="23" t="str">
        <f ca="1">IF(AND($O110="Objectif",BU$7&gt;=$R110,BU$7&lt;=$R110+$S110-1),2,IF(AND($O110="Jalon",BU$7&gt;=$R110,BU$7&lt;=$R110+$S110-1),1,""))</f>
        <v/>
      </c>
      <c r="BV110" s="23" t="str">
        <f ca="1">IF(AND($O110="Objectif",BV$7&gt;=$R110,BV$7&lt;=$R110+$S110-1),2,IF(AND($O110="Jalon",BV$7&gt;=$R110,BV$7&lt;=$R110+$S110-1),1,""))</f>
        <v/>
      </c>
      <c r="BW110" s="23" t="str">
        <f ca="1">IF(AND($O110="Objectif",BW$7&gt;=$R110,BW$7&lt;=$R110+$S110-1),2,IF(AND($O110="Jalon",BW$7&gt;=$R110,BW$7&lt;=$R110+$S110-1),1,""))</f>
        <v/>
      </c>
      <c r="BX110" s="23" t="str">
        <f ca="1">IF(AND($O110="Objectif",BX$7&gt;=$R110,BX$7&lt;=$R110+$S110-1),2,IF(AND($O110="Jalon",BX$7&gt;=$R110,BX$7&lt;=$R110+$S110-1),1,""))</f>
        <v/>
      </c>
      <c r="BY110" s="23" t="str">
        <f ca="1">IF(AND($O110="Objectif",BY$7&gt;=$R110,BY$7&lt;=$R110+$S110-1),2,IF(AND($O110="Jalon",BY$7&gt;=$R110,BY$7&lt;=$R110+$S110-1),1,""))</f>
        <v/>
      </c>
      <c r="BZ110" s="23" t="str">
        <f ca="1">IF(AND($O110="Objectif",BZ$7&gt;=$R110,BZ$7&lt;=$R110+$S110-1),2,IF(AND($O110="Jalon",BZ$7&gt;=$R110,BZ$7&lt;=$R110+$S110-1),1,""))</f>
        <v/>
      </c>
      <c r="CA110" s="23" t="str">
        <f ca="1">IF(AND($O110="Objectif",CA$7&gt;=$R110,CA$7&lt;=$R110+$S110-1),2,IF(AND($O110="Jalon",CA$7&gt;=$R110,CA$7&lt;=$R110+$S110-1),1,""))</f>
        <v/>
      </c>
      <c r="CB110" s="23" t="str">
        <f ca="1">IF(AND($O110="Objectif",CB$7&gt;=$R110,CB$7&lt;=$R110+$S110-1),2,IF(AND($O110="Jalon",CB$7&gt;=$R110,CB$7&lt;=$R110+$S110-1),1,""))</f>
        <v/>
      </c>
    </row>
    <row r="111" spans="1:80" s="60" customFormat="1" ht="30" customHeight="1" x14ac:dyDescent="0.25">
      <c r="A111" s="37">
        <v>10</v>
      </c>
      <c r="B111" s="33" t="s">
        <v>26</v>
      </c>
      <c r="C111" s="88" t="str">
        <f ca="1">VLOOKUP(((Jalons[[#This Row],[perturbation ]]+Jalons[[#This Row],[perturbation 9]])/150),$D$3:$E$6,2,1)</f>
        <v>En bonne voie</v>
      </c>
      <c r="D111" s="88" t="str">
        <f ca="1">VLOOKUP((Jalons[[#This Row],[temps consommés ]]-Jalons[[#This Row],[Nombre de jours]])/Jalons[[#This Row],[Nombre de jours]],$V$3:$W$6,2,1)</f>
        <v>En bonne voie</v>
      </c>
      <c r="E111" s="22" t="s">
        <v>9</v>
      </c>
      <c r="F111" s="65">
        <f>IF(AND(Jalons[[#This Row],[début réel ]]="",Jalons[[#This Row],[fin réelle ]]),0,IF(AND(Jalons[[#This Row],[début réel ]]&lt;&gt;"",Jalons[[#This Row],[fin réelle ]]=""),0.5,1))</f>
        <v>0</v>
      </c>
      <c r="G111" s="56">
        <f>+T66+1</f>
        <v>45022</v>
      </c>
      <c r="H111" s="21">
        <v>2</v>
      </c>
      <c r="I111" s="45">
        <f>+Jalons[[#This Row],[Début prévisionnel ]]+Jalons[[#This Row],[Nombre de jours]]-1</f>
        <v>45023</v>
      </c>
      <c r="J111" s="45"/>
      <c r="K111" s="87">
        <f ca="1">IF(Jalons[[#This Row],[temps consommés ]]-Jalons[[#This Row],[Nombre de jours]]&lt;0,0,Jalons[[#This Row],[temps consommés ]]-Jalons[[#This Row],[Nombre de jours]])</f>
        <v>0</v>
      </c>
      <c r="L11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1" s="45"/>
      <c r="N111" s="66"/>
      <c r="O111" s="88" t="str">
        <f ca="1">VLOOKUP(Jalons[[#This Row],[temps consommés 10]]-Jalons[[#This Row],[Nombre de jours6]]/Jalons[[#This Row],[Nombre de jours6]],$V$3:$W$6,2,1)</f>
        <v>En bonne voie</v>
      </c>
      <c r="P111" s="22" t="s">
        <v>9</v>
      </c>
      <c r="Q111" s="65">
        <f>IF(AND(Jalons[[#This Row],[début réel 8]]="",Jalons[[#This Row],[fin réelle 11]]),0,IF(AND(Jalons[[#This Row],[début réel 8]]&lt;&gt;"",Jalons[[#This Row],[fin réelle 11]]=""),0.5,1))</f>
        <v>0</v>
      </c>
      <c r="R111" s="89">
        <f>+Jalons[[#This Row],[Fin ]]+1</f>
        <v>45024</v>
      </c>
      <c r="S111" s="90">
        <v>29</v>
      </c>
      <c r="T111" s="91">
        <f>Jalons[[#This Row],[Début prévisionnel 5]]+Jalons[[#This Row],[Nombre de jours6]]</f>
        <v>45053</v>
      </c>
      <c r="U111" s="91"/>
      <c r="V111" s="87">
        <f ca="1">IF(Jalons[[#This Row],[temps consommés 10]]-Jalons[[#This Row],[Nombre de jours6]]&lt;0,0,Jalons[[#This Row],[temps consommés 10]]-Jalons[[#This Row],[Nombre de jours6]])</f>
        <v>0</v>
      </c>
      <c r="W11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1" s="45"/>
      <c r="Y111" s="23" t="str">
        <f ca="1">IF(AND($O111="Objectif",Y$7&gt;=$R111,Y$7&lt;=$R111+$S111-1),2,IF(AND($O111="Jalon",Y$7&gt;=$R111,Y$7&lt;=$R111+$S111-1),1,""))</f>
        <v/>
      </c>
      <c r="Z111" s="23" t="str">
        <f ca="1">IF(AND($O111="Objectif",Z$7&gt;=$R111,Z$7&lt;=$R111+$S111-1),2,IF(AND($O111="Jalon",Z$7&gt;=$R111,Z$7&lt;=$R111+$S111-1),1,""))</f>
        <v/>
      </c>
      <c r="AA111" s="23" t="str">
        <f ca="1">IF(AND($O111="Objectif",AA$7&gt;=$R111,AA$7&lt;=$R111+$S111-1),2,IF(AND($O111="Jalon",AA$7&gt;=$R111,AA$7&lt;=$R111+$S111-1),1,""))</f>
        <v/>
      </c>
      <c r="AB111" s="23" t="str">
        <f ca="1">IF(AND($O111="Objectif",AB$7&gt;=$R111,AB$7&lt;=$R111+$S111-1),2,IF(AND($O111="Jalon",AB$7&gt;=$R111,AB$7&lt;=$R111+$S111-1),1,""))</f>
        <v/>
      </c>
      <c r="AC111" s="23" t="str">
        <f ca="1">IF(AND($O111="Objectif",AC$7&gt;=$R111,AC$7&lt;=$R111+$S111-1),2,IF(AND($O111="Jalon",AC$7&gt;=$R111,AC$7&lt;=$R111+$S111-1),1,""))</f>
        <v/>
      </c>
      <c r="AD111" s="23" t="str">
        <f ca="1">IF(AND($O111="Objectif",AD$7&gt;=$R111,AD$7&lt;=$R111+$S111-1),2,IF(AND($O111="Jalon",AD$7&gt;=$R111,AD$7&lt;=$R111+$S111-1),1,""))</f>
        <v/>
      </c>
      <c r="AE111" s="23" t="str">
        <f ca="1">IF(AND($O111="Objectif",AE$7&gt;=$R111,AE$7&lt;=$R111+$S111-1),2,IF(AND($O111="Jalon",AE$7&gt;=$R111,AE$7&lt;=$R111+$S111-1),1,""))</f>
        <v/>
      </c>
      <c r="AF111" s="23" t="str">
        <f ca="1">IF(AND($O111="Objectif",AF$7&gt;=$R111,AF$7&lt;=$R111+$S111-1),2,IF(AND($O111="Jalon",AF$7&gt;=$R111,AF$7&lt;=$R111+$S111-1),1,""))</f>
        <v/>
      </c>
      <c r="AG111" s="23" t="str">
        <f ca="1">IF(AND($O111="Objectif",AG$7&gt;=$R111,AG$7&lt;=$R111+$S111-1),2,IF(AND($O111="Jalon",AG$7&gt;=$R111,AG$7&lt;=$R111+$S111-1),1,""))</f>
        <v/>
      </c>
      <c r="AH111" s="23" t="str">
        <f ca="1">IF(AND($O111="Objectif",AH$7&gt;=$R111,AH$7&lt;=$R111+$S111-1),2,IF(AND($O111="Jalon",AH$7&gt;=$R111,AH$7&lt;=$R111+$S111-1),1,""))</f>
        <v/>
      </c>
      <c r="AI111" s="23" t="str">
        <f ca="1">IF(AND($O111="Objectif",AI$7&gt;=$R111,AI$7&lt;=$R111+$S111-1),2,IF(AND($O111="Jalon",AI$7&gt;=$R111,AI$7&lt;=$R111+$S111-1),1,""))</f>
        <v/>
      </c>
      <c r="AJ111" s="23" t="str">
        <f ca="1">IF(AND($O111="Objectif",AJ$7&gt;=$R111,AJ$7&lt;=$R111+$S111-1),2,IF(AND($O111="Jalon",AJ$7&gt;=$R111,AJ$7&lt;=$R111+$S111-1),1,""))</f>
        <v/>
      </c>
      <c r="AK111" s="23" t="str">
        <f ca="1">IF(AND($O111="Objectif",AK$7&gt;=$R111,AK$7&lt;=$R111+$S111-1),2,IF(AND($O111="Jalon",AK$7&gt;=$R111,AK$7&lt;=$R111+$S111-1),1,""))</f>
        <v/>
      </c>
      <c r="AL111" s="23" t="str">
        <f ca="1">IF(AND($O111="Objectif",AL$7&gt;=$R111,AL$7&lt;=$R111+$S111-1),2,IF(AND($O111="Jalon",AL$7&gt;=$R111,AL$7&lt;=$R111+$S111-1),1,""))</f>
        <v/>
      </c>
      <c r="AM111" s="23" t="str">
        <f ca="1">IF(AND($O111="Objectif",AM$7&gt;=$R111,AM$7&lt;=$R111+$S111-1),2,IF(AND($O111="Jalon",AM$7&gt;=$R111,AM$7&lt;=$R111+$S111-1),1,""))</f>
        <v/>
      </c>
      <c r="AN111" s="23" t="str">
        <f ca="1">IF(AND($O111="Objectif",AN$7&gt;=$R111,AN$7&lt;=$R111+$S111-1),2,IF(AND($O111="Jalon",AN$7&gt;=$R111,AN$7&lt;=$R111+$S111-1),1,""))</f>
        <v/>
      </c>
      <c r="AO111" s="23" t="str">
        <f ca="1">IF(AND($O111="Objectif",AO$7&gt;=$R111,AO$7&lt;=$R111+$S111-1),2,IF(AND($O111="Jalon",AO$7&gt;=$R111,AO$7&lt;=$R111+$S111-1),1,""))</f>
        <v/>
      </c>
      <c r="AP111" s="23" t="str">
        <f ca="1">IF(AND($O111="Objectif",AP$7&gt;=$R111,AP$7&lt;=$R111+$S111-1),2,IF(AND($O111="Jalon",AP$7&gt;=$R111,AP$7&lt;=$R111+$S111-1),1,""))</f>
        <v/>
      </c>
      <c r="AQ111" s="23" t="str">
        <f ca="1">IF(AND($O111="Objectif",AQ$7&gt;=$R111,AQ$7&lt;=$R111+$S111-1),2,IF(AND($O111="Jalon",AQ$7&gt;=$R111,AQ$7&lt;=$R111+$S111-1),1,""))</f>
        <v/>
      </c>
      <c r="AR111" s="23" t="str">
        <f ca="1">IF(AND($O111="Objectif",AR$7&gt;=$R111,AR$7&lt;=$R111+$S111-1),2,IF(AND($O111="Jalon",AR$7&gt;=$R111,AR$7&lt;=$R111+$S111-1),1,""))</f>
        <v/>
      </c>
      <c r="AS111" s="23" t="str">
        <f ca="1">IF(AND($O111="Objectif",AS$7&gt;=$R111,AS$7&lt;=$R111+$S111-1),2,IF(AND($O111="Jalon",AS$7&gt;=$R111,AS$7&lt;=$R111+$S111-1),1,""))</f>
        <v/>
      </c>
      <c r="AT111" s="23" t="str">
        <f ca="1">IF(AND($O111="Objectif",AT$7&gt;=$R111,AT$7&lt;=$R111+$S111-1),2,IF(AND($O111="Jalon",AT$7&gt;=$R111,AT$7&lt;=$R111+$S111-1),1,""))</f>
        <v/>
      </c>
      <c r="AU111" s="23" t="str">
        <f ca="1">IF(AND($O111="Objectif",AU$7&gt;=$R111,AU$7&lt;=$R111+$S111-1),2,IF(AND($O111="Jalon",AU$7&gt;=$R111,AU$7&lt;=$R111+$S111-1),1,""))</f>
        <v/>
      </c>
      <c r="AV111" s="23" t="str">
        <f ca="1">IF(AND($O111="Objectif",AV$7&gt;=$R111,AV$7&lt;=$R111+$S111-1),2,IF(AND($O111="Jalon",AV$7&gt;=$R111,AV$7&lt;=$R111+$S111-1),1,""))</f>
        <v/>
      </c>
      <c r="AW111" s="23" t="str">
        <f ca="1">IF(AND($O111="Objectif",AW$7&gt;=$R111,AW$7&lt;=$R111+$S111-1),2,IF(AND($O111="Jalon",AW$7&gt;=$R111,AW$7&lt;=$R111+$S111-1),1,""))</f>
        <v/>
      </c>
      <c r="AX111" s="23" t="str">
        <f ca="1">IF(AND($O111="Objectif",AX$7&gt;=$R111,AX$7&lt;=$R111+$S111-1),2,IF(AND($O111="Jalon",AX$7&gt;=$R111,AX$7&lt;=$R111+$S111-1),1,""))</f>
        <v/>
      </c>
      <c r="AY111" s="23" t="str">
        <f ca="1">IF(AND($O111="Objectif",AY$7&gt;=$R111,AY$7&lt;=$R111+$S111-1),2,IF(AND($O111="Jalon",AY$7&gt;=$R111,AY$7&lt;=$R111+$S111-1),1,""))</f>
        <v/>
      </c>
      <c r="AZ111" s="23" t="str">
        <f ca="1">IF(AND($O111="Objectif",AZ$7&gt;=$R111,AZ$7&lt;=$R111+$S111-1),2,IF(AND($O111="Jalon",AZ$7&gt;=$R111,AZ$7&lt;=$R111+$S111-1),1,""))</f>
        <v/>
      </c>
      <c r="BA111" s="23" t="str">
        <f ca="1">IF(AND($O111="Objectif",BA$7&gt;=$R111,BA$7&lt;=$R111+$S111-1),2,IF(AND($O111="Jalon",BA$7&gt;=$R111,BA$7&lt;=$R111+$S111-1),1,""))</f>
        <v/>
      </c>
      <c r="BB111" s="23" t="str">
        <f ca="1">IF(AND($O111="Objectif",BB$7&gt;=$R111,BB$7&lt;=$R111+$S111-1),2,IF(AND($O111="Jalon",BB$7&gt;=$R111,BB$7&lt;=$R111+$S111-1),1,""))</f>
        <v/>
      </c>
      <c r="BC111" s="23" t="str">
        <f ca="1">IF(AND($O111="Objectif",BC$7&gt;=$R111,BC$7&lt;=$R111+$S111-1),2,IF(AND($O111="Jalon",BC$7&gt;=$R111,BC$7&lt;=$R111+$S111-1),1,""))</f>
        <v/>
      </c>
      <c r="BD111" s="23" t="str">
        <f ca="1">IF(AND($O111="Objectif",BD$7&gt;=$R111,BD$7&lt;=$R111+$S111-1),2,IF(AND($O111="Jalon",BD$7&gt;=$R111,BD$7&lt;=$R111+$S111-1),1,""))</f>
        <v/>
      </c>
      <c r="BE111" s="23" t="str">
        <f ca="1">IF(AND($O111="Objectif",BE$7&gt;=$R111,BE$7&lt;=$R111+$S111-1),2,IF(AND($O111="Jalon",BE$7&gt;=$R111,BE$7&lt;=$R111+$S111-1),1,""))</f>
        <v/>
      </c>
      <c r="BF111" s="23" t="str">
        <f ca="1">IF(AND($O111="Objectif",BF$7&gt;=$R111,BF$7&lt;=$R111+$S111-1),2,IF(AND($O111="Jalon",BF$7&gt;=$R111,BF$7&lt;=$R111+$S111-1),1,""))</f>
        <v/>
      </c>
      <c r="BG111" s="23" t="str">
        <f ca="1">IF(AND($O111="Objectif",BG$7&gt;=$R111,BG$7&lt;=$R111+$S111-1),2,IF(AND($O111="Jalon",BG$7&gt;=$R111,BG$7&lt;=$R111+$S111-1),1,""))</f>
        <v/>
      </c>
      <c r="BH111" s="23" t="str">
        <f ca="1">IF(AND($O111="Objectif",BH$7&gt;=$R111,BH$7&lt;=$R111+$S111-1),2,IF(AND($O111="Jalon",BH$7&gt;=$R111,BH$7&lt;=$R111+$S111-1),1,""))</f>
        <v/>
      </c>
      <c r="BI111" s="23" t="str">
        <f ca="1">IF(AND($O111="Objectif",BI$7&gt;=$R111,BI$7&lt;=$R111+$S111-1),2,IF(AND($O111="Jalon",BI$7&gt;=$R111,BI$7&lt;=$R111+$S111-1),1,""))</f>
        <v/>
      </c>
      <c r="BJ111" s="23" t="str">
        <f ca="1">IF(AND($O111="Objectif",BJ$7&gt;=$R111,BJ$7&lt;=$R111+$S111-1),2,IF(AND($O111="Jalon",BJ$7&gt;=$R111,BJ$7&lt;=$R111+$S111-1),1,""))</f>
        <v/>
      </c>
      <c r="BK111" s="23" t="str">
        <f ca="1">IF(AND($O111="Objectif",BK$7&gt;=$R111,BK$7&lt;=$R111+$S111-1),2,IF(AND($O111="Jalon",BK$7&gt;=$R111,BK$7&lt;=$R111+$S111-1),1,""))</f>
        <v/>
      </c>
      <c r="BL111" s="23" t="str">
        <f ca="1">IF(AND($O111="Objectif",BL$7&gt;=$R111,BL$7&lt;=$R111+$S111-1),2,IF(AND($O111="Jalon",BL$7&gt;=$R111,BL$7&lt;=$R111+$S111-1),1,""))</f>
        <v/>
      </c>
      <c r="BM111" s="23" t="str">
        <f ca="1">IF(AND($O111="Objectif",BM$7&gt;=$R111,BM$7&lt;=$R111+$S111-1),2,IF(AND($O111="Jalon",BM$7&gt;=$R111,BM$7&lt;=$R111+$S111-1),1,""))</f>
        <v/>
      </c>
      <c r="BN111" s="23" t="str">
        <f ca="1">IF(AND($O111="Objectif",BN$7&gt;=$R111,BN$7&lt;=$R111+$S111-1),2,IF(AND($O111="Jalon",BN$7&gt;=$R111,BN$7&lt;=$R111+$S111-1),1,""))</f>
        <v/>
      </c>
      <c r="BO111" s="23" t="str">
        <f ca="1">IF(AND($O111="Objectif",BO$7&gt;=$R111,BO$7&lt;=$R111+$S111-1),2,IF(AND($O111="Jalon",BO$7&gt;=$R111,BO$7&lt;=$R111+$S111-1),1,""))</f>
        <v/>
      </c>
      <c r="BP111" s="23" t="str">
        <f ca="1">IF(AND($O111="Objectif",BP$7&gt;=$R111,BP$7&lt;=$R111+$S111-1),2,IF(AND($O111="Jalon",BP$7&gt;=$R111,BP$7&lt;=$R111+$S111-1),1,""))</f>
        <v/>
      </c>
      <c r="BQ111" s="23" t="str">
        <f ca="1">IF(AND($O111="Objectif",BQ$7&gt;=$R111,BQ$7&lt;=$R111+$S111-1),2,IF(AND($O111="Jalon",BQ$7&gt;=$R111,BQ$7&lt;=$R111+$S111-1),1,""))</f>
        <v/>
      </c>
      <c r="BR111" s="23" t="str">
        <f ca="1">IF(AND($O111="Objectif",BR$7&gt;=$R111,BR$7&lt;=$R111+$S111-1),2,IF(AND($O111="Jalon",BR$7&gt;=$R111,BR$7&lt;=$R111+$S111-1),1,""))</f>
        <v/>
      </c>
      <c r="BS111" s="23" t="str">
        <f ca="1">IF(AND($O111="Objectif",BS$7&gt;=$R111,BS$7&lt;=$R111+$S111-1),2,IF(AND($O111="Jalon",BS$7&gt;=$R111,BS$7&lt;=$R111+$S111-1),1,""))</f>
        <v/>
      </c>
      <c r="BT111" s="23" t="str">
        <f ca="1">IF(AND($O111="Objectif",BT$7&gt;=$R111,BT$7&lt;=$R111+$S111-1),2,IF(AND($O111="Jalon",BT$7&gt;=$R111,BT$7&lt;=$R111+$S111-1),1,""))</f>
        <v/>
      </c>
      <c r="BU111" s="23" t="str">
        <f ca="1">IF(AND($O111="Objectif",BU$7&gt;=$R111,BU$7&lt;=$R111+$S111-1),2,IF(AND($O111="Jalon",BU$7&gt;=$R111,BU$7&lt;=$R111+$S111-1),1,""))</f>
        <v/>
      </c>
      <c r="BV111" s="23" t="str">
        <f ca="1">IF(AND($O111="Objectif",BV$7&gt;=$R111,BV$7&lt;=$R111+$S111-1),2,IF(AND($O111="Jalon",BV$7&gt;=$R111,BV$7&lt;=$R111+$S111-1),1,""))</f>
        <v/>
      </c>
      <c r="BW111" s="23" t="str">
        <f ca="1">IF(AND($O111="Objectif",BW$7&gt;=$R111,BW$7&lt;=$R111+$S111-1),2,IF(AND($O111="Jalon",BW$7&gt;=$R111,BW$7&lt;=$R111+$S111-1),1,""))</f>
        <v/>
      </c>
      <c r="BX111" s="23" t="str">
        <f ca="1">IF(AND($O111="Objectif",BX$7&gt;=$R111,BX$7&lt;=$R111+$S111-1),2,IF(AND($O111="Jalon",BX$7&gt;=$R111,BX$7&lt;=$R111+$S111-1),1,""))</f>
        <v/>
      </c>
      <c r="BY111" s="23" t="str">
        <f ca="1">IF(AND($O111="Objectif",BY$7&gt;=$R111,BY$7&lt;=$R111+$S111-1),2,IF(AND($O111="Jalon",BY$7&gt;=$R111,BY$7&lt;=$R111+$S111-1),1,""))</f>
        <v/>
      </c>
      <c r="BZ111" s="23" t="str">
        <f ca="1">IF(AND($O111="Objectif",BZ$7&gt;=$R111,BZ$7&lt;=$R111+$S111-1),2,IF(AND($O111="Jalon",BZ$7&gt;=$R111,BZ$7&lt;=$R111+$S111-1),1,""))</f>
        <v/>
      </c>
      <c r="CA111" s="23" t="str">
        <f ca="1">IF(AND($O111="Objectif",CA$7&gt;=$R111,CA$7&lt;=$R111+$S111-1),2,IF(AND($O111="Jalon",CA$7&gt;=$R111,CA$7&lt;=$R111+$S111-1),1,""))</f>
        <v/>
      </c>
      <c r="CB111" s="23" t="str">
        <f ca="1">IF(AND($O111="Objectif",CB$7&gt;=$R111,CB$7&lt;=$R111+$S111-1),2,IF(AND($O111="Jalon",CB$7&gt;=$R111,CB$7&lt;=$R111+$S111-1),1,""))</f>
        <v/>
      </c>
    </row>
    <row r="112" spans="1:80" s="60" customFormat="1" ht="30" customHeight="1" x14ac:dyDescent="0.25">
      <c r="A112" s="36">
        <v>11</v>
      </c>
      <c r="B112" s="33" t="s">
        <v>27</v>
      </c>
      <c r="C112" s="88" t="str">
        <f ca="1">VLOOKUP(((Jalons[[#This Row],[perturbation ]]+Jalons[[#This Row],[perturbation 9]])/150),$D$3:$E$6,2,1)</f>
        <v>En bonne voie</v>
      </c>
      <c r="D112" s="88" t="str">
        <f ca="1">VLOOKUP((Jalons[[#This Row],[temps consommés ]]-Jalons[[#This Row],[Nombre de jours]])/Jalons[[#This Row],[Nombre de jours]],$V$3:$W$6,2,1)</f>
        <v>En bonne voie</v>
      </c>
      <c r="E112" s="22" t="s">
        <v>9</v>
      </c>
      <c r="F112" s="65">
        <f>IF(AND(Jalons[[#This Row],[début réel ]]="",Jalons[[#This Row],[fin réelle ]]),0,IF(AND(Jalons[[#This Row],[début réel ]]&lt;&gt;"",Jalons[[#This Row],[fin réelle ]]=""),0.5,1))</f>
        <v>0</v>
      </c>
      <c r="G112" s="56">
        <f>+T67+1</f>
        <v>45022</v>
      </c>
      <c r="H112" s="21">
        <v>2</v>
      </c>
      <c r="I112" s="45">
        <f>+Jalons[[#This Row],[Début prévisionnel ]]+Jalons[[#This Row],[Nombre de jours]]-1</f>
        <v>45023</v>
      </c>
      <c r="J112" s="45"/>
      <c r="K112" s="87">
        <f ca="1">IF(Jalons[[#This Row],[temps consommés ]]-Jalons[[#This Row],[Nombre de jours]]&lt;0,0,Jalons[[#This Row],[temps consommés ]]-Jalons[[#This Row],[Nombre de jours]])</f>
        <v>0</v>
      </c>
      <c r="L11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2" s="45"/>
      <c r="N112" s="66"/>
      <c r="O112" s="88" t="str">
        <f ca="1">VLOOKUP(Jalons[[#This Row],[temps consommés 10]]-Jalons[[#This Row],[Nombre de jours6]]/Jalons[[#This Row],[Nombre de jours6]],$V$3:$W$6,2,1)</f>
        <v>En bonne voie</v>
      </c>
      <c r="P112" s="22" t="s">
        <v>9</v>
      </c>
      <c r="Q112" s="65">
        <f>IF(AND(Jalons[[#This Row],[début réel 8]]="",Jalons[[#This Row],[fin réelle 11]]),0,IF(AND(Jalons[[#This Row],[début réel 8]]&lt;&gt;"",Jalons[[#This Row],[fin réelle 11]]=""),0.5,1))</f>
        <v>0</v>
      </c>
      <c r="R112" s="89">
        <f>+Jalons[[#This Row],[Fin ]]+1</f>
        <v>45024</v>
      </c>
      <c r="S112" s="90">
        <v>29</v>
      </c>
      <c r="T112" s="91">
        <f>Jalons[[#This Row],[Début prévisionnel 5]]+Jalons[[#This Row],[Nombre de jours6]]</f>
        <v>45053</v>
      </c>
      <c r="U112" s="91"/>
      <c r="V112" s="87">
        <f ca="1">IF(Jalons[[#This Row],[temps consommés 10]]-Jalons[[#This Row],[Nombre de jours6]]&lt;0,0,Jalons[[#This Row],[temps consommés 10]]-Jalons[[#This Row],[Nombre de jours6]])</f>
        <v>0</v>
      </c>
      <c r="W11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2" s="45"/>
      <c r="Y112" s="23" t="str">
        <f ca="1">IF(AND($O112="Objectif",Y$7&gt;=$R112,Y$7&lt;=$R112+$S112-1),2,IF(AND($O112="Jalon",Y$7&gt;=$R112,Y$7&lt;=$R112+$S112-1),1,""))</f>
        <v/>
      </c>
      <c r="Z112" s="23" t="str">
        <f ca="1">IF(AND($O112="Objectif",Z$7&gt;=$R112,Z$7&lt;=$R112+$S112-1),2,IF(AND($O112="Jalon",Z$7&gt;=$R112,Z$7&lt;=$R112+$S112-1),1,""))</f>
        <v/>
      </c>
      <c r="AA112" s="23" t="str">
        <f ca="1">IF(AND($O112="Objectif",AA$7&gt;=$R112,AA$7&lt;=$R112+$S112-1),2,IF(AND($O112="Jalon",AA$7&gt;=$R112,AA$7&lt;=$R112+$S112-1),1,""))</f>
        <v/>
      </c>
      <c r="AB112" s="23" t="str">
        <f ca="1">IF(AND($O112="Objectif",AB$7&gt;=$R112,AB$7&lt;=$R112+$S112-1),2,IF(AND($O112="Jalon",AB$7&gt;=$R112,AB$7&lt;=$R112+$S112-1),1,""))</f>
        <v/>
      </c>
      <c r="AC112" s="23" t="str">
        <f ca="1">IF(AND($O112="Objectif",AC$7&gt;=$R112,AC$7&lt;=$R112+$S112-1),2,IF(AND($O112="Jalon",AC$7&gt;=$R112,AC$7&lt;=$R112+$S112-1),1,""))</f>
        <v/>
      </c>
      <c r="AD112" s="23" t="str">
        <f ca="1">IF(AND($O112="Objectif",AD$7&gt;=$R112,AD$7&lt;=$R112+$S112-1),2,IF(AND($O112="Jalon",AD$7&gt;=$R112,AD$7&lt;=$R112+$S112-1),1,""))</f>
        <v/>
      </c>
      <c r="AE112" s="23" t="str">
        <f ca="1">IF(AND($O112="Objectif",AE$7&gt;=$R112,AE$7&lt;=$R112+$S112-1),2,IF(AND($O112="Jalon",AE$7&gt;=$R112,AE$7&lt;=$R112+$S112-1),1,""))</f>
        <v/>
      </c>
      <c r="AF112" s="23" t="str">
        <f ca="1">IF(AND($O112="Objectif",AF$7&gt;=$R112,AF$7&lt;=$R112+$S112-1),2,IF(AND($O112="Jalon",AF$7&gt;=$R112,AF$7&lt;=$R112+$S112-1),1,""))</f>
        <v/>
      </c>
      <c r="AG112" s="23" t="str">
        <f ca="1">IF(AND($O112="Objectif",AG$7&gt;=$R112,AG$7&lt;=$R112+$S112-1),2,IF(AND($O112="Jalon",AG$7&gt;=$R112,AG$7&lt;=$R112+$S112-1),1,""))</f>
        <v/>
      </c>
      <c r="AH112" s="23" t="str">
        <f ca="1">IF(AND($O112="Objectif",AH$7&gt;=$R112,AH$7&lt;=$R112+$S112-1),2,IF(AND($O112="Jalon",AH$7&gt;=$R112,AH$7&lt;=$R112+$S112-1),1,""))</f>
        <v/>
      </c>
      <c r="AI112" s="23" t="str">
        <f ca="1">IF(AND($O112="Objectif",AI$7&gt;=$R112,AI$7&lt;=$R112+$S112-1),2,IF(AND($O112="Jalon",AI$7&gt;=$R112,AI$7&lt;=$R112+$S112-1),1,""))</f>
        <v/>
      </c>
      <c r="AJ112" s="23" t="str">
        <f ca="1">IF(AND($O112="Objectif",AJ$7&gt;=$R112,AJ$7&lt;=$R112+$S112-1),2,IF(AND($O112="Jalon",AJ$7&gt;=$R112,AJ$7&lt;=$R112+$S112-1),1,""))</f>
        <v/>
      </c>
      <c r="AK112" s="23" t="str">
        <f ca="1">IF(AND($O112="Objectif",AK$7&gt;=$R112,AK$7&lt;=$R112+$S112-1),2,IF(AND($O112="Jalon",AK$7&gt;=$R112,AK$7&lt;=$R112+$S112-1),1,""))</f>
        <v/>
      </c>
      <c r="AL112" s="23" t="str">
        <f ca="1">IF(AND($O112="Objectif",AL$7&gt;=$R112,AL$7&lt;=$R112+$S112-1),2,IF(AND($O112="Jalon",AL$7&gt;=$R112,AL$7&lt;=$R112+$S112-1),1,""))</f>
        <v/>
      </c>
      <c r="AM112" s="23" t="str">
        <f ca="1">IF(AND($O112="Objectif",AM$7&gt;=$R112,AM$7&lt;=$R112+$S112-1),2,IF(AND($O112="Jalon",AM$7&gt;=$R112,AM$7&lt;=$R112+$S112-1),1,""))</f>
        <v/>
      </c>
      <c r="AN112" s="23" t="str">
        <f ca="1">IF(AND($O112="Objectif",AN$7&gt;=$R112,AN$7&lt;=$R112+$S112-1),2,IF(AND($O112="Jalon",AN$7&gt;=$R112,AN$7&lt;=$R112+$S112-1),1,""))</f>
        <v/>
      </c>
      <c r="AO112" s="23" t="str">
        <f ca="1">IF(AND($O112="Objectif",AO$7&gt;=$R112,AO$7&lt;=$R112+$S112-1),2,IF(AND($O112="Jalon",AO$7&gt;=$R112,AO$7&lt;=$R112+$S112-1),1,""))</f>
        <v/>
      </c>
      <c r="AP112" s="23" t="str">
        <f ca="1">IF(AND($O112="Objectif",AP$7&gt;=$R112,AP$7&lt;=$R112+$S112-1),2,IF(AND($O112="Jalon",AP$7&gt;=$R112,AP$7&lt;=$R112+$S112-1),1,""))</f>
        <v/>
      </c>
      <c r="AQ112" s="23" t="str">
        <f ca="1">IF(AND($O112="Objectif",AQ$7&gt;=$R112,AQ$7&lt;=$R112+$S112-1),2,IF(AND($O112="Jalon",AQ$7&gt;=$R112,AQ$7&lt;=$R112+$S112-1),1,""))</f>
        <v/>
      </c>
      <c r="AR112" s="23" t="str">
        <f ca="1">IF(AND($O112="Objectif",AR$7&gt;=$R112,AR$7&lt;=$R112+$S112-1),2,IF(AND($O112="Jalon",AR$7&gt;=$R112,AR$7&lt;=$R112+$S112-1),1,""))</f>
        <v/>
      </c>
      <c r="AS112" s="23" t="str">
        <f ca="1">IF(AND($O112="Objectif",AS$7&gt;=$R112,AS$7&lt;=$R112+$S112-1),2,IF(AND($O112="Jalon",AS$7&gt;=$R112,AS$7&lt;=$R112+$S112-1),1,""))</f>
        <v/>
      </c>
      <c r="AT112" s="23" t="str">
        <f ca="1">IF(AND($O112="Objectif",AT$7&gt;=$R112,AT$7&lt;=$R112+$S112-1),2,IF(AND($O112="Jalon",AT$7&gt;=$R112,AT$7&lt;=$R112+$S112-1),1,""))</f>
        <v/>
      </c>
      <c r="AU112" s="23" t="str">
        <f ca="1">IF(AND($O112="Objectif",AU$7&gt;=$R112,AU$7&lt;=$R112+$S112-1),2,IF(AND($O112="Jalon",AU$7&gt;=$R112,AU$7&lt;=$R112+$S112-1),1,""))</f>
        <v/>
      </c>
      <c r="AV112" s="23" t="str">
        <f ca="1">IF(AND($O112="Objectif",AV$7&gt;=$R112,AV$7&lt;=$R112+$S112-1),2,IF(AND($O112="Jalon",AV$7&gt;=$R112,AV$7&lt;=$R112+$S112-1),1,""))</f>
        <v/>
      </c>
      <c r="AW112" s="23" t="str">
        <f ca="1">IF(AND($O112="Objectif",AW$7&gt;=$R112,AW$7&lt;=$R112+$S112-1),2,IF(AND($O112="Jalon",AW$7&gt;=$R112,AW$7&lt;=$R112+$S112-1),1,""))</f>
        <v/>
      </c>
      <c r="AX112" s="23" t="str">
        <f ca="1">IF(AND($O112="Objectif",AX$7&gt;=$R112,AX$7&lt;=$R112+$S112-1),2,IF(AND($O112="Jalon",AX$7&gt;=$R112,AX$7&lt;=$R112+$S112-1),1,""))</f>
        <v/>
      </c>
      <c r="AY112" s="23" t="str">
        <f ca="1">IF(AND($O112="Objectif",AY$7&gt;=$R112,AY$7&lt;=$R112+$S112-1),2,IF(AND($O112="Jalon",AY$7&gt;=$R112,AY$7&lt;=$R112+$S112-1),1,""))</f>
        <v/>
      </c>
      <c r="AZ112" s="23" t="str">
        <f ca="1">IF(AND($O112="Objectif",AZ$7&gt;=$R112,AZ$7&lt;=$R112+$S112-1),2,IF(AND($O112="Jalon",AZ$7&gt;=$R112,AZ$7&lt;=$R112+$S112-1),1,""))</f>
        <v/>
      </c>
      <c r="BA112" s="23" t="str">
        <f ca="1">IF(AND($O112="Objectif",BA$7&gt;=$R112,BA$7&lt;=$R112+$S112-1),2,IF(AND($O112="Jalon",BA$7&gt;=$R112,BA$7&lt;=$R112+$S112-1),1,""))</f>
        <v/>
      </c>
      <c r="BB112" s="23" t="str">
        <f ca="1">IF(AND($O112="Objectif",BB$7&gt;=$R112,BB$7&lt;=$R112+$S112-1),2,IF(AND($O112="Jalon",BB$7&gt;=$R112,BB$7&lt;=$R112+$S112-1),1,""))</f>
        <v/>
      </c>
      <c r="BC112" s="23" t="str">
        <f ca="1">IF(AND($O112="Objectif",BC$7&gt;=$R112,BC$7&lt;=$R112+$S112-1),2,IF(AND($O112="Jalon",BC$7&gt;=$R112,BC$7&lt;=$R112+$S112-1),1,""))</f>
        <v/>
      </c>
      <c r="BD112" s="23" t="str">
        <f ca="1">IF(AND($O112="Objectif",BD$7&gt;=$R112,BD$7&lt;=$R112+$S112-1),2,IF(AND($O112="Jalon",BD$7&gt;=$R112,BD$7&lt;=$R112+$S112-1),1,""))</f>
        <v/>
      </c>
      <c r="BE112" s="23" t="str">
        <f ca="1">IF(AND($O112="Objectif",BE$7&gt;=$R112,BE$7&lt;=$R112+$S112-1),2,IF(AND($O112="Jalon",BE$7&gt;=$R112,BE$7&lt;=$R112+$S112-1),1,""))</f>
        <v/>
      </c>
      <c r="BF112" s="23" t="str">
        <f ca="1">IF(AND($O112="Objectif",BF$7&gt;=$R112,BF$7&lt;=$R112+$S112-1),2,IF(AND($O112="Jalon",BF$7&gt;=$R112,BF$7&lt;=$R112+$S112-1),1,""))</f>
        <v/>
      </c>
      <c r="BG112" s="23" t="str">
        <f ca="1">IF(AND($O112="Objectif",BG$7&gt;=$R112,BG$7&lt;=$R112+$S112-1),2,IF(AND($O112="Jalon",BG$7&gt;=$R112,BG$7&lt;=$R112+$S112-1),1,""))</f>
        <v/>
      </c>
      <c r="BH112" s="23" t="str">
        <f ca="1">IF(AND($O112="Objectif",BH$7&gt;=$R112,BH$7&lt;=$R112+$S112-1),2,IF(AND($O112="Jalon",BH$7&gt;=$R112,BH$7&lt;=$R112+$S112-1),1,""))</f>
        <v/>
      </c>
      <c r="BI112" s="23" t="str">
        <f ca="1">IF(AND($O112="Objectif",BI$7&gt;=$R112,BI$7&lt;=$R112+$S112-1),2,IF(AND($O112="Jalon",BI$7&gt;=$R112,BI$7&lt;=$R112+$S112-1),1,""))</f>
        <v/>
      </c>
      <c r="BJ112" s="23" t="str">
        <f ca="1">IF(AND($O112="Objectif",BJ$7&gt;=$R112,BJ$7&lt;=$R112+$S112-1),2,IF(AND($O112="Jalon",BJ$7&gt;=$R112,BJ$7&lt;=$R112+$S112-1),1,""))</f>
        <v/>
      </c>
      <c r="BK112" s="23" t="str">
        <f ca="1">IF(AND($O112="Objectif",BK$7&gt;=$R112,BK$7&lt;=$R112+$S112-1),2,IF(AND($O112="Jalon",BK$7&gt;=$R112,BK$7&lt;=$R112+$S112-1),1,""))</f>
        <v/>
      </c>
      <c r="BL112" s="23" t="str">
        <f ca="1">IF(AND($O112="Objectif",BL$7&gt;=$R112,BL$7&lt;=$R112+$S112-1),2,IF(AND($O112="Jalon",BL$7&gt;=$R112,BL$7&lt;=$R112+$S112-1),1,""))</f>
        <v/>
      </c>
      <c r="BM112" s="23" t="str">
        <f ca="1">IF(AND($O112="Objectif",BM$7&gt;=$R112,BM$7&lt;=$R112+$S112-1),2,IF(AND($O112="Jalon",BM$7&gt;=$R112,BM$7&lt;=$R112+$S112-1),1,""))</f>
        <v/>
      </c>
      <c r="BN112" s="23" t="str">
        <f ca="1">IF(AND($O112="Objectif",BN$7&gt;=$R112,BN$7&lt;=$R112+$S112-1),2,IF(AND($O112="Jalon",BN$7&gt;=$R112,BN$7&lt;=$R112+$S112-1),1,""))</f>
        <v/>
      </c>
      <c r="BO112" s="23" t="str">
        <f ca="1">IF(AND($O112="Objectif",BO$7&gt;=$R112,BO$7&lt;=$R112+$S112-1),2,IF(AND($O112="Jalon",BO$7&gt;=$R112,BO$7&lt;=$R112+$S112-1),1,""))</f>
        <v/>
      </c>
      <c r="BP112" s="23" t="str">
        <f ca="1">IF(AND($O112="Objectif",BP$7&gt;=$R112,BP$7&lt;=$R112+$S112-1),2,IF(AND($O112="Jalon",BP$7&gt;=$R112,BP$7&lt;=$R112+$S112-1),1,""))</f>
        <v/>
      </c>
      <c r="BQ112" s="23" t="str">
        <f ca="1">IF(AND($O112="Objectif",BQ$7&gt;=$R112,BQ$7&lt;=$R112+$S112-1),2,IF(AND($O112="Jalon",BQ$7&gt;=$R112,BQ$7&lt;=$R112+$S112-1),1,""))</f>
        <v/>
      </c>
      <c r="BR112" s="23" t="str">
        <f ca="1">IF(AND($O112="Objectif",BR$7&gt;=$R112,BR$7&lt;=$R112+$S112-1),2,IF(AND($O112="Jalon",BR$7&gt;=$R112,BR$7&lt;=$R112+$S112-1),1,""))</f>
        <v/>
      </c>
      <c r="BS112" s="23" t="str">
        <f ca="1">IF(AND($O112="Objectif",BS$7&gt;=$R112,BS$7&lt;=$R112+$S112-1),2,IF(AND($O112="Jalon",BS$7&gt;=$R112,BS$7&lt;=$R112+$S112-1),1,""))</f>
        <v/>
      </c>
      <c r="BT112" s="23" t="str">
        <f ca="1">IF(AND($O112="Objectif",BT$7&gt;=$R112,BT$7&lt;=$R112+$S112-1),2,IF(AND($O112="Jalon",BT$7&gt;=$R112,BT$7&lt;=$R112+$S112-1),1,""))</f>
        <v/>
      </c>
      <c r="BU112" s="23" t="str">
        <f ca="1">IF(AND($O112="Objectif",BU$7&gt;=$R112,BU$7&lt;=$R112+$S112-1),2,IF(AND($O112="Jalon",BU$7&gt;=$R112,BU$7&lt;=$R112+$S112-1),1,""))</f>
        <v/>
      </c>
      <c r="BV112" s="23" t="str">
        <f ca="1">IF(AND($O112="Objectif",BV$7&gt;=$R112,BV$7&lt;=$R112+$S112-1),2,IF(AND($O112="Jalon",BV$7&gt;=$R112,BV$7&lt;=$R112+$S112-1),1,""))</f>
        <v/>
      </c>
      <c r="BW112" s="23" t="str">
        <f ca="1">IF(AND($O112="Objectif",BW$7&gt;=$R112,BW$7&lt;=$R112+$S112-1),2,IF(AND($O112="Jalon",BW$7&gt;=$R112,BW$7&lt;=$R112+$S112-1),1,""))</f>
        <v/>
      </c>
      <c r="BX112" s="23" t="str">
        <f ca="1">IF(AND($O112="Objectif",BX$7&gt;=$R112,BX$7&lt;=$R112+$S112-1),2,IF(AND($O112="Jalon",BX$7&gt;=$R112,BX$7&lt;=$R112+$S112-1),1,""))</f>
        <v/>
      </c>
      <c r="BY112" s="23" t="str">
        <f ca="1">IF(AND($O112="Objectif",BY$7&gt;=$R112,BY$7&lt;=$R112+$S112-1),2,IF(AND($O112="Jalon",BY$7&gt;=$R112,BY$7&lt;=$R112+$S112-1),1,""))</f>
        <v/>
      </c>
      <c r="BZ112" s="23" t="str">
        <f ca="1">IF(AND($O112="Objectif",BZ$7&gt;=$R112,BZ$7&lt;=$R112+$S112-1),2,IF(AND($O112="Jalon",BZ$7&gt;=$R112,BZ$7&lt;=$R112+$S112-1),1,""))</f>
        <v/>
      </c>
      <c r="CA112" s="23" t="str">
        <f ca="1">IF(AND($O112="Objectif",CA$7&gt;=$R112,CA$7&lt;=$R112+$S112-1),2,IF(AND($O112="Jalon",CA$7&gt;=$R112,CA$7&lt;=$R112+$S112-1),1,""))</f>
        <v/>
      </c>
      <c r="CB112" s="23" t="str">
        <f ca="1">IF(AND($O112="Objectif",CB$7&gt;=$R112,CB$7&lt;=$R112+$S112-1),2,IF(AND($O112="Jalon",CB$7&gt;=$R112,CB$7&lt;=$R112+$S112-1),1,""))</f>
        <v/>
      </c>
    </row>
    <row r="113" spans="1:80" s="60" customFormat="1" ht="30" customHeight="1" x14ac:dyDescent="0.25">
      <c r="A113" s="37">
        <v>12</v>
      </c>
      <c r="B113" s="33" t="s">
        <v>28</v>
      </c>
      <c r="C113" s="88" t="str">
        <f ca="1">VLOOKUP(((Jalons[[#This Row],[perturbation ]]+Jalons[[#This Row],[perturbation 9]])/150),$D$3:$E$6,2,1)</f>
        <v>En bonne voie</v>
      </c>
      <c r="D113" s="88" t="str">
        <f ca="1">VLOOKUP((Jalons[[#This Row],[temps consommés ]]-Jalons[[#This Row],[Nombre de jours]])/Jalons[[#This Row],[Nombre de jours]],$V$3:$W$6,2,1)</f>
        <v>En bonne voie</v>
      </c>
      <c r="E113" s="22" t="s">
        <v>9</v>
      </c>
      <c r="F113" s="65">
        <f>IF(AND(Jalons[[#This Row],[début réel ]]="",Jalons[[#This Row],[fin réelle ]]),0,IF(AND(Jalons[[#This Row],[début réel ]]&lt;&gt;"",Jalons[[#This Row],[fin réelle ]]=""),0.5,1))</f>
        <v>0</v>
      </c>
      <c r="G113" s="56">
        <f>+T68+1</f>
        <v>45022</v>
      </c>
      <c r="H113" s="21">
        <v>2</v>
      </c>
      <c r="I113" s="45">
        <f>+Jalons[[#This Row],[Début prévisionnel ]]+Jalons[[#This Row],[Nombre de jours]]-1</f>
        <v>45023</v>
      </c>
      <c r="J113" s="45"/>
      <c r="K113" s="87">
        <f ca="1">IF(Jalons[[#This Row],[temps consommés ]]-Jalons[[#This Row],[Nombre de jours]]&lt;0,0,Jalons[[#This Row],[temps consommés ]]-Jalons[[#This Row],[Nombre de jours]])</f>
        <v>0</v>
      </c>
      <c r="L11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3" s="45"/>
      <c r="N113" s="66"/>
      <c r="O113" s="88" t="str">
        <f ca="1">VLOOKUP(Jalons[[#This Row],[temps consommés 10]]-Jalons[[#This Row],[Nombre de jours6]]/Jalons[[#This Row],[Nombre de jours6]],$V$3:$W$6,2,1)</f>
        <v>En bonne voie</v>
      </c>
      <c r="P113" s="22" t="s">
        <v>9</v>
      </c>
      <c r="Q113" s="65">
        <f>IF(AND(Jalons[[#This Row],[début réel 8]]="",Jalons[[#This Row],[fin réelle 11]]),0,IF(AND(Jalons[[#This Row],[début réel 8]]&lt;&gt;"",Jalons[[#This Row],[fin réelle 11]]=""),0.5,1))</f>
        <v>0</v>
      </c>
      <c r="R113" s="89">
        <f>+Jalons[[#This Row],[Fin ]]+1</f>
        <v>45024</v>
      </c>
      <c r="S113" s="90">
        <v>29</v>
      </c>
      <c r="T113" s="91">
        <f>Jalons[[#This Row],[Début prévisionnel 5]]+Jalons[[#This Row],[Nombre de jours6]]</f>
        <v>45053</v>
      </c>
      <c r="U113" s="91"/>
      <c r="V113" s="87">
        <f ca="1">IF(Jalons[[#This Row],[temps consommés 10]]-Jalons[[#This Row],[Nombre de jours6]]&lt;0,0,Jalons[[#This Row],[temps consommés 10]]-Jalons[[#This Row],[Nombre de jours6]])</f>
        <v>0</v>
      </c>
      <c r="W11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3" s="45"/>
      <c r="Y113" s="23" t="str">
        <f ca="1">IF(AND($O113="Objectif",Y$7&gt;=$R113,Y$7&lt;=$R113+$S113-1),2,IF(AND($O113="Jalon",Y$7&gt;=$R113,Y$7&lt;=$R113+$S113-1),1,""))</f>
        <v/>
      </c>
      <c r="Z113" s="23" t="str">
        <f ca="1">IF(AND($O113="Objectif",Z$7&gt;=$R113,Z$7&lt;=$R113+$S113-1),2,IF(AND($O113="Jalon",Z$7&gt;=$R113,Z$7&lt;=$R113+$S113-1),1,""))</f>
        <v/>
      </c>
      <c r="AA113" s="23" t="str">
        <f ca="1">IF(AND($O113="Objectif",AA$7&gt;=$R113,AA$7&lt;=$R113+$S113-1),2,IF(AND($O113="Jalon",AA$7&gt;=$R113,AA$7&lt;=$R113+$S113-1),1,""))</f>
        <v/>
      </c>
      <c r="AB113" s="23" t="str">
        <f ca="1">IF(AND($O113="Objectif",AB$7&gt;=$R113,AB$7&lt;=$R113+$S113-1),2,IF(AND($O113="Jalon",AB$7&gt;=$R113,AB$7&lt;=$R113+$S113-1),1,""))</f>
        <v/>
      </c>
      <c r="AC113" s="23" t="str">
        <f ca="1">IF(AND($O113="Objectif",AC$7&gt;=$R113,AC$7&lt;=$R113+$S113-1),2,IF(AND($O113="Jalon",AC$7&gt;=$R113,AC$7&lt;=$R113+$S113-1),1,""))</f>
        <v/>
      </c>
      <c r="AD113" s="23" t="str">
        <f ca="1">IF(AND($O113="Objectif",AD$7&gt;=$R113,AD$7&lt;=$R113+$S113-1),2,IF(AND($O113="Jalon",AD$7&gt;=$R113,AD$7&lt;=$R113+$S113-1),1,""))</f>
        <v/>
      </c>
      <c r="AE113" s="23" t="str">
        <f ca="1">IF(AND($O113="Objectif",AE$7&gt;=$R113,AE$7&lt;=$R113+$S113-1),2,IF(AND($O113="Jalon",AE$7&gt;=$R113,AE$7&lt;=$R113+$S113-1),1,""))</f>
        <v/>
      </c>
      <c r="AF113" s="23" t="str">
        <f ca="1">IF(AND($O113="Objectif",AF$7&gt;=$R113,AF$7&lt;=$R113+$S113-1),2,IF(AND($O113="Jalon",AF$7&gt;=$R113,AF$7&lt;=$R113+$S113-1),1,""))</f>
        <v/>
      </c>
      <c r="AG113" s="23" t="str">
        <f ca="1">IF(AND($O113="Objectif",AG$7&gt;=$R113,AG$7&lt;=$R113+$S113-1),2,IF(AND($O113="Jalon",AG$7&gt;=$R113,AG$7&lt;=$R113+$S113-1),1,""))</f>
        <v/>
      </c>
      <c r="AH113" s="23" t="str">
        <f ca="1">IF(AND($O113="Objectif",AH$7&gt;=$R113,AH$7&lt;=$R113+$S113-1),2,IF(AND($O113="Jalon",AH$7&gt;=$R113,AH$7&lt;=$R113+$S113-1),1,""))</f>
        <v/>
      </c>
      <c r="AI113" s="23" t="str">
        <f ca="1">IF(AND($O113="Objectif",AI$7&gt;=$R113,AI$7&lt;=$R113+$S113-1),2,IF(AND($O113="Jalon",AI$7&gt;=$R113,AI$7&lt;=$R113+$S113-1),1,""))</f>
        <v/>
      </c>
      <c r="AJ113" s="23" t="str">
        <f ca="1">IF(AND($O113="Objectif",AJ$7&gt;=$R113,AJ$7&lt;=$R113+$S113-1),2,IF(AND($O113="Jalon",AJ$7&gt;=$R113,AJ$7&lt;=$R113+$S113-1),1,""))</f>
        <v/>
      </c>
      <c r="AK113" s="23" t="str">
        <f ca="1">IF(AND($O113="Objectif",AK$7&gt;=$R113,AK$7&lt;=$R113+$S113-1),2,IF(AND($O113="Jalon",AK$7&gt;=$R113,AK$7&lt;=$R113+$S113-1),1,""))</f>
        <v/>
      </c>
      <c r="AL113" s="23" t="str">
        <f ca="1">IF(AND($O113="Objectif",AL$7&gt;=$R113,AL$7&lt;=$R113+$S113-1),2,IF(AND($O113="Jalon",AL$7&gt;=$R113,AL$7&lt;=$R113+$S113-1),1,""))</f>
        <v/>
      </c>
      <c r="AM113" s="23" t="str">
        <f ca="1">IF(AND($O113="Objectif",AM$7&gt;=$R113,AM$7&lt;=$R113+$S113-1),2,IF(AND($O113="Jalon",AM$7&gt;=$R113,AM$7&lt;=$R113+$S113-1),1,""))</f>
        <v/>
      </c>
      <c r="AN113" s="23" t="str">
        <f ca="1">IF(AND($O113="Objectif",AN$7&gt;=$R113,AN$7&lt;=$R113+$S113-1),2,IF(AND($O113="Jalon",AN$7&gt;=$R113,AN$7&lt;=$R113+$S113-1),1,""))</f>
        <v/>
      </c>
      <c r="AO113" s="23" t="str">
        <f ca="1">IF(AND($O113="Objectif",AO$7&gt;=$R113,AO$7&lt;=$R113+$S113-1),2,IF(AND($O113="Jalon",AO$7&gt;=$R113,AO$7&lt;=$R113+$S113-1),1,""))</f>
        <v/>
      </c>
      <c r="AP113" s="23" t="str">
        <f ca="1">IF(AND($O113="Objectif",AP$7&gt;=$R113,AP$7&lt;=$R113+$S113-1),2,IF(AND($O113="Jalon",AP$7&gt;=$R113,AP$7&lt;=$R113+$S113-1),1,""))</f>
        <v/>
      </c>
      <c r="AQ113" s="23" t="str">
        <f ca="1">IF(AND($O113="Objectif",AQ$7&gt;=$R113,AQ$7&lt;=$R113+$S113-1),2,IF(AND($O113="Jalon",AQ$7&gt;=$R113,AQ$7&lt;=$R113+$S113-1),1,""))</f>
        <v/>
      </c>
      <c r="AR113" s="23" t="str">
        <f ca="1">IF(AND($O113="Objectif",AR$7&gt;=$R113,AR$7&lt;=$R113+$S113-1),2,IF(AND($O113="Jalon",AR$7&gt;=$R113,AR$7&lt;=$R113+$S113-1),1,""))</f>
        <v/>
      </c>
      <c r="AS113" s="23" t="str">
        <f ca="1">IF(AND($O113="Objectif",AS$7&gt;=$R113,AS$7&lt;=$R113+$S113-1),2,IF(AND($O113="Jalon",AS$7&gt;=$R113,AS$7&lt;=$R113+$S113-1),1,""))</f>
        <v/>
      </c>
      <c r="AT113" s="23" t="str">
        <f ca="1">IF(AND($O113="Objectif",AT$7&gt;=$R113,AT$7&lt;=$R113+$S113-1),2,IF(AND($O113="Jalon",AT$7&gt;=$R113,AT$7&lt;=$R113+$S113-1),1,""))</f>
        <v/>
      </c>
      <c r="AU113" s="23" t="str">
        <f ca="1">IF(AND($O113="Objectif",AU$7&gt;=$R113,AU$7&lt;=$R113+$S113-1),2,IF(AND($O113="Jalon",AU$7&gt;=$R113,AU$7&lt;=$R113+$S113-1),1,""))</f>
        <v/>
      </c>
      <c r="AV113" s="23" t="str">
        <f ca="1">IF(AND($O113="Objectif",AV$7&gt;=$R113,AV$7&lt;=$R113+$S113-1),2,IF(AND($O113="Jalon",AV$7&gt;=$R113,AV$7&lt;=$R113+$S113-1),1,""))</f>
        <v/>
      </c>
      <c r="AW113" s="23" t="str">
        <f ca="1">IF(AND($O113="Objectif",AW$7&gt;=$R113,AW$7&lt;=$R113+$S113-1),2,IF(AND($O113="Jalon",AW$7&gt;=$R113,AW$7&lt;=$R113+$S113-1),1,""))</f>
        <v/>
      </c>
      <c r="AX113" s="23" t="str">
        <f ca="1">IF(AND($O113="Objectif",AX$7&gt;=$R113,AX$7&lt;=$R113+$S113-1),2,IF(AND($O113="Jalon",AX$7&gt;=$R113,AX$7&lt;=$R113+$S113-1),1,""))</f>
        <v/>
      </c>
      <c r="AY113" s="23" t="str">
        <f ca="1">IF(AND($O113="Objectif",AY$7&gt;=$R113,AY$7&lt;=$R113+$S113-1),2,IF(AND($O113="Jalon",AY$7&gt;=$R113,AY$7&lt;=$R113+$S113-1),1,""))</f>
        <v/>
      </c>
      <c r="AZ113" s="23" t="str">
        <f ca="1">IF(AND($O113="Objectif",AZ$7&gt;=$R113,AZ$7&lt;=$R113+$S113-1),2,IF(AND($O113="Jalon",AZ$7&gt;=$R113,AZ$7&lt;=$R113+$S113-1),1,""))</f>
        <v/>
      </c>
      <c r="BA113" s="23" t="str">
        <f ca="1">IF(AND($O113="Objectif",BA$7&gt;=$R113,BA$7&lt;=$R113+$S113-1),2,IF(AND($O113="Jalon",BA$7&gt;=$R113,BA$7&lt;=$R113+$S113-1),1,""))</f>
        <v/>
      </c>
      <c r="BB113" s="23" t="str">
        <f ca="1">IF(AND($O113="Objectif",BB$7&gt;=$R113,BB$7&lt;=$R113+$S113-1),2,IF(AND($O113="Jalon",BB$7&gt;=$R113,BB$7&lt;=$R113+$S113-1),1,""))</f>
        <v/>
      </c>
      <c r="BC113" s="23" t="str">
        <f ca="1">IF(AND($O113="Objectif",BC$7&gt;=$R113,BC$7&lt;=$R113+$S113-1),2,IF(AND($O113="Jalon",BC$7&gt;=$R113,BC$7&lt;=$R113+$S113-1),1,""))</f>
        <v/>
      </c>
      <c r="BD113" s="23" t="str">
        <f ca="1">IF(AND($O113="Objectif",BD$7&gt;=$R113,BD$7&lt;=$R113+$S113-1),2,IF(AND($O113="Jalon",BD$7&gt;=$R113,BD$7&lt;=$R113+$S113-1),1,""))</f>
        <v/>
      </c>
      <c r="BE113" s="23" t="str">
        <f ca="1">IF(AND($O113="Objectif",BE$7&gt;=$R113,BE$7&lt;=$R113+$S113-1),2,IF(AND($O113="Jalon",BE$7&gt;=$R113,BE$7&lt;=$R113+$S113-1),1,""))</f>
        <v/>
      </c>
      <c r="BF113" s="23" t="str">
        <f ca="1">IF(AND($O113="Objectif",BF$7&gt;=$R113,BF$7&lt;=$R113+$S113-1),2,IF(AND($O113="Jalon",BF$7&gt;=$R113,BF$7&lt;=$R113+$S113-1),1,""))</f>
        <v/>
      </c>
      <c r="BG113" s="23" t="str">
        <f ca="1">IF(AND($O113="Objectif",BG$7&gt;=$R113,BG$7&lt;=$R113+$S113-1),2,IF(AND($O113="Jalon",BG$7&gt;=$R113,BG$7&lt;=$R113+$S113-1),1,""))</f>
        <v/>
      </c>
      <c r="BH113" s="23" t="str">
        <f ca="1">IF(AND($O113="Objectif",BH$7&gt;=$R113,BH$7&lt;=$R113+$S113-1),2,IF(AND($O113="Jalon",BH$7&gt;=$R113,BH$7&lt;=$R113+$S113-1),1,""))</f>
        <v/>
      </c>
      <c r="BI113" s="23" t="str">
        <f ca="1">IF(AND($O113="Objectif",BI$7&gt;=$R113,BI$7&lt;=$R113+$S113-1),2,IF(AND($O113="Jalon",BI$7&gt;=$R113,BI$7&lt;=$R113+$S113-1),1,""))</f>
        <v/>
      </c>
      <c r="BJ113" s="23" t="str">
        <f ca="1">IF(AND($O113="Objectif",BJ$7&gt;=$R113,BJ$7&lt;=$R113+$S113-1),2,IF(AND($O113="Jalon",BJ$7&gt;=$R113,BJ$7&lt;=$R113+$S113-1),1,""))</f>
        <v/>
      </c>
      <c r="BK113" s="23" t="str">
        <f ca="1">IF(AND($O113="Objectif",BK$7&gt;=$R113,BK$7&lt;=$R113+$S113-1),2,IF(AND($O113="Jalon",BK$7&gt;=$R113,BK$7&lt;=$R113+$S113-1),1,""))</f>
        <v/>
      </c>
      <c r="BL113" s="23" t="str">
        <f ca="1">IF(AND($O113="Objectif",BL$7&gt;=$R113,BL$7&lt;=$R113+$S113-1),2,IF(AND($O113="Jalon",BL$7&gt;=$R113,BL$7&lt;=$R113+$S113-1),1,""))</f>
        <v/>
      </c>
      <c r="BM113" s="23" t="str">
        <f ca="1">IF(AND($O113="Objectif",BM$7&gt;=$R113,BM$7&lt;=$R113+$S113-1),2,IF(AND($O113="Jalon",BM$7&gt;=$R113,BM$7&lt;=$R113+$S113-1),1,""))</f>
        <v/>
      </c>
      <c r="BN113" s="23" t="str">
        <f ca="1">IF(AND($O113="Objectif",BN$7&gt;=$R113,BN$7&lt;=$R113+$S113-1),2,IF(AND($O113="Jalon",BN$7&gt;=$R113,BN$7&lt;=$R113+$S113-1),1,""))</f>
        <v/>
      </c>
      <c r="BO113" s="23" t="str">
        <f ca="1">IF(AND($O113="Objectif",BO$7&gt;=$R113,BO$7&lt;=$R113+$S113-1),2,IF(AND($O113="Jalon",BO$7&gt;=$R113,BO$7&lt;=$R113+$S113-1),1,""))</f>
        <v/>
      </c>
      <c r="BP113" s="23" t="str">
        <f ca="1">IF(AND($O113="Objectif",BP$7&gt;=$R113,BP$7&lt;=$R113+$S113-1),2,IF(AND($O113="Jalon",BP$7&gt;=$R113,BP$7&lt;=$R113+$S113-1),1,""))</f>
        <v/>
      </c>
      <c r="BQ113" s="23" t="str">
        <f ca="1">IF(AND($O113="Objectif",BQ$7&gt;=$R113,BQ$7&lt;=$R113+$S113-1),2,IF(AND($O113="Jalon",BQ$7&gt;=$R113,BQ$7&lt;=$R113+$S113-1),1,""))</f>
        <v/>
      </c>
      <c r="BR113" s="23" t="str">
        <f ca="1">IF(AND($O113="Objectif",BR$7&gt;=$R113,BR$7&lt;=$R113+$S113-1),2,IF(AND($O113="Jalon",BR$7&gt;=$R113,BR$7&lt;=$R113+$S113-1),1,""))</f>
        <v/>
      </c>
      <c r="BS113" s="23" t="str">
        <f ca="1">IF(AND($O113="Objectif",BS$7&gt;=$R113,BS$7&lt;=$R113+$S113-1),2,IF(AND($O113="Jalon",BS$7&gt;=$R113,BS$7&lt;=$R113+$S113-1),1,""))</f>
        <v/>
      </c>
      <c r="BT113" s="23" t="str">
        <f ca="1">IF(AND($O113="Objectif",BT$7&gt;=$R113,BT$7&lt;=$R113+$S113-1),2,IF(AND($O113="Jalon",BT$7&gt;=$R113,BT$7&lt;=$R113+$S113-1),1,""))</f>
        <v/>
      </c>
      <c r="BU113" s="23" t="str">
        <f ca="1">IF(AND($O113="Objectif",BU$7&gt;=$R113,BU$7&lt;=$R113+$S113-1),2,IF(AND($O113="Jalon",BU$7&gt;=$R113,BU$7&lt;=$R113+$S113-1),1,""))</f>
        <v/>
      </c>
      <c r="BV113" s="23" t="str">
        <f ca="1">IF(AND($O113="Objectif",BV$7&gt;=$R113,BV$7&lt;=$R113+$S113-1),2,IF(AND($O113="Jalon",BV$7&gt;=$R113,BV$7&lt;=$R113+$S113-1),1,""))</f>
        <v/>
      </c>
      <c r="BW113" s="23" t="str">
        <f ca="1">IF(AND($O113="Objectif",BW$7&gt;=$R113,BW$7&lt;=$R113+$S113-1),2,IF(AND($O113="Jalon",BW$7&gt;=$R113,BW$7&lt;=$R113+$S113-1),1,""))</f>
        <v/>
      </c>
      <c r="BX113" s="23" t="str">
        <f ca="1">IF(AND($O113="Objectif",BX$7&gt;=$R113,BX$7&lt;=$R113+$S113-1),2,IF(AND($O113="Jalon",BX$7&gt;=$R113,BX$7&lt;=$R113+$S113-1),1,""))</f>
        <v/>
      </c>
      <c r="BY113" s="23" t="str">
        <f ca="1">IF(AND($O113="Objectif",BY$7&gt;=$R113,BY$7&lt;=$R113+$S113-1),2,IF(AND($O113="Jalon",BY$7&gt;=$R113,BY$7&lt;=$R113+$S113-1),1,""))</f>
        <v/>
      </c>
      <c r="BZ113" s="23" t="str">
        <f ca="1">IF(AND($O113="Objectif",BZ$7&gt;=$R113,BZ$7&lt;=$R113+$S113-1),2,IF(AND($O113="Jalon",BZ$7&gt;=$R113,BZ$7&lt;=$R113+$S113-1),1,""))</f>
        <v/>
      </c>
      <c r="CA113" s="23" t="str">
        <f ca="1">IF(AND($O113="Objectif",CA$7&gt;=$R113,CA$7&lt;=$R113+$S113-1),2,IF(AND($O113="Jalon",CA$7&gt;=$R113,CA$7&lt;=$R113+$S113-1),1,""))</f>
        <v/>
      </c>
      <c r="CB113" s="23" t="str">
        <f ca="1">IF(AND($O113="Objectif",CB$7&gt;=$R113,CB$7&lt;=$R113+$S113-1),2,IF(AND($O113="Jalon",CB$7&gt;=$R113,CB$7&lt;=$R113+$S113-1),1,""))</f>
        <v/>
      </c>
    </row>
    <row r="114" spans="1:80" s="60" customFormat="1" ht="30" customHeight="1" x14ac:dyDescent="0.25">
      <c r="A114" s="36">
        <v>13</v>
      </c>
      <c r="B114" s="34" t="s">
        <v>29</v>
      </c>
      <c r="C114" s="88" t="str">
        <f ca="1">VLOOKUP(((Jalons[[#This Row],[perturbation ]]+Jalons[[#This Row],[perturbation 9]])/150),$D$3:$E$6,2,1)</f>
        <v>En bonne voie</v>
      </c>
      <c r="D114" s="88" t="str">
        <f ca="1">VLOOKUP((Jalons[[#This Row],[temps consommés ]]-Jalons[[#This Row],[Nombre de jours]])/Jalons[[#This Row],[Nombre de jours]],$V$3:$W$6,2,1)</f>
        <v>En bonne voie</v>
      </c>
      <c r="E114" s="22" t="s">
        <v>9</v>
      </c>
      <c r="F114" s="65">
        <f>IF(AND(Jalons[[#This Row],[début réel ]]="",Jalons[[#This Row],[fin réelle ]]),0,IF(AND(Jalons[[#This Row],[début réel ]]&lt;&gt;"",Jalons[[#This Row],[fin réelle ]]=""),0.5,1))</f>
        <v>0</v>
      </c>
      <c r="G114" s="56">
        <f>+T69+1</f>
        <v>45022</v>
      </c>
      <c r="H114" s="21">
        <v>2</v>
      </c>
      <c r="I114" s="45">
        <f>+Jalons[[#This Row],[Début prévisionnel ]]+Jalons[[#This Row],[Nombre de jours]]-1</f>
        <v>45023</v>
      </c>
      <c r="J114" s="45"/>
      <c r="K114" s="87">
        <f ca="1">IF(Jalons[[#This Row],[temps consommés ]]-Jalons[[#This Row],[Nombre de jours]]&lt;0,0,Jalons[[#This Row],[temps consommés ]]-Jalons[[#This Row],[Nombre de jours]])</f>
        <v>0</v>
      </c>
      <c r="L11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4" s="45"/>
      <c r="N114" s="66"/>
      <c r="O114" s="88" t="str">
        <f ca="1">VLOOKUP(Jalons[[#This Row],[temps consommés 10]]-Jalons[[#This Row],[Nombre de jours6]]/Jalons[[#This Row],[Nombre de jours6]],$V$3:$W$6,2,1)</f>
        <v>En bonne voie</v>
      </c>
      <c r="P114" s="22" t="s">
        <v>9</v>
      </c>
      <c r="Q114" s="65">
        <f>IF(AND(Jalons[[#This Row],[début réel 8]]="",Jalons[[#This Row],[fin réelle 11]]),0,IF(AND(Jalons[[#This Row],[début réel 8]]&lt;&gt;"",Jalons[[#This Row],[fin réelle 11]]=""),0.5,1))</f>
        <v>0</v>
      </c>
      <c r="R114" s="89">
        <f>+Jalons[[#This Row],[Fin ]]+1</f>
        <v>45024</v>
      </c>
      <c r="S114" s="90">
        <v>29</v>
      </c>
      <c r="T114" s="91">
        <f>Jalons[[#This Row],[Début prévisionnel 5]]+Jalons[[#This Row],[Nombre de jours6]]</f>
        <v>45053</v>
      </c>
      <c r="U114" s="91"/>
      <c r="V114" s="87">
        <f ca="1">IF(Jalons[[#This Row],[temps consommés 10]]-Jalons[[#This Row],[Nombre de jours6]]&lt;0,0,Jalons[[#This Row],[temps consommés 10]]-Jalons[[#This Row],[Nombre de jours6]])</f>
        <v>0</v>
      </c>
      <c r="W11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4" s="45"/>
      <c r="Y114" s="23" t="str">
        <f ca="1">IF(AND($O114="Objectif",Y$7&gt;=$R114,Y$7&lt;=$R114+$S114-1),2,IF(AND($O114="Jalon",Y$7&gt;=$R114,Y$7&lt;=$R114+$S114-1),1,""))</f>
        <v/>
      </c>
      <c r="Z114" s="23" t="str">
        <f ca="1">IF(AND($O114="Objectif",Z$7&gt;=$R114,Z$7&lt;=$R114+$S114-1),2,IF(AND($O114="Jalon",Z$7&gt;=$R114,Z$7&lt;=$R114+$S114-1),1,""))</f>
        <v/>
      </c>
      <c r="AA114" s="23" t="str">
        <f ca="1">IF(AND($O114="Objectif",AA$7&gt;=$R114,AA$7&lt;=$R114+$S114-1),2,IF(AND($O114="Jalon",AA$7&gt;=$R114,AA$7&lt;=$R114+$S114-1),1,""))</f>
        <v/>
      </c>
      <c r="AB114" s="23" t="str">
        <f ca="1">IF(AND($O114="Objectif",AB$7&gt;=$R114,AB$7&lt;=$R114+$S114-1),2,IF(AND($O114="Jalon",AB$7&gt;=$R114,AB$7&lt;=$R114+$S114-1),1,""))</f>
        <v/>
      </c>
      <c r="AC114" s="23" t="str">
        <f ca="1">IF(AND($O114="Objectif",AC$7&gt;=$R114,AC$7&lt;=$R114+$S114-1),2,IF(AND($O114="Jalon",AC$7&gt;=$R114,AC$7&lt;=$R114+$S114-1),1,""))</f>
        <v/>
      </c>
      <c r="AD114" s="23" t="str">
        <f ca="1">IF(AND($O114="Objectif",AD$7&gt;=$R114,AD$7&lt;=$R114+$S114-1),2,IF(AND($O114="Jalon",AD$7&gt;=$R114,AD$7&lt;=$R114+$S114-1),1,""))</f>
        <v/>
      </c>
      <c r="AE114" s="23" t="str">
        <f ca="1">IF(AND($O114="Objectif",AE$7&gt;=$R114,AE$7&lt;=$R114+$S114-1),2,IF(AND($O114="Jalon",AE$7&gt;=$R114,AE$7&lt;=$R114+$S114-1),1,""))</f>
        <v/>
      </c>
      <c r="AF114" s="23" t="str">
        <f ca="1">IF(AND($O114="Objectif",AF$7&gt;=$R114,AF$7&lt;=$R114+$S114-1),2,IF(AND($O114="Jalon",AF$7&gt;=$R114,AF$7&lt;=$R114+$S114-1),1,""))</f>
        <v/>
      </c>
      <c r="AG114" s="23" t="str">
        <f ca="1">IF(AND($O114="Objectif",AG$7&gt;=$R114,AG$7&lt;=$R114+$S114-1),2,IF(AND($O114="Jalon",AG$7&gt;=$R114,AG$7&lt;=$R114+$S114-1),1,""))</f>
        <v/>
      </c>
      <c r="AH114" s="23" t="str">
        <f ca="1">IF(AND($O114="Objectif",AH$7&gt;=$R114,AH$7&lt;=$R114+$S114-1),2,IF(AND($O114="Jalon",AH$7&gt;=$R114,AH$7&lt;=$R114+$S114-1),1,""))</f>
        <v/>
      </c>
      <c r="AI114" s="23" t="str">
        <f ca="1">IF(AND($O114="Objectif",AI$7&gt;=$R114,AI$7&lt;=$R114+$S114-1),2,IF(AND($O114="Jalon",AI$7&gt;=$R114,AI$7&lt;=$R114+$S114-1),1,""))</f>
        <v/>
      </c>
      <c r="AJ114" s="23" t="str">
        <f ca="1">IF(AND($O114="Objectif",AJ$7&gt;=$R114,AJ$7&lt;=$R114+$S114-1),2,IF(AND($O114="Jalon",AJ$7&gt;=$R114,AJ$7&lt;=$R114+$S114-1),1,""))</f>
        <v/>
      </c>
      <c r="AK114" s="23" t="str">
        <f ca="1">IF(AND($O114="Objectif",AK$7&gt;=$R114,AK$7&lt;=$R114+$S114-1),2,IF(AND($O114="Jalon",AK$7&gt;=$R114,AK$7&lt;=$R114+$S114-1),1,""))</f>
        <v/>
      </c>
      <c r="AL114" s="23" t="str">
        <f ca="1">IF(AND($O114="Objectif",AL$7&gt;=$R114,AL$7&lt;=$R114+$S114-1),2,IF(AND($O114="Jalon",AL$7&gt;=$R114,AL$7&lt;=$R114+$S114-1),1,""))</f>
        <v/>
      </c>
      <c r="AM114" s="23" t="str">
        <f ca="1">IF(AND($O114="Objectif",AM$7&gt;=$R114,AM$7&lt;=$R114+$S114-1),2,IF(AND($O114="Jalon",AM$7&gt;=$R114,AM$7&lt;=$R114+$S114-1),1,""))</f>
        <v/>
      </c>
      <c r="AN114" s="23" t="str">
        <f ca="1">IF(AND($O114="Objectif",AN$7&gt;=$R114,AN$7&lt;=$R114+$S114-1),2,IF(AND($O114="Jalon",AN$7&gt;=$R114,AN$7&lt;=$R114+$S114-1),1,""))</f>
        <v/>
      </c>
      <c r="AO114" s="23" t="str">
        <f ca="1">IF(AND($O114="Objectif",AO$7&gt;=$R114,AO$7&lt;=$R114+$S114-1),2,IF(AND($O114="Jalon",AO$7&gt;=$R114,AO$7&lt;=$R114+$S114-1),1,""))</f>
        <v/>
      </c>
      <c r="AP114" s="23" t="str">
        <f ca="1">IF(AND($O114="Objectif",AP$7&gt;=$R114,AP$7&lt;=$R114+$S114-1),2,IF(AND($O114="Jalon",AP$7&gt;=$R114,AP$7&lt;=$R114+$S114-1),1,""))</f>
        <v/>
      </c>
      <c r="AQ114" s="23" t="str">
        <f ca="1">IF(AND($O114="Objectif",AQ$7&gt;=$R114,AQ$7&lt;=$R114+$S114-1),2,IF(AND($O114="Jalon",AQ$7&gt;=$R114,AQ$7&lt;=$R114+$S114-1),1,""))</f>
        <v/>
      </c>
      <c r="AR114" s="23" t="str">
        <f ca="1">IF(AND($O114="Objectif",AR$7&gt;=$R114,AR$7&lt;=$R114+$S114-1),2,IF(AND($O114="Jalon",AR$7&gt;=$R114,AR$7&lt;=$R114+$S114-1),1,""))</f>
        <v/>
      </c>
      <c r="AS114" s="23" t="str">
        <f ca="1">IF(AND($O114="Objectif",AS$7&gt;=$R114,AS$7&lt;=$R114+$S114-1),2,IF(AND($O114="Jalon",AS$7&gt;=$R114,AS$7&lt;=$R114+$S114-1),1,""))</f>
        <v/>
      </c>
      <c r="AT114" s="23" t="str">
        <f ca="1">IF(AND($O114="Objectif",AT$7&gt;=$R114,AT$7&lt;=$R114+$S114-1),2,IF(AND($O114="Jalon",AT$7&gt;=$R114,AT$7&lt;=$R114+$S114-1),1,""))</f>
        <v/>
      </c>
      <c r="AU114" s="23" t="str">
        <f ca="1">IF(AND($O114="Objectif",AU$7&gt;=$R114,AU$7&lt;=$R114+$S114-1),2,IF(AND($O114="Jalon",AU$7&gt;=$R114,AU$7&lt;=$R114+$S114-1),1,""))</f>
        <v/>
      </c>
      <c r="AV114" s="23" t="str">
        <f ca="1">IF(AND($O114="Objectif",AV$7&gt;=$R114,AV$7&lt;=$R114+$S114-1),2,IF(AND($O114="Jalon",AV$7&gt;=$R114,AV$7&lt;=$R114+$S114-1),1,""))</f>
        <v/>
      </c>
      <c r="AW114" s="23" t="str">
        <f ca="1">IF(AND($O114="Objectif",AW$7&gt;=$R114,AW$7&lt;=$R114+$S114-1),2,IF(AND($O114="Jalon",AW$7&gt;=$R114,AW$7&lt;=$R114+$S114-1),1,""))</f>
        <v/>
      </c>
      <c r="AX114" s="23" t="str">
        <f ca="1">IF(AND($O114="Objectif",AX$7&gt;=$R114,AX$7&lt;=$R114+$S114-1),2,IF(AND($O114="Jalon",AX$7&gt;=$R114,AX$7&lt;=$R114+$S114-1),1,""))</f>
        <v/>
      </c>
      <c r="AY114" s="23" t="str">
        <f ca="1">IF(AND($O114="Objectif",AY$7&gt;=$R114,AY$7&lt;=$R114+$S114-1),2,IF(AND($O114="Jalon",AY$7&gt;=$R114,AY$7&lt;=$R114+$S114-1),1,""))</f>
        <v/>
      </c>
      <c r="AZ114" s="23" t="str">
        <f ca="1">IF(AND($O114="Objectif",AZ$7&gt;=$R114,AZ$7&lt;=$R114+$S114-1),2,IF(AND($O114="Jalon",AZ$7&gt;=$R114,AZ$7&lt;=$R114+$S114-1),1,""))</f>
        <v/>
      </c>
      <c r="BA114" s="23" t="str">
        <f ca="1">IF(AND($O114="Objectif",BA$7&gt;=$R114,BA$7&lt;=$R114+$S114-1),2,IF(AND($O114="Jalon",BA$7&gt;=$R114,BA$7&lt;=$R114+$S114-1),1,""))</f>
        <v/>
      </c>
      <c r="BB114" s="23" t="str">
        <f ca="1">IF(AND($O114="Objectif",BB$7&gt;=$R114,BB$7&lt;=$R114+$S114-1),2,IF(AND($O114="Jalon",BB$7&gt;=$R114,BB$7&lt;=$R114+$S114-1),1,""))</f>
        <v/>
      </c>
      <c r="BC114" s="23" t="str">
        <f ca="1">IF(AND($O114="Objectif",BC$7&gt;=$R114,BC$7&lt;=$R114+$S114-1),2,IF(AND($O114="Jalon",BC$7&gt;=$R114,BC$7&lt;=$R114+$S114-1),1,""))</f>
        <v/>
      </c>
      <c r="BD114" s="23" t="str">
        <f ca="1">IF(AND($O114="Objectif",BD$7&gt;=$R114,BD$7&lt;=$R114+$S114-1),2,IF(AND($O114="Jalon",BD$7&gt;=$R114,BD$7&lt;=$R114+$S114-1),1,""))</f>
        <v/>
      </c>
      <c r="BE114" s="23" t="str">
        <f ca="1">IF(AND($O114="Objectif",BE$7&gt;=$R114,BE$7&lt;=$R114+$S114-1),2,IF(AND($O114="Jalon",BE$7&gt;=$R114,BE$7&lt;=$R114+$S114-1),1,""))</f>
        <v/>
      </c>
      <c r="BF114" s="23" t="str">
        <f ca="1">IF(AND($O114="Objectif",BF$7&gt;=$R114,BF$7&lt;=$R114+$S114-1),2,IF(AND($O114="Jalon",BF$7&gt;=$R114,BF$7&lt;=$R114+$S114-1),1,""))</f>
        <v/>
      </c>
      <c r="BG114" s="23" t="str">
        <f ca="1">IF(AND($O114="Objectif",BG$7&gt;=$R114,BG$7&lt;=$R114+$S114-1),2,IF(AND($O114="Jalon",BG$7&gt;=$R114,BG$7&lt;=$R114+$S114-1),1,""))</f>
        <v/>
      </c>
      <c r="BH114" s="23" t="str">
        <f ca="1">IF(AND($O114="Objectif",BH$7&gt;=$R114,BH$7&lt;=$R114+$S114-1),2,IF(AND($O114="Jalon",BH$7&gt;=$R114,BH$7&lt;=$R114+$S114-1),1,""))</f>
        <v/>
      </c>
      <c r="BI114" s="23" t="str">
        <f ca="1">IF(AND($O114="Objectif",BI$7&gt;=$R114,BI$7&lt;=$R114+$S114-1),2,IF(AND($O114="Jalon",BI$7&gt;=$R114,BI$7&lt;=$R114+$S114-1),1,""))</f>
        <v/>
      </c>
      <c r="BJ114" s="23" t="str">
        <f ca="1">IF(AND($O114="Objectif",BJ$7&gt;=$R114,BJ$7&lt;=$R114+$S114-1),2,IF(AND($O114="Jalon",BJ$7&gt;=$R114,BJ$7&lt;=$R114+$S114-1),1,""))</f>
        <v/>
      </c>
      <c r="BK114" s="23" t="str">
        <f ca="1">IF(AND($O114="Objectif",BK$7&gt;=$R114,BK$7&lt;=$R114+$S114-1),2,IF(AND($O114="Jalon",BK$7&gt;=$R114,BK$7&lt;=$R114+$S114-1),1,""))</f>
        <v/>
      </c>
      <c r="BL114" s="23" t="str">
        <f ca="1">IF(AND($O114="Objectif",BL$7&gt;=$R114,BL$7&lt;=$R114+$S114-1),2,IF(AND($O114="Jalon",BL$7&gt;=$R114,BL$7&lt;=$R114+$S114-1),1,""))</f>
        <v/>
      </c>
      <c r="BM114" s="23" t="str">
        <f ca="1">IF(AND($O114="Objectif",BM$7&gt;=$R114,BM$7&lt;=$R114+$S114-1),2,IF(AND($O114="Jalon",BM$7&gt;=$R114,BM$7&lt;=$R114+$S114-1),1,""))</f>
        <v/>
      </c>
      <c r="BN114" s="23" t="str">
        <f ca="1">IF(AND($O114="Objectif",BN$7&gt;=$R114,BN$7&lt;=$R114+$S114-1),2,IF(AND($O114="Jalon",BN$7&gt;=$R114,BN$7&lt;=$R114+$S114-1),1,""))</f>
        <v/>
      </c>
      <c r="BO114" s="23" t="str">
        <f ca="1">IF(AND($O114="Objectif",BO$7&gt;=$R114,BO$7&lt;=$R114+$S114-1),2,IF(AND($O114="Jalon",BO$7&gt;=$R114,BO$7&lt;=$R114+$S114-1),1,""))</f>
        <v/>
      </c>
      <c r="BP114" s="23" t="str">
        <f ca="1">IF(AND($O114="Objectif",BP$7&gt;=$R114,BP$7&lt;=$R114+$S114-1),2,IF(AND($O114="Jalon",BP$7&gt;=$R114,BP$7&lt;=$R114+$S114-1),1,""))</f>
        <v/>
      </c>
      <c r="BQ114" s="23" t="str">
        <f ca="1">IF(AND($O114="Objectif",BQ$7&gt;=$R114,BQ$7&lt;=$R114+$S114-1),2,IF(AND($O114="Jalon",BQ$7&gt;=$R114,BQ$7&lt;=$R114+$S114-1),1,""))</f>
        <v/>
      </c>
      <c r="BR114" s="23" t="str">
        <f ca="1">IF(AND($O114="Objectif",BR$7&gt;=$R114,BR$7&lt;=$R114+$S114-1),2,IF(AND($O114="Jalon",BR$7&gt;=$R114,BR$7&lt;=$R114+$S114-1),1,""))</f>
        <v/>
      </c>
      <c r="BS114" s="23" t="str">
        <f ca="1">IF(AND($O114="Objectif",BS$7&gt;=$R114,BS$7&lt;=$R114+$S114-1),2,IF(AND($O114="Jalon",BS$7&gt;=$R114,BS$7&lt;=$R114+$S114-1),1,""))</f>
        <v/>
      </c>
      <c r="BT114" s="23" t="str">
        <f ca="1">IF(AND($O114="Objectif",BT$7&gt;=$R114,BT$7&lt;=$R114+$S114-1),2,IF(AND($O114="Jalon",BT$7&gt;=$R114,BT$7&lt;=$R114+$S114-1),1,""))</f>
        <v/>
      </c>
      <c r="BU114" s="23" t="str">
        <f ca="1">IF(AND($O114="Objectif",BU$7&gt;=$R114,BU$7&lt;=$R114+$S114-1),2,IF(AND($O114="Jalon",BU$7&gt;=$R114,BU$7&lt;=$R114+$S114-1),1,""))</f>
        <v/>
      </c>
      <c r="BV114" s="23" t="str">
        <f ca="1">IF(AND($O114="Objectif",BV$7&gt;=$R114,BV$7&lt;=$R114+$S114-1),2,IF(AND($O114="Jalon",BV$7&gt;=$R114,BV$7&lt;=$R114+$S114-1),1,""))</f>
        <v/>
      </c>
      <c r="BW114" s="23" t="str">
        <f ca="1">IF(AND($O114="Objectif",BW$7&gt;=$R114,BW$7&lt;=$R114+$S114-1),2,IF(AND($O114="Jalon",BW$7&gt;=$R114,BW$7&lt;=$R114+$S114-1),1,""))</f>
        <v/>
      </c>
      <c r="BX114" s="23" t="str">
        <f ca="1">IF(AND($O114="Objectif",BX$7&gt;=$R114,BX$7&lt;=$R114+$S114-1),2,IF(AND($O114="Jalon",BX$7&gt;=$R114,BX$7&lt;=$R114+$S114-1),1,""))</f>
        <v/>
      </c>
      <c r="BY114" s="23" t="str">
        <f ca="1">IF(AND($O114="Objectif",BY$7&gt;=$R114,BY$7&lt;=$R114+$S114-1),2,IF(AND($O114="Jalon",BY$7&gt;=$R114,BY$7&lt;=$R114+$S114-1),1,""))</f>
        <v/>
      </c>
      <c r="BZ114" s="23" t="str">
        <f ca="1">IF(AND($O114="Objectif",BZ$7&gt;=$R114,BZ$7&lt;=$R114+$S114-1),2,IF(AND($O114="Jalon",BZ$7&gt;=$R114,BZ$7&lt;=$R114+$S114-1),1,""))</f>
        <v/>
      </c>
      <c r="CA114" s="23" t="str">
        <f ca="1">IF(AND($O114="Objectif",CA$7&gt;=$R114,CA$7&lt;=$R114+$S114-1),2,IF(AND($O114="Jalon",CA$7&gt;=$R114,CA$7&lt;=$R114+$S114-1),1,""))</f>
        <v/>
      </c>
      <c r="CB114" s="23" t="str">
        <f ca="1">IF(AND($O114="Objectif",CB$7&gt;=$R114,CB$7&lt;=$R114+$S114-1),2,IF(AND($O114="Jalon",CB$7&gt;=$R114,CB$7&lt;=$R114+$S114-1),1,""))</f>
        <v/>
      </c>
    </row>
    <row r="115" spans="1:80" s="60" customFormat="1" ht="30" customHeight="1" x14ac:dyDescent="0.25">
      <c r="A115" s="37">
        <v>14</v>
      </c>
      <c r="B115" s="33" t="s">
        <v>30</v>
      </c>
      <c r="C115" s="88" t="str">
        <f ca="1">VLOOKUP(((Jalons[[#This Row],[perturbation ]]+Jalons[[#This Row],[perturbation 9]])/150),$D$3:$E$6,2,1)</f>
        <v>En bonne voie</v>
      </c>
      <c r="D115" s="88" t="str">
        <f ca="1">VLOOKUP((Jalons[[#This Row],[temps consommés ]]-Jalons[[#This Row],[Nombre de jours]])/Jalons[[#This Row],[Nombre de jours]],$V$3:$W$6,2,1)</f>
        <v>En bonne voie</v>
      </c>
      <c r="E115" s="22" t="s">
        <v>9</v>
      </c>
      <c r="F115" s="65">
        <f>IF(AND(Jalons[[#This Row],[début réel ]]="",Jalons[[#This Row],[fin réelle ]]),0,IF(AND(Jalons[[#This Row],[début réel ]]&lt;&gt;"",Jalons[[#This Row],[fin réelle ]]=""),0.5,1))</f>
        <v>0</v>
      </c>
      <c r="G115" s="56">
        <f>+T70+1</f>
        <v>45022</v>
      </c>
      <c r="H115" s="21">
        <v>2</v>
      </c>
      <c r="I115" s="45">
        <f>+Jalons[[#This Row],[Début prévisionnel ]]+Jalons[[#This Row],[Nombre de jours]]-1</f>
        <v>45023</v>
      </c>
      <c r="J115" s="45"/>
      <c r="K115" s="87">
        <f ca="1">IF(Jalons[[#This Row],[temps consommés ]]-Jalons[[#This Row],[Nombre de jours]]&lt;0,0,Jalons[[#This Row],[temps consommés ]]-Jalons[[#This Row],[Nombre de jours]])</f>
        <v>0</v>
      </c>
      <c r="L11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5" s="45"/>
      <c r="N115" s="66"/>
      <c r="O115" s="88" t="str">
        <f ca="1">VLOOKUP(Jalons[[#This Row],[temps consommés 10]]-Jalons[[#This Row],[Nombre de jours6]]/Jalons[[#This Row],[Nombre de jours6]],$V$3:$W$6,2,1)</f>
        <v>En bonne voie</v>
      </c>
      <c r="P115" s="22" t="s">
        <v>9</v>
      </c>
      <c r="Q115" s="65">
        <f>IF(AND(Jalons[[#This Row],[début réel 8]]="",Jalons[[#This Row],[fin réelle 11]]),0,IF(AND(Jalons[[#This Row],[début réel 8]]&lt;&gt;"",Jalons[[#This Row],[fin réelle 11]]=""),0.5,1))</f>
        <v>0</v>
      </c>
      <c r="R115" s="89">
        <f>+Jalons[[#This Row],[Fin ]]+1</f>
        <v>45024</v>
      </c>
      <c r="S115" s="90">
        <v>29</v>
      </c>
      <c r="T115" s="91">
        <f>Jalons[[#This Row],[Début prévisionnel 5]]+Jalons[[#This Row],[Nombre de jours6]]</f>
        <v>45053</v>
      </c>
      <c r="U115" s="91"/>
      <c r="V115" s="87">
        <f ca="1">IF(Jalons[[#This Row],[temps consommés 10]]-Jalons[[#This Row],[Nombre de jours6]]&lt;0,0,Jalons[[#This Row],[temps consommés 10]]-Jalons[[#This Row],[Nombre de jours6]])</f>
        <v>0</v>
      </c>
      <c r="W11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5" s="45"/>
      <c r="Y115" s="23" t="str">
        <f ca="1">IF(AND($O115="Objectif",Y$7&gt;=$R115,Y$7&lt;=$R115+$S115-1),2,IF(AND($O115="Jalon",Y$7&gt;=$R115,Y$7&lt;=$R115+$S115-1),1,""))</f>
        <v/>
      </c>
      <c r="Z115" s="23" t="str">
        <f ca="1">IF(AND($O115="Objectif",Z$7&gt;=$R115,Z$7&lt;=$R115+$S115-1),2,IF(AND($O115="Jalon",Z$7&gt;=$R115,Z$7&lt;=$R115+$S115-1),1,""))</f>
        <v/>
      </c>
      <c r="AA115" s="23" t="str">
        <f ca="1">IF(AND($O115="Objectif",AA$7&gt;=$R115,AA$7&lt;=$R115+$S115-1),2,IF(AND($O115="Jalon",AA$7&gt;=$R115,AA$7&lt;=$R115+$S115-1),1,""))</f>
        <v/>
      </c>
      <c r="AB115" s="23" t="str">
        <f ca="1">IF(AND($O115="Objectif",AB$7&gt;=$R115,AB$7&lt;=$R115+$S115-1),2,IF(AND($O115="Jalon",AB$7&gt;=$R115,AB$7&lt;=$R115+$S115-1),1,""))</f>
        <v/>
      </c>
      <c r="AC115" s="23" t="str">
        <f ca="1">IF(AND($O115="Objectif",AC$7&gt;=$R115,AC$7&lt;=$R115+$S115-1),2,IF(AND($O115="Jalon",AC$7&gt;=$R115,AC$7&lt;=$R115+$S115-1),1,""))</f>
        <v/>
      </c>
      <c r="AD115" s="23" t="str">
        <f ca="1">IF(AND($O115="Objectif",AD$7&gt;=$R115,AD$7&lt;=$R115+$S115-1),2,IF(AND($O115="Jalon",AD$7&gt;=$R115,AD$7&lt;=$R115+$S115-1),1,""))</f>
        <v/>
      </c>
      <c r="AE115" s="23" t="str">
        <f ca="1">IF(AND($O115="Objectif",AE$7&gt;=$R115,AE$7&lt;=$R115+$S115-1),2,IF(AND($O115="Jalon",AE$7&gt;=$R115,AE$7&lt;=$R115+$S115-1),1,""))</f>
        <v/>
      </c>
      <c r="AF115" s="23" t="str">
        <f ca="1">IF(AND($O115="Objectif",AF$7&gt;=$R115,AF$7&lt;=$R115+$S115-1),2,IF(AND($O115="Jalon",AF$7&gt;=$R115,AF$7&lt;=$R115+$S115-1),1,""))</f>
        <v/>
      </c>
      <c r="AG115" s="23" t="str">
        <f ca="1">IF(AND($O115="Objectif",AG$7&gt;=$R115,AG$7&lt;=$R115+$S115-1),2,IF(AND($O115="Jalon",AG$7&gt;=$R115,AG$7&lt;=$R115+$S115-1),1,""))</f>
        <v/>
      </c>
      <c r="AH115" s="23" t="str">
        <f ca="1">IF(AND($O115="Objectif",AH$7&gt;=$R115,AH$7&lt;=$R115+$S115-1),2,IF(AND($O115="Jalon",AH$7&gt;=$R115,AH$7&lt;=$R115+$S115-1),1,""))</f>
        <v/>
      </c>
      <c r="AI115" s="23" t="str">
        <f ca="1">IF(AND($O115="Objectif",AI$7&gt;=$R115,AI$7&lt;=$R115+$S115-1),2,IF(AND($O115="Jalon",AI$7&gt;=$R115,AI$7&lt;=$R115+$S115-1),1,""))</f>
        <v/>
      </c>
      <c r="AJ115" s="23" t="str">
        <f ca="1">IF(AND($O115="Objectif",AJ$7&gt;=$R115,AJ$7&lt;=$R115+$S115-1),2,IF(AND($O115="Jalon",AJ$7&gt;=$R115,AJ$7&lt;=$R115+$S115-1),1,""))</f>
        <v/>
      </c>
      <c r="AK115" s="23" t="str">
        <f ca="1">IF(AND($O115="Objectif",AK$7&gt;=$R115,AK$7&lt;=$R115+$S115-1),2,IF(AND($O115="Jalon",AK$7&gt;=$R115,AK$7&lt;=$R115+$S115-1),1,""))</f>
        <v/>
      </c>
      <c r="AL115" s="23" t="str">
        <f ca="1">IF(AND($O115="Objectif",AL$7&gt;=$R115,AL$7&lt;=$R115+$S115-1),2,IF(AND($O115="Jalon",AL$7&gt;=$R115,AL$7&lt;=$R115+$S115-1),1,""))</f>
        <v/>
      </c>
      <c r="AM115" s="23" t="str">
        <f ca="1">IF(AND($O115="Objectif",AM$7&gt;=$R115,AM$7&lt;=$R115+$S115-1),2,IF(AND($O115="Jalon",AM$7&gt;=$R115,AM$7&lt;=$R115+$S115-1),1,""))</f>
        <v/>
      </c>
      <c r="AN115" s="23" t="str">
        <f ca="1">IF(AND($O115="Objectif",AN$7&gt;=$R115,AN$7&lt;=$R115+$S115-1),2,IF(AND($O115="Jalon",AN$7&gt;=$R115,AN$7&lt;=$R115+$S115-1),1,""))</f>
        <v/>
      </c>
      <c r="AO115" s="23" t="str">
        <f ca="1">IF(AND($O115="Objectif",AO$7&gt;=$R115,AO$7&lt;=$R115+$S115-1),2,IF(AND($O115="Jalon",AO$7&gt;=$R115,AO$7&lt;=$R115+$S115-1),1,""))</f>
        <v/>
      </c>
      <c r="AP115" s="23" t="str">
        <f ca="1">IF(AND($O115="Objectif",AP$7&gt;=$R115,AP$7&lt;=$R115+$S115-1),2,IF(AND($O115="Jalon",AP$7&gt;=$R115,AP$7&lt;=$R115+$S115-1),1,""))</f>
        <v/>
      </c>
      <c r="AQ115" s="23" t="str">
        <f ca="1">IF(AND($O115="Objectif",AQ$7&gt;=$R115,AQ$7&lt;=$R115+$S115-1),2,IF(AND($O115="Jalon",AQ$7&gt;=$R115,AQ$7&lt;=$R115+$S115-1),1,""))</f>
        <v/>
      </c>
      <c r="AR115" s="23" t="str">
        <f ca="1">IF(AND($O115="Objectif",AR$7&gt;=$R115,AR$7&lt;=$R115+$S115-1),2,IF(AND($O115="Jalon",AR$7&gt;=$R115,AR$7&lt;=$R115+$S115-1),1,""))</f>
        <v/>
      </c>
      <c r="AS115" s="23" t="str">
        <f ca="1">IF(AND($O115="Objectif",AS$7&gt;=$R115,AS$7&lt;=$R115+$S115-1),2,IF(AND($O115="Jalon",AS$7&gt;=$R115,AS$7&lt;=$R115+$S115-1),1,""))</f>
        <v/>
      </c>
      <c r="AT115" s="23" t="str">
        <f ca="1">IF(AND($O115="Objectif",AT$7&gt;=$R115,AT$7&lt;=$R115+$S115-1),2,IF(AND($O115="Jalon",AT$7&gt;=$R115,AT$7&lt;=$R115+$S115-1),1,""))</f>
        <v/>
      </c>
      <c r="AU115" s="23" t="str">
        <f ca="1">IF(AND($O115="Objectif",AU$7&gt;=$R115,AU$7&lt;=$R115+$S115-1),2,IF(AND($O115="Jalon",AU$7&gt;=$R115,AU$7&lt;=$R115+$S115-1),1,""))</f>
        <v/>
      </c>
      <c r="AV115" s="23" t="str">
        <f ca="1">IF(AND($O115="Objectif",AV$7&gt;=$R115,AV$7&lt;=$R115+$S115-1),2,IF(AND($O115="Jalon",AV$7&gt;=$R115,AV$7&lt;=$R115+$S115-1),1,""))</f>
        <v/>
      </c>
      <c r="AW115" s="23" t="str">
        <f ca="1">IF(AND($O115="Objectif",AW$7&gt;=$R115,AW$7&lt;=$R115+$S115-1),2,IF(AND($O115="Jalon",AW$7&gt;=$R115,AW$7&lt;=$R115+$S115-1),1,""))</f>
        <v/>
      </c>
      <c r="AX115" s="23" t="str">
        <f ca="1">IF(AND($O115="Objectif",AX$7&gt;=$R115,AX$7&lt;=$R115+$S115-1),2,IF(AND($O115="Jalon",AX$7&gt;=$R115,AX$7&lt;=$R115+$S115-1),1,""))</f>
        <v/>
      </c>
      <c r="AY115" s="23" t="str">
        <f ca="1">IF(AND($O115="Objectif",AY$7&gt;=$R115,AY$7&lt;=$R115+$S115-1),2,IF(AND($O115="Jalon",AY$7&gt;=$R115,AY$7&lt;=$R115+$S115-1),1,""))</f>
        <v/>
      </c>
      <c r="AZ115" s="23" t="str">
        <f ca="1">IF(AND($O115="Objectif",AZ$7&gt;=$R115,AZ$7&lt;=$R115+$S115-1),2,IF(AND($O115="Jalon",AZ$7&gt;=$R115,AZ$7&lt;=$R115+$S115-1),1,""))</f>
        <v/>
      </c>
      <c r="BA115" s="23" t="str">
        <f ca="1">IF(AND($O115="Objectif",BA$7&gt;=$R115,BA$7&lt;=$R115+$S115-1),2,IF(AND($O115="Jalon",BA$7&gt;=$R115,BA$7&lt;=$R115+$S115-1),1,""))</f>
        <v/>
      </c>
      <c r="BB115" s="23" t="str">
        <f ca="1">IF(AND($O115="Objectif",BB$7&gt;=$R115,BB$7&lt;=$R115+$S115-1),2,IF(AND($O115="Jalon",BB$7&gt;=$R115,BB$7&lt;=$R115+$S115-1),1,""))</f>
        <v/>
      </c>
      <c r="BC115" s="23" t="str">
        <f ca="1">IF(AND($O115="Objectif",BC$7&gt;=$R115,BC$7&lt;=$R115+$S115-1),2,IF(AND($O115="Jalon",BC$7&gt;=$R115,BC$7&lt;=$R115+$S115-1),1,""))</f>
        <v/>
      </c>
      <c r="BD115" s="23" t="str">
        <f ca="1">IF(AND($O115="Objectif",BD$7&gt;=$R115,BD$7&lt;=$R115+$S115-1),2,IF(AND($O115="Jalon",BD$7&gt;=$R115,BD$7&lt;=$R115+$S115-1),1,""))</f>
        <v/>
      </c>
      <c r="BE115" s="23" t="str">
        <f ca="1">IF(AND($O115="Objectif",BE$7&gt;=$R115,BE$7&lt;=$R115+$S115-1),2,IF(AND($O115="Jalon",BE$7&gt;=$R115,BE$7&lt;=$R115+$S115-1),1,""))</f>
        <v/>
      </c>
      <c r="BF115" s="23" t="str">
        <f ca="1">IF(AND($O115="Objectif",BF$7&gt;=$R115,BF$7&lt;=$R115+$S115-1),2,IF(AND($O115="Jalon",BF$7&gt;=$R115,BF$7&lt;=$R115+$S115-1),1,""))</f>
        <v/>
      </c>
      <c r="BG115" s="23" t="str">
        <f ca="1">IF(AND($O115="Objectif",BG$7&gt;=$R115,BG$7&lt;=$R115+$S115-1),2,IF(AND($O115="Jalon",BG$7&gt;=$R115,BG$7&lt;=$R115+$S115-1),1,""))</f>
        <v/>
      </c>
      <c r="BH115" s="23" t="str">
        <f ca="1">IF(AND($O115="Objectif",BH$7&gt;=$R115,BH$7&lt;=$R115+$S115-1),2,IF(AND($O115="Jalon",BH$7&gt;=$R115,BH$7&lt;=$R115+$S115-1),1,""))</f>
        <v/>
      </c>
      <c r="BI115" s="23" t="str">
        <f ca="1">IF(AND($O115="Objectif",BI$7&gt;=$R115,BI$7&lt;=$R115+$S115-1),2,IF(AND($O115="Jalon",BI$7&gt;=$R115,BI$7&lt;=$R115+$S115-1),1,""))</f>
        <v/>
      </c>
      <c r="BJ115" s="23" t="str">
        <f ca="1">IF(AND($O115="Objectif",BJ$7&gt;=$R115,BJ$7&lt;=$R115+$S115-1),2,IF(AND($O115="Jalon",BJ$7&gt;=$R115,BJ$7&lt;=$R115+$S115-1),1,""))</f>
        <v/>
      </c>
      <c r="BK115" s="23" t="str">
        <f ca="1">IF(AND($O115="Objectif",BK$7&gt;=$R115,BK$7&lt;=$R115+$S115-1),2,IF(AND($O115="Jalon",BK$7&gt;=$R115,BK$7&lt;=$R115+$S115-1),1,""))</f>
        <v/>
      </c>
      <c r="BL115" s="23" t="str">
        <f ca="1">IF(AND($O115="Objectif",BL$7&gt;=$R115,BL$7&lt;=$R115+$S115-1),2,IF(AND($O115="Jalon",BL$7&gt;=$R115,BL$7&lt;=$R115+$S115-1),1,""))</f>
        <v/>
      </c>
      <c r="BM115" s="23" t="str">
        <f ca="1">IF(AND($O115="Objectif",BM$7&gt;=$R115,BM$7&lt;=$R115+$S115-1),2,IF(AND($O115="Jalon",BM$7&gt;=$R115,BM$7&lt;=$R115+$S115-1),1,""))</f>
        <v/>
      </c>
      <c r="BN115" s="23" t="str">
        <f ca="1">IF(AND($O115="Objectif",BN$7&gt;=$R115,BN$7&lt;=$R115+$S115-1),2,IF(AND($O115="Jalon",BN$7&gt;=$R115,BN$7&lt;=$R115+$S115-1),1,""))</f>
        <v/>
      </c>
      <c r="BO115" s="23" t="str">
        <f ca="1">IF(AND($O115="Objectif",BO$7&gt;=$R115,BO$7&lt;=$R115+$S115-1),2,IF(AND($O115="Jalon",BO$7&gt;=$R115,BO$7&lt;=$R115+$S115-1),1,""))</f>
        <v/>
      </c>
      <c r="BP115" s="23" t="str">
        <f ca="1">IF(AND($O115="Objectif",BP$7&gt;=$R115,BP$7&lt;=$R115+$S115-1),2,IF(AND($O115="Jalon",BP$7&gt;=$R115,BP$7&lt;=$R115+$S115-1),1,""))</f>
        <v/>
      </c>
      <c r="BQ115" s="23" t="str">
        <f ca="1">IF(AND($O115="Objectif",BQ$7&gt;=$R115,BQ$7&lt;=$R115+$S115-1),2,IF(AND($O115="Jalon",BQ$7&gt;=$R115,BQ$7&lt;=$R115+$S115-1),1,""))</f>
        <v/>
      </c>
      <c r="BR115" s="23" t="str">
        <f ca="1">IF(AND($O115="Objectif",BR$7&gt;=$R115,BR$7&lt;=$R115+$S115-1),2,IF(AND($O115="Jalon",BR$7&gt;=$R115,BR$7&lt;=$R115+$S115-1),1,""))</f>
        <v/>
      </c>
      <c r="BS115" s="23" t="str">
        <f ca="1">IF(AND($O115="Objectif",BS$7&gt;=$R115,BS$7&lt;=$R115+$S115-1),2,IF(AND($O115="Jalon",BS$7&gt;=$R115,BS$7&lt;=$R115+$S115-1),1,""))</f>
        <v/>
      </c>
      <c r="BT115" s="23" t="str">
        <f ca="1">IF(AND($O115="Objectif",BT$7&gt;=$R115,BT$7&lt;=$R115+$S115-1),2,IF(AND($O115="Jalon",BT$7&gt;=$R115,BT$7&lt;=$R115+$S115-1),1,""))</f>
        <v/>
      </c>
      <c r="BU115" s="23" t="str">
        <f ca="1">IF(AND($O115="Objectif",BU$7&gt;=$R115,BU$7&lt;=$R115+$S115-1),2,IF(AND($O115="Jalon",BU$7&gt;=$R115,BU$7&lt;=$R115+$S115-1),1,""))</f>
        <v/>
      </c>
      <c r="BV115" s="23" t="str">
        <f ca="1">IF(AND($O115="Objectif",BV$7&gt;=$R115,BV$7&lt;=$R115+$S115-1),2,IF(AND($O115="Jalon",BV$7&gt;=$R115,BV$7&lt;=$R115+$S115-1),1,""))</f>
        <v/>
      </c>
      <c r="BW115" s="23" t="str">
        <f ca="1">IF(AND($O115="Objectif",BW$7&gt;=$R115,BW$7&lt;=$R115+$S115-1),2,IF(AND($O115="Jalon",BW$7&gt;=$R115,BW$7&lt;=$R115+$S115-1),1,""))</f>
        <v/>
      </c>
      <c r="BX115" s="23" t="str">
        <f ca="1">IF(AND($O115="Objectif",BX$7&gt;=$R115,BX$7&lt;=$R115+$S115-1),2,IF(AND($O115="Jalon",BX$7&gt;=$R115,BX$7&lt;=$R115+$S115-1),1,""))</f>
        <v/>
      </c>
      <c r="BY115" s="23" t="str">
        <f ca="1">IF(AND($O115="Objectif",BY$7&gt;=$R115,BY$7&lt;=$R115+$S115-1),2,IF(AND($O115="Jalon",BY$7&gt;=$R115,BY$7&lt;=$R115+$S115-1),1,""))</f>
        <v/>
      </c>
      <c r="BZ115" s="23" t="str">
        <f ca="1">IF(AND($O115="Objectif",BZ$7&gt;=$R115,BZ$7&lt;=$R115+$S115-1),2,IF(AND($O115="Jalon",BZ$7&gt;=$R115,BZ$7&lt;=$R115+$S115-1),1,""))</f>
        <v/>
      </c>
      <c r="CA115" s="23" t="str">
        <f ca="1">IF(AND($O115="Objectif",CA$7&gt;=$R115,CA$7&lt;=$R115+$S115-1),2,IF(AND($O115="Jalon",CA$7&gt;=$R115,CA$7&lt;=$R115+$S115-1),1,""))</f>
        <v/>
      </c>
      <c r="CB115" s="23" t="str">
        <f ca="1">IF(AND($O115="Objectif",CB$7&gt;=$R115,CB$7&lt;=$R115+$S115-1),2,IF(AND($O115="Jalon",CB$7&gt;=$R115,CB$7&lt;=$R115+$S115-1),1,""))</f>
        <v/>
      </c>
    </row>
    <row r="116" spans="1:80" s="60" customFormat="1" ht="30" customHeight="1" x14ac:dyDescent="0.25">
      <c r="A116" s="36">
        <v>15</v>
      </c>
      <c r="B116" s="33" t="s">
        <v>31</v>
      </c>
      <c r="C116" s="88" t="str">
        <f ca="1">VLOOKUP(((Jalons[[#This Row],[perturbation ]]+Jalons[[#This Row],[perturbation 9]])/150),$D$3:$E$6,2,1)</f>
        <v>En bonne voie</v>
      </c>
      <c r="D116" s="88" t="str">
        <f ca="1">VLOOKUP((Jalons[[#This Row],[temps consommés ]]-Jalons[[#This Row],[Nombre de jours]])/Jalons[[#This Row],[Nombre de jours]],$V$3:$W$6,2,1)</f>
        <v>En bonne voie</v>
      </c>
      <c r="E116" s="22" t="s">
        <v>9</v>
      </c>
      <c r="F116" s="65">
        <f>IF(AND(Jalons[[#This Row],[début réel ]]="",Jalons[[#This Row],[fin réelle ]]),0,IF(AND(Jalons[[#This Row],[début réel ]]&lt;&gt;"",Jalons[[#This Row],[fin réelle ]]=""),0.5,1))</f>
        <v>0</v>
      </c>
      <c r="G116" s="56">
        <f>+T71+1</f>
        <v>45022</v>
      </c>
      <c r="H116" s="21">
        <v>2</v>
      </c>
      <c r="I116" s="45">
        <f>+Jalons[[#This Row],[Début prévisionnel ]]+Jalons[[#This Row],[Nombre de jours]]-1</f>
        <v>45023</v>
      </c>
      <c r="J116" s="45"/>
      <c r="K116" s="87">
        <f ca="1">IF(Jalons[[#This Row],[temps consommés ]]-Jalons[[#This Row],[Nombre de jours]]&lt;0,0,Jalons[[#This Row],[temps consommés ]]-Jalons[[#This Row],[Nombre de jours]])</f>
        <v>0</v>
      </c>
      <c r="L11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6" s="45"/>
      <c r="N116" s="66"/>
      <c r="O116" s="88" t="str">
        <f ca="1">VLOOKUP(Jalons[[#This Row],[temps consommés 10]]-Jalons[[#This Row],[Nombre de jours6]]/Jalons[[#This Row],[Nombre de jours6]],$V$3:$W$6,2,1)</f>
        <v>En bonne voie</v>
      </c>
      <c r="P116" s="22" t="s">
        <v>9</v>
      </c>
      <c r="Q116" s="65">
        <f>IF(AND(Jalons[[#This Row],[début réel 8]]="",Jalons[[#This Row],[fin réelle 11]]),0,IF(AND(Jalons[[#This Row],[début réel 8]]&lt;&gt;"",Jalons[[#This Row],[fin réelle 11]]=""),0.5,1))</f>
        <v>0</v>
      </c>
      <c r="R116" s="89">
        <f>+Jalons[[#This Row],[Fin ]]+1</f>
        <v>45024</v>
      </c>
      <c r="S116" s="90">
        <v>29</v>
      </c>
      <c r="T116" s="91">
        <f>Jalons[[#This Row],[Début prévisionnel 5]]+Jalons[[#This Row],[Nombre de jours6]]</f>
        <v>45053</v>
      </c>
      <c r="U116" s="91"/>
      <c r="V116" s="87">
        <f ca="1">IF(Jalons[[#This Row],[temps consommés 10]]-Jalons[[#This Row],[Nombre de jours6]]&lt;0,0,Jalons[[#This Row],[temps consommés 10]]-Jalons[[#This Row],[Nombre de jours6]])</f>
        <v>0</v>
      </c>
      <c r="W11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6" s="45"/>
      <c r="Y116" s="23" t="str">
        <f ca="1">IF(AND($O116="Objectif",Y$7&gt;=$R116,Y$7&lt;=$R116+$S116-1),2,IF(AND($O116="Jalon",Y$7&gt;=$R116,Y$7&lt;=$R116+$S116-1),1,""))</f>
        <v/>
      </c>
      <c r="Z116" s="23" t="str">
        <f ca="1">IF(AND($O116="Objectif",Z$7&gt;=$R116,Z$7&lt;=$R116+$S116-1),2,IF(AND($O116="Jalon",Z$7&gt;=$R116,Z$7&lt;=$R116+$S116-1),1,""))</f>
        <v/>
      </c>
      <c r="AA116" s="23" t="str">
        <f ca="1">IF(AND($O116="Objectif",AA$7&gt;=$R116,AA$7&lt;=$R116+$S116-1),2,IF(AND($O116="Jalon",AA$7&gt;=$R116,AA$7&lt;=$R116+$S116-1),1,""))</f>
        <v/>
      </c>
      <c r="AB116" s="23" t="str">
        <f ca="1">IF(AND($O116="Objectif",AB$7&gt;=$R116,AB$7&lt;=$R116+$S116-1),2,IF(AND($O116="Jalon",AB$7&gt;=$R116,AB$7&lt;=$R116+$S116-1),1,""))</f>
        <v/>
      </c>
      <c r="AC116" s="23" t="str">
        <f ca="1">IF(AND($O116="Objectif",AC$7&gt;=$R116,AC$7&lt;=$R116+$S116-1),2,IF(AND($O116="Jalon",AC$7&gt;=$R116,AC$7&lt;=$R116+$S116-1),1,""))</f>
        <v/>
      </c>
      <c r="AD116" s="23" t="str">
        <f ca="1">IF(AND($O116="Objectif",AD$7&gt;=$R116,AD$7&lt;=$R116+$S116-1),2,IF(AND($O116="Jalon",AD$7&gt;=$R116,AD$7&lt;=$R116+$S116-1),1,""))</f>
        <v/>
      </c>
      <c r="AE116" s="23" t="str">
        <f ca="1">IF(AND($O116="Objectif",AE$7&gt;=$R116,AE$7&lt;=$R116+$S116-1),2,IF(AND($O116="Jalon",AE$7&gt;=$R116,AE$7&lt;=$R116+$S116-1),1,""))</f>
        <v/>
      </c>
      <c r="AF116" s="23" t="str">
        <f ca="1">IF(AND($O116="Objectif",AF$7&gt;=$R116,AF$7&lt;=$R116+$S116-1),2,IF(AND($O116="Jalon",AF$7&gt;=$R116,AF$7&lt;=$R116+$S116-1),1,""))</f>
        <v/>
      </c>
      <c r="AG116" s="23" t="str">
        <f ca="1">IF(AND($O116="Objectif",AG$7&gt;=$R116,AG$7&lt;=$R116+$S116-1),2,IF(AND($O116="Jalon",AG$7&gt;=$R116,AG$7&lt;=$R116+$S116-1),1,""))</f>
        <v/>
      </c>
      <c r="AH116" s="23" t="str">
        <f ca="1">IF(AND($O116="Objectif",AH$7&gt;=$R116,AH$7&lt;=$R116+$S116-1),2,IF(AND($O116="Jalon",AH$7&gt;=$R116,AH$7&lt;=$R116+$S116-1),1,""))</f>
        <v/>
      </c>
      <c r="AI116" s="23" t="str">
        <f ca="1">IF(AND($O116="Objectif",AI$7&gt;=$R116,AI$7&lt;=$R116+$S116-1),2,IF(AND($O116="Jalon",AI$7&gt;=$R116,AI$7&lt;=$R116+$S116-1),1,""))</f>
        <v/>
      </c>
      <c r="AJ116" s="23" t="str">
        <f ca="1">IF(AND($O116="Objectif",AJ$7&gt;=$R116,AJ$7&lt;=$R116+$S116-1),2,IF(AND($O116="Jalon",AJ$7&gt;=$R116,AJ$7&lt;=$R116+$S116-1),1,""))</f>
        <v/>
      </c>
      <c r="AK116" s="23" t="str">
        <f ca="1">IF(AND($O116="Objectif",AK$7&gt;=$R116,AK$7&lt;=$R116+$S116-1),2,IF(AND($O116="Jalon",AK$7&gt;=$R116,AK$7&lt;=$R116+$S116-1),1,""))</f>
        <v/>
      </c>
      <c r="AL116" s="23" t="str">
        <f ca="1">IF(AND($O116="Objectif",AL$7&gt;=$R116,AL$7&lt;=$R116+$S116-1),2,IF(AND($O116="Jalon",AL$7&gt;=$R116,AL$7&lt;=$R116+$S116-1),1,""))</f>
        <v/>
      </c>
      <c r="AM116" s="23" t="str">
        <f ca="1">IF(AND($O116="Objectif",AM$7&gt;=$R116,AM$7&lt;=$R116+$S116-1),2,IF(AND($O116="Jalon",AM$7&gt;=$R116,AM$7&lt;=$R116+$S116-1),1,""))</f>
        <v/>
      </c>
      <c r="AN116" s="23" t="str">
        <f ca="1">IF(AND($O116="Objectif",AN$7&gt;=$R116,AN$7&lt;=$R116+$S116-1),2,IF(AND($O116="Jalon",AN$7&gt;=$R116,AN$7&lt;=$R116+$S116-1),1,""))</f>
        <v/>
      </c>
      <c r="AO116" s="23" t="str">
        <f ca="1">IF(AND($O116="Objectif",AO$7&gt;=$R116,AO$7&lt;=$R116+$S116-1),2,IF(AND($O116="Jalon",AO$7&gt;=$R116,AO$7&lt;=$R116+$S116-1),1,""))</f>
        <v/>
      </c>
      <c r="AP116" s="23" t="str">
        <f ca="1">IF(AND($O116="Objectif",AP$7&gt;=$R116,AP$7&lt;=$R116+$S116-1),2,IF(AND($O116="Jalon",AP$7&gt;=$R116,AP$7&lt;=$R116+$S116-1),1,""))</f>
        <v/>
      </c>
      <c r="AQ116" s="23" t="str">
        <f ca="1">IF(AND($O116="Objectif",AQ$7&gt;=$R116,AQ$7&lt;=$R116+$S116-1),2,IF(AND($O116="Jalon",AQ$7&gt;=$R116,AQ$7&lt;=$R116+$S116-1),1,""))</f>
        <v/>
      </c>
      <c r="AR116" s="23" t="str">
        <f ca="1">IF(AND($O116="Objectif",AR$7&gt;=$R116,AR$7&lt;=$R116+$S116-1),2,IF(AND($O116="Jalon",AR$7&gt;=$R116,AR$7&lt;=$R116+$S116-1),1,""))</f>
        <v/>
      </c>
      <c r="AS116" s="23" t="str">
        <f ca="1">IF(AND($O116="Objectif",AS$7&gt;=$R116,AS$7&lt;=$R116+$S116-1),2,IF(AND($O116="Jalon",AS$7&gt;=$R116,AS$7&lt;=$R116+$S116-1),1,""))</f>
        <v/>
      </c>
      <c r="AT116" s="23" t="str">
        <f ca="1">IF(AND($O116="Objectif",AT$7&gt;=$R116,AT$7&lt;=$R116+$S116-1),2,IF(AND($O116="Jalon",AT$7&gt;=$R116,AT$7&lt;=$R116+$S116-1),1,""))</f>
        <v/>
      </c>
      <c r="AU116" s="23" t="str">
        <f ca="1">IF(AND($O116="Objectif",AU$7&gt;=$R116,AU$7&lt;=$R116+$S116-1),2,IF(AND($O116="Jalon",AU$7&gt;=$R116,AU$7&lt;=$R116+$S116-1),1,""))</f>
        <v/>
      </c>
      <c r="AV116" s="23" t="str">
        <f ca="1">IF(AND($O116="Objectif",AV$7&gt;=$R116,AV$7&lt;=$R116+$S116-1),2,IF(AND($O116="Jalon",AV$7&gt;=$R116,AV$7&lt;=$R116+$S116-1),1,""))</f>
        <v/>
      </c>
      <c r="AW116" s="23" t="str">
        <f ca="1">IF(AND($O116="Objectif",AW$7&gt;=$R116,AW$7&lt;=$R116+$S116-1),2,IF(AND($O116="Jalon",AW$7&gt;=$R116,AW$7&lt;=$R116+$S116-1),1,""))</f>
        <v/>
      </c>
      <c r="AX116" s="23" t="str">
        <f ca="1">IF(AND($O116="Objectif",AX$7&gt;=$R116,AX$7&lt;=$R116+$S116-1),2,IF(AND($O116="Jalon",AX$7&gt;=$R116,AX$7&lt;=$R116+$S116-1),1,""))</f>
        <v/>
      </c>
      <c r="AY116" s="23" t="str">
        <f ca="1">IF(AND($O116="Objectif",AY$7&gt;=$R116,AY$7&lt;=$R116+$S116-1),2,IF(AND($O116="Jalon",AY$7&gt;=$R116,AY$7&lt;=$R116+$S116-1),1,""))</f>
        <v/>
      </c>
      <c r="AZ116" s="23" t="str">
        <f ca="1">IF(AND($O116="Objectif",AZ$7&gt;=$R116,AZ$7&lt;=$R116+$S116-1),2,IF(AND($O116="Jalon",AZ$7&gt;=$R116,AZ$7&lt;=$R116+$S116-1),1,""))</f>
        <v/>
      </c>
      <c r="BA116" s="23" t="str">
        <f ca="1">IF(AND($O116="Objectif",BA$7&gt;=$R116,BA$7&lt;=$R116+$S116-1),2,IF(AND($O116="Jalon",BA$7&gt;=$R116,BA$7&lt;=$R116+$S116-1),1,""))</f>
        <v/>
      </c>
      <c r="BB116" s="23" t="str">
        <f ca="1">IF(AND($O116="Objectif",BB$7&gt;=$R116,BB$7&lt;=$R116+$S116-1),2,IF(AND($O116="Jalon",BB$7&gt;=$R116,BB$7&lt;=$R116+$S116-1),1,""))</f>
        <v/>
      </c>
      <c r="BC116" s="23" t="str">
        <f ca="1">IF(AND($O116="Objectif",BC$7&gt;=$R116,BC$7&lt;=$R116+$S116-1),2,IF(AND($O116="Jalon",BC$7&gt;=$R116,BC$7&lt;=$R116+$S116-1),1,""))</f>
        <v/>
      </c>
      <c r="BD116" s="23" t="str">
        <f ca="1">IF(AND($O116="Objectif",BD$7&gt;=$R116,BD$7&lt;=$R116+$S116-1),2,IF(AND($O116="Jalon",BD$7&gt;=$R116,BD$7&lt;=$R116+$S116-1),1,""))</f>
        <v/>
      </c>
      <c r="BE116" s="23" t="str">
        <f ca="1">IF(AND($O116="Objectif",BE$7&gt;=$R116,BE$7&lt;=$R116+$S116-1),2,IF(AND($O116="Jalon",BE$7&gt;=$R116,BE$7&lt;=$R116+$S116-1),1,""))</f>
        <v/>
      </c>
      <c r="BF116" s="23" t="str">
        <f ca="1">IF(AND($O116="Objectif",BF$7&gt;=$R116,BF$7&lt;=$R116+$S116-1),2,IF(AND($O116="Jalon",BF$7&gt;=$R116,BF$7&lt;=$R116+$S116-1),1,""))</f>
        <v/>
      </c>
      <c r="BG116" s="23" t="str">
        <f ca="1">IF(AND($O116="Objectif",BG$7&gt;=$R116,BG$7&lt;=$R116+$S116-1),2,IF(AND($O116="Jalon",BG$7&gt;=$R116,BG$7&lt;=$R116+$S116-1),1,""))</f>
        <v/>
      </c>
      <c r="BH116" s="23" t="str">
        <f ca="1">IF(AND($O116="Objectif",BH$7&gt;=$R116,BH$7&lt;=$R116+$S116-1),2,IF(AND($O116="Jalon",BH$7&gt;=$R116,BH$7&lt;=$R116+$S116-1),1,""))</f>
        <v/>
      </c>
      <c r="BI116" s="23" t="str">
        <f ca="1">IF(AND($O116="Objectif",BI$7&gt;=$R116,BI$7&lt;=$R116+$S116-1),2,IF(AND($O116="Jalon",BI$7&gt;=$R116,BI$7&lt;=$R116+$S116-1),1,""))</f>
        <v/>
      </c>
      <c r="BJ116" s="23" t="str">
        <f ca="1">IF(AND($O116="Objectif",BJ$7&gt;=$R116,BJ$7&lt;=$R116+$S116-1),2,IF(AND($O116="Jalon",BJ$7&gt;=$R116,BJ$7&lt;=$R116+$S116-1),1,""))</f>
        <v/>
      </c>
      <c r="BK116" s="23" t="str">
        <f ca="1">IF(AND($O116="Objectif",BK$7&gt;=$R116,BK$7&lt;=$R116+$S116-1),2,IF(AND($O116="Jalon",BK$7&gt;=$R116,BK$7&lt;=$R116+$S116-1),1,""))</f>
        <v/>
      </c>
      <c r="BL116" s="23" t="str">
        <f ca="1">IF(AND($O116="Objectif",BL$7&gt;=$R116,BL$7&lt;=$R116+$S116-1),2,IF(AND($O116="Jalon",BL$7&gt;=$R116,BL$7&lt;=$R116+$S116-1),1,""))</f>
        <v/>
      </c>
      <c r="BM116" s="23" t="str">
        <f ca="1">IF(AND($O116="Objectif",BM$7&gt;=$R116,BM$7&lt;=$R116+$S116-1),2,IF(AND($O116="Jalon",BM$7&gt;=$R116,BM$7&lt;=$R116+$S116-1),1,""))</f>
        <v/>
      </c>
      <c r="BN116" s="23" t="str">
        <f ca="1">IF(AND($O116="Objectif",BN$7&gt;=$R116,BN$7&lt;=$R116+$S116-1),2,IF(AND($O116="Jalon",BN$7&gt;=$R116,BN$7&lt;=$R116+$S116-1),1,""))</f>
        <v/>
      </c>
      <c r="BO116" s="23" t="str">
        <f ca="1">IF(AND($O116="Objectif",BO$7&gt;=$R116,BO$7&lt;=$R116+$S116-1),2,IF(AND($O116="Jalon",BO$7&gt;=$R116,BO$7&lt;=$R116+$S116-1),1,""))</f>
        <v/>
      </c>
      <c r="BP116" s="23" t="str">
        <f ca="1">IF(AND($O116="Objectif",BP$7&gt;=$R116,BP$7&lt;=$R116+$S116-1),2,IF(AND($O116="Jalon",BP$7&gt;=$R116,BP$7&lt;=$R116+$S116-1),1,""))</f>
        <v/>
      </c>
      <c r="BQ116" s="23" t="str">
        <f ca="1">IF(AND($O116="Objectif",BQ$7&gt;=$R116,BQ$7&lt;=$R116+$S116-1),2,IF(AND($O116="Jalon",BQ$7&gt;=$R116,BQ$7&lt;=$R116+$S116-1),1,""))</f>
        <v/>
      </c>
      <c r="BR116" s="23" t="str">
        <f ca="1">IF(AND($O116="Objectif",BR$7&gt;=$R116,BR$7&lt;=$R116+$S116-1),2,IF(AND($O116="Jalon",BR$7&gt;=$R116,BR$7&lt;=$R116+$S116-1),1,""))</f>
        <v/>
      </c>
      <c r="BS116" s="23" t="str">
        <f ca="1">IF(AND($O116="Objectif",BS$7&gt;=$R116,BS$7&lt;=$R116+$S116-1),2,IF(AND($O116="Jalon",BS$7&gt;=$R116,BS$7&lt;=$R116+$S116-1),1,""))</f>
        <v/>
      </c>
      <c r="BT116" s="23" t="str">
        <f ca="1">IF(AND($O116="Objectif",BT$7&gt;=$R116,BT$7&lt;=$R116+$S116-1),2,IF(AND($O116="Jalon",BT$7&gt;=$R116,BT$7&lt;=$R116+$S116-1),1,""))</f>
        <v/>
      </c>
      <c r="BU116" s="23" t="str">
        <f ca="1">IF(AND($O116="Objectif",BU$7&gt;=$R116,BU$7&lt;=$R116+$S116-1),2,IF(AND($O116="Jalon",BU$7&gt;=$R116,BU$7&lt;=$R116+$S116-1),1,""))</f>
        <v/>
      </c>
      <c r="BV116" s="23" t="str">
        <f ca="1">IF(AND($O116="Objectif",BV$7&gt;=$R116,BV$7&lt;=$R116+$S116-1),2,IF(AND($O116="Jalon",BV$7&gt;=$R116,BV$7&lt;=$R116+$S116-1),1,""))</f>
        <v/>
      </c>
      <c r="BW116" s="23" t="str">
        <f ca="1">IF(AND($O116="Objectif",BW$7&gt;=$R116,BW$7&lt;=$R116+$S116-1),2,IF(AND($O116="Jalon",BW$7&gt;=$R116,BW$7&lt;=$R116+$S116-1),1,""))</f>
        <v/>
      </c>
      <c r="BX116" s="23" t="str">
        <f ca="1">IF(AND($O116="Objectif",BX$7&gt;=$R116,BX$7&lt;=$R116+$S116-1),2,IF(AND($O116="Jalon",BX$7&gt;=$R116,BX$7&lt;=$R116+$S116-1),1,""))</f>
        <v/>
      </c>
      <c r="BY116" s="23" t="str">
        <f ca="1">IF(AND($O116="Objectif",BY$7&gt;=$R116,BY$7&lt;=$R116+$S116-1),2,IF(AND($O116="Jalon",BY$7&gt;=$R116,BY$7&lt;=$R116+$S116-1),1,""))</f>
        <v/>
      </c>
      <c r="BZ116" s="23" t="str">
        <f ca="1">IF(AND($O116="Objectif",BZ$7&gt;=$R116,BZ$7&lt;=$R116+$S116-1),2,IF(AND($O116="Jalon",BZ$7&gt;=$R116,BZ$7&lt;=$R116+$S116-1),1,""))</f>
        <v/>
      </c>
      <c r="CA116" s="23" t="str">
        <f ca="1">IF(AND($O116="Objectif",CA$7&gt;=$R116,CA$7&lt;=$R116+$S116-1),2,IF(AND($O116="Jalon",CA$7&gt;=$R116,CA$7&lt;=$R116+$S116-1),1,""))</f>
        <v/>
      </c>
      <c r="CB116" s="23" t="str">
        <f ca="1">IF(AND($O116="Objectif",CB$7&gt;=$R116,CB$7&lt;=$R116+$S116-1),2,IF(AND($O116="Jalon",CB$7&gt;=$R116,CB$7&lt;=$R116+$S116-1),1,""))</f>
        <v/>
      </c>
    </row>
    <row r="117" spans="1:80" s="60" customFormat="1" ht="30" customHeight="1" x14ac:dyDescent="0.25">
      <c r="A117" s="37">
        <v>16</v>
      </c>
      <c r="B117" s="33" t="s">
        <v>32</v>
      </c>
      <c r="C117" s="88" t="str">
        <f ca="1">VLOOKUP(((Jalons[[#This Row],[perturbation ]]+Jalons[[#This Row],[perturbation 9]])/150),$D$3:$E$6,2,1)</f>
        <v>En bonne voie</v>
      </c>
      <c r="D117" s="88" t="str">
        <f ca="1">VLOOKUP((Jalons[[#This Row],[temps consommés ]]-Jalons[[#This Row],[Nombre de jours]])/Jalons[[#This Row],[Nombre de jours]],$V$3:$W$6,2,1)</f>
        <v>En bonne voie</v>
      </c>
      <c r="E117" s="22" t="s">
        <v>9</v>
      </c>
      <c r="F117" s="65">
        <f>IF(AND(Jalons[[#This Row],[début réel ]]="",Jalons[[#This Row],[fin réelle ]]),0,IF(AND(Jalons[[#This Row],[début réel ]]&lt;&gt;"",Jalons[[#This Row],[fin réelle ]]=""),0.5,1))</f>
        <v>0</v>
      </c>
      <c r="G117" s="56">
        <f>+T72+1</f>
        <v>45022</v>
      </c>
      <c r="H117" s="21">
        <v>2</v>
      </c>
      <c r="I117" s="45">
        <f>+Jalons[[#This Row],[Début prévisionnel ]]+Jalons[[#This Row],[Nombre de jours]]-1</f>
        <v>45023</v>
      </c>
      <c r="J117" s="45"/>
      <c r="K117" s="87">
        <f ca="1">IF(Jalons[[#This Row],[temps consommés ]]-Jalons[[#This Row],[Nombre de jours]]&lt;0,0,Jalons[[#This Row],[temps consommés ]]-Jalons[[#This Row],[Nombre de jours]])</f>
        <v>0</v>
      </c>
      <c r="L11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7" s="45"/>
      <c r="N117" s="66"/>
      <c r="O117" s="88" t="str">
        <f ca="1">VLOOKUP(Jalons[[#This Row],[temps consommés 10]]-Jalons[[#This Row],[Nombre de jours6]]/Jalons[[#This Row],[Nombre de jours6]],$V$3:$W$6,2,1)</f>
        <v>En bonne voie</v>
      </c>
      <c r="P117" s="22" t="s">
        <v>9</v>
      </c>
      <c r="Q117" s="65">
        <f>IF(AND(Jalons[[#This Row],[début réel 8]]="",Jalons[[#This Row],[fin réelle 11]]),0,IF(AND(Jalons[[#This Row],[début réel 8]]&lt;&gt;"",Jalons[[#This Row],[fin réelle 11]]=""),0.5,1))</f>
        <v>0</v>
      </c>
      <c r="R117" s="89">
        <f>+Jalons[[#This Row],[Fin ]]+1</f>
        <v>45024</v>
      </c>
      <c r="S117" s="90">
        <v>29</v>
      </c>
      <c r="T117" s="91">
        <f>Jalons[[#This Row],[Début prévisionnel 5]]+Jalons[[#This Row],[Nombre de jours6]]</f>
        <v>45053</v>
      </c>
      <c r="U117" s="91"/>
      <c r="V117" s="87">
        <f ca="1">IF(Jalons[[#This Row],[temps consommés 10]]-Jalons[[#This Row],[Nombre de jours6]]&lt;0,0,Jalons[[#This Row],[temps consommés 10]]-Jalons[[#This Row],[Nombre de jours6]])</f>
        <v>0</v>
      </c>
      <c r="W11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7" s="45"/>
      <c r="Y117" s="23" t="str">
        <f ca="1">IF(AND($O117="Objectif",Y$7&gt;=$R117,Y$7&lt;=$R117+$S117-1),2,IF(AND($O117="Jalon",Y$7&gt;=$R117,Y$7&lt;=$R117+$S117-1),1,""))</f>
        <v/>
      </c>
      <c r="Z117" s="23" t="str">
        <f ca="1">IF(AND($O117="Objectif",Z$7&gt;=$R117,Z$7&lt;=$R117+$S117-1),2,IF(AND($O117="Jalon",Z$7&gt;=$R117,Z$7&lt;=$R117+$S117-1),1,""))</f>
        <v/>
      </c>
      <c r="AA117" s="23" t="str">
        <f ca="1">IF(AND($O117="Objectif",AA$7&gt;=$R117,AA$7&lt;=$R117+$S117-1),2,IF(AND($O117="Jalon",AA$7&gt;=$R117,AA$7&lt;=$R117+$S117-1),1,""))</f>
        <v/>
      </c>
      <c r="AB117" s="23" t="str">
        <f ca="1">IF(AND($O117="Objectif",AB$7&gt;=$R117,AB$7&lt;=$R117+$S117-1),2,IF(AND($O117="Jalon",AB$7&gt;=$R117,AB$7&lt;=$R117+$S117-1),1,""))</f>
        <v/>
      </c>
      <c r="AC117" s="23" t="str">
        <f ca="1">IF(AND($O117="Objectif",AC$7&gt;=$R117,AC$7&lt;=$R117+$S117-1),2,IF(AND($O117="Jalon",AC$7&gt;=$R117,AC$7&lt;=$R117+$S117-1),1,""))</f>
        <v/>
      </c>
      <c r="AD117" s="23" t="str">
        <f ca="1">IF(AND($O117="Objectif",AD$7&gt;=$R117,AD$7&lt;=$R117+$S117-1),2,IF(AND($O117="Jalon",AD$7&gt;=$R117,AD$7&lt;=$R117+$S117-1),1,""))</f>
        <v/>
      </c>
      <c r="AE117" s="23" t="str">
        <f ca="1">IF(AND($O117="Objectif",AE$7&gt;=$R117,AE$7&lt;=$R117+$S117-1),2,IF(AND($O117="Jalon",AE$7&gt;=$R117,AE$7&lt;=$R117+$S117-1),1,""))</f>
        <v/>
      </c>
      <c r="AF117" s="23" t="str">
        <f ca="1">IF(AND($O117="Objectif",AF$7&gt;=$R117,AF$7&lt;=$R117+$S117-1),2,IF(AND($O117="Jalon",AF$7&gt;=$R117,AF$7&lt;=$R117+$S117-1),1,""))</f>
        <v/>
      </c>
      <c r="AG117" s="23" t="str">
        <f ca="1">IF(AND($O117="Objectif",AG$7&gt;=$R117,AG$7&lt;=$R117+$S117-1),2,IF(AND($O117="Jalon",AG$7&gt;=$R117,AG$7&lt;=$R117+$S117-1),1,""))</f>
        <v/>
      </c>
      <c r="AH117" s="23" t="str">
        <f ca="1">IF(AND($O117="Objectif",AH$7&gt;=$R117,AH$7&lt;=$R117+$S117-1),2,IF(AND($O117="Jalon",AH$7&gt;=$R117,AH$7&lt;=$R117+$S117-1),1,""))</f>
        <v/>
      </c>
      <c r="AI117" s="23" t="str">
        <f ca="1">IF(AND($O117="Objectif",AI$7&gt;=$R117,AI$7&lt;=$R117+$S117-1),2,IF(AND($O117="Jalon",AI$7&gt;=$R117,AI$7&lt;=$R117+$S117-1),1,""))</f>
        <v/>
      </c>
      <c r="AJ117" s="23" t="str">
        <f ca="1">IF(AND($O117="Objectif",AJ$7&gt;=$R117,AJ$7&lt;=$R117+$S117-1),2,IF(AND($O117="Jalon",AJ$7&gt;=$R117,AJ$7&lt;=$R117+$S117-1),1,""))</f>
        <v/>
      </c>
      <c r="AK117" s="23" t="str">
        <f ca="1">IF(AND($O117="Objectif",AK$7&gt;=$R117,AK$7&lt;=$R117+$S117-1),2,IF(AND($O117="Jalon",AK$7&gt;=$R117,AK$7&lt;=$R117+$S117-1),1,""))</f>
        <v/>
      </c>
      <c r="AL117" s="23" t="str">
        <f ca="1">IF(AND($O117="Objectif",AL$7&gt;=$R117,AL$7&lt;=$R117+$S117-1),2,IF(AND($O117="Jalon",AL$7&gt;=$R117,AL$7&lt;=$R117+$S117-1),1,""))</f>
        <v/>
      </c>
      <c r="AM117" s="23" t="str">
        <f ca="1">IF(AND($O117="Objectif",AM$7&gt;=$R117,AM$7&lt;=$R117+$S117-1),2,IF(AND($O117="Jalon",AM$7&gt;=$R117,AM$7&lt;=$R117+$S117-1),1,""))</f>
        <v/>
      </c>
      <c r="AN117" s="23" t="str">
        <f ca="1">IF(AND($O117="Objectif",AN$7&gt;=$R117,AN$7&lt;=$R117+$S117-1),2,IF(AND($O117="Jalon",AN$7&gt;=$R117,AN$7&lt;=$R117+$S117-1),1,""))</f>
        <v/>
      </c>
      <c r="AO117" s="23" t="str">
        <f ca="1">IF(AND($O117="Objectif",AO$7&gt;=$R117,AO$7&lt;=$R117+$S117-1),2,IF(AND($O117="Jalon",AO$7&gt;=$R117,AO$7&lt;=$R117+$S117-1),1,""))</f>
        <v/>
      </c>
      <c r="AP117" s="23" t="str">
        <f ca="1">IF(AND($O117="Objectif",AP$7&gt;=$R117,AP$7&lt;=$R117+$S117-1),2,IF(AND($O117="Jalon",AP$7&gt;=$R117,AP$7&lt;=$R117+$S117-1),1,""))</f>
        <v/>
      </c>
      <c r="AQ117" s="23" t="str">
        <f ca="1">IF(AND($O117="Objectif",AQ$7&gt;=$R117,AQ$7&lt;=$R117+$S117-1),2,IF(AND($O117="Jalon",AQ$7&gt;=$R117,AQ$7&lt;=$R117+$S117-1),1,""))</f>
        <v/>
      </c>
      <c r="AR117" s="23" t="str">
        <f ca="1">IF(AND($O117="Objectif",AR$7&gt;=$R117,AR$7&lt;=$R117+$S117-1),2,IF(AND($O117="Jalon",AR$7&gt;=$R117,AR$7&lt;=$R117+$S117-1),1,""))</f>
        <v/>
      </c>
      <c r="AS117" s="23" t="str">
        <f ca="1">IF(AND($O117="Objectif",AS$7&gt;=$R117,AS$7&lt;=$R117+$S117-1),2,IF(AND($O117="Jalon",AS$7&gt;=$R117,AS$7&lt;=$R117+$S117-1),1,""))</f>
        <v/>
      </c>
      <c r="AT117" s="23" t="str">
        <f ca="1">IF(AND($O117="Objectif",AT$7&gt;=$R117,AT$7&lt;=$R117+$S117-1),2,IF(AND($O117="Jalon",AT$7&gt;=$R117,AT$7&lt;=$R117+$S117-1),1,""))</f>
        <v/>
      </c>
      <c r="AU117" s="23" t="str">
        <f ca="1">IF(AND($O117="Objectif",AU$7&gt;=$R117,AU$7&lt;=$R117+$S117-1),2,IF(AND($O117="Jalon",AU$7&gt;=$R117,AU$7&lt;=$R117+$S117-1),1,""))</f>
        <v/>
      </c>
      <c r="AV117" s="23" t="str">
        <f ca="1">IF(AND($O117="Objectif",AV$7&gt;=$R117,AV$7&lt;=$R117+$S117-1),2,IF(AND($O117="Jalon",AV$7&gt;=$R117,AV$7&lt;=$R117+$S117-1),1,""))</f>
        <v/>
      </c>
      <c r="AW117" s="23" t="str">
        <f ca="1">IF(AND($O117="Objectif",AW$7&gt;=$R117,AW$7&lt;=$R117+$S117-1),2,IF(AND($O117="Jalon",AW$7&gt;=$R117,AW$7&lt;=$R117+$S117-1),1,""))</f>
        <v/>
      </c>
      <c r="AX117" s="23" t="str">
        <f ca="1">IF(AND($O117="Objectif",AX$7&gt;=$R117,AX$7&lt;=$R117+$S117-1),2,IF(AND($O117="Jalon",AX$7&gt;=$R117,AX$7&lt;=$R117+$S117-1),1,""))</f>
        <v/>
      </c>
      <c r="AY117" s="23" t="str">
        <f ca="1">IF(AND($O117="Objectif",AY$7&gt;=$R117,AY$7&lt;=$R117+$S117-1),2,IF(AND($O117="Jalon",AY$7&gt;=$R117,AY$7&lt;=$R117+$S117-1),1,""))</f>
        <v/>
      </c>
      <c r="AZ117" s="23" t="str">
        <f ca="1">IF(AND($O117="Objectif",AZ$7&gt;=$R117,AZ$7&lt;=$R117+$S117-1),2,IF(AND($O117="Jalon",AZ$7&gt;=$R117,AZ$7&lt;=$R117+$S117-1),1,""))</f>
        <v/>
      </c>
      <c r="BA117" s="23" t="str">
        <f ca="1">IF(AND($O117="Objectif",BA$7&gt;=$R117,BA$7&lt;=$R117+$S117-1),2,IF(AND($O117="Jalon",BA$7&gt;=$R117,BA$7&lt;=$R117+$S117-1),1,""))</f>
        <v/>
      </c>
      <c r="BB117" s="23" t="str">
        <f ca="1">IF(AND($O117="Objectif",BB$7&gt;=$R117,BB$7&lt;=$R117+$S117-1),2,IF(AND($O117="Jalon",BB$7&gt;=$R117,BB$7&lt;=$R117+$S117-1),1,""))</f>
        <v/>
      </c>
      <c r="BC117" s="23" t="str">
        <f ca="1">IF(AND($O117="Objectif",BC$7&gt;=$R117,BC$7&lt;=$R117+$S117-1),2,IF(AND($O117="Jalon",BC$7&gt;=$R117,BC$7&lt;=$R117+$S117-1),1,""))</f>
        <v/>
      </c>
      <c r="BD117" s="23" t="str">
        <f ca="1">IF(AND($O117="Objectif",BD$7&gt;=$R117,BD$7&lt;=$R117+$S117-1),2,IF(AND($O117="Jalon",BD$7&gt;=$R117,BD$7&lt;=$R117+$S117-1),1,""))</f>
        <v/>
      </c>
      <c r="BE117" s="23" t="str">
        <f ca="1">IF(AND($O117="Objectif",BE$7&gt;=$R117,BE$7&lt;=$R117+$S117-1),2,IF(AND($O117="Jalon",BE$7&gt;=$R117,BE$7&lt;=$R117+$S117-1),1,""))</f>
        <v/>
      </c>
      <c r="BF117" s="23" t="str">
        <f ca="1">IF(AND($O117="Objectif",BF$7&gt;=$R117,BF$7&lt;=$R117+$S117-1),2,IF(AND($O117="Jalon",BF$7&gt;=$R117,BF$7&lt;=$R117+$S117-1),1,""))</f>
        <v/>
      </c>
      <c r="BG117" s="23" t="str">
        <f ca="1">IF(AND($O117="Objectif",BG$7&gt;=$R117,BG$7&lt;=$R117+$S117-1),2,IF(AND($O117="Jalon",BG$7&gt;=$R117,BG$7&lt;=$R117+$S117-1),1,""))</f>
        <v/>
      </c>
      <c r="BH117" s="23" t="str">
        <f ca="1">IF(AND($O117="Objectif",BH$7&gt;=$R117,BH$7&lt;=$R117+$S117-1),2,IF(AND($O117="Jalon",BH$7&gt;=$R117,BH$7&lt;=$R117+$S117-1),1,""))</f>
        <v/>
      </c>
      <c r="BI117" s="23" t="str">
        <f ca="1">IF(AND($O117="Objectif",BI$7&gt;=$R117,BI$7&lt;=$R117+$S117-1),2,IF(AND($O117="Jalon",BI$7&gt;=$R117,BI$7&lt;=$R117+$S117-1),1,""))</f>
        <v/>
      </c>
      <c r="BJ117" s="23" t="str">
        <f ca="1">IF(AND($O117="Objectif",BJ$7&gt;=$R117,BJ$7&lt;=$R117+$S117-1),2,IF(AND($O117="Jalon",BJ$7&gt;=$R117,BJ$7&lt;=$R117+$S117-1),1,""))</f>
        <v/>
      </c>
      <c r="BK117" s="23" t="str">
        <f ca="1">IF(AND($O117="Objectif",BK$7&gt;=$R117,BK$7&lt;=$R117+$S117-1),2,IF(AND($O117="Jalon",BK$7&gt;=$R117,BK$7&lt;=$R117+$S117-1),1,""))</f>
        <v/>
      </c>
      <c r="BL117" s="23" t="str">
        <f ca="1">IF(AND($O117="Objectif",BL$7&gt;=$R117,BL$7&lt;=$R117+$S117-1),2,IF(AND($O117="Jalon",BL$7&gt;=$R117,BL$7&lt;=$R117+$S117-1),1,""))</f>
        <v/>
      </c>
      <c r="BM117" s="23" t="str">
        <f ca="1">IF(AND($O117="Objectif",BM$7&gt;=$R117,BM$7&lt;=$R117+$S117-1),2,IF(AND($O117="Jalon",BM$7&gt;=$R117,BM$7&lt;=$R117+$S117-1),1,""))</f>
        <v/>
      </c>
      <c r="BN117" s="23" t="str">
        <f ca="1">IF(AND($O117="Objectif",BN$7&gt;=$R117,BN$7&lt;=$R117+$S117-1),2,IF(AND($O117="Jalon",BN$7&gt;=$R117,BN$7&lt;=$R117+$S117-1),1,""))</f>
        <v/>
      </c>
      <c r="BO117" s="23" t="str">
        <f ca="1">IF(AND($O117="Objectif",BO$7&gt;=$R117,BO$7&lt;=$R117+$S117-1),2,IF(AND($O117="Jalon",BO$7&gt;=$R117,BO$7&lt;=$R117+$S117-1),1,""))</f>
        <v/>
      </c>
      <c r="BP117" s="23" t="str">
        <f ca="1">IF(AND($O117="Objectif",BP$7&gt;=$R117,BP$7&lt;=$R117+$S117-1),2,IF(AND($O117="Jalon",BP$7&gt;=$R117,BP$7&lt;=$R117+$S117-1),1,""))</f>
        <v/>
      </c>
      <c r="BQ117" s="23" t="str">
        <f ca="1">IF(AND($O117="Objectif",BQ$7&gt;=$R117,BQ$7&lt;=$R117+$S117-1),2,IF(AND($O117="Jalon",BQ$7&gt;=$R117,BQ$7&lt;=$R117+$S117-1),1,""))</f>
        <v/>
      </c>
      <c r="BR117" s="23" t="str">
        <f ca="1">IF(AND($O117="Objectif",BR$7&gt;=$R117,BR$7&lt;=$R117+$S117-1),2,IF(AND($O117="Jalon",BR$7&gt;=$R117,BR$7&lt;=$R117+$S117-1),1,""))</f>
        <v/>
      </c>
      <c r="BS117" s="23" t="str">
        <f ca="1">IF(AND($O117="Objectif",BS$7&gt;=$R117,BS$7&lt;=$R117+$S117-1),2,IF(AND($O117="Jalon",BS$7&gt;=$R117,BS$7&lt;=$R117+$S117-1),1,""))</f>
        <v/>
      </c>
      <c r="BT117" s="23" t="str">
        <f ca="1">IF(AND($O117="Objectif",BT$7&gt;=$R117,BT$7&lt;=$R117+$S117-1),2,IF(AND($O117="Jalon",BT$7&gt;=$R117,BT$7&lt;=$R117+$S117-1),1,""))</f>
        <v/>
      </c>
      <c r="BU117" s="23" t="str">
        <f ca="1">IF(AND($O117="Objectif",BU$7&gt;=$R117,BU$7&lt;=$R117+$S117-1),2,IF(AND($O117="Jalon",BU$7&gt;=$R117,BU$7&lt;=$R117+$S117-1),1,""))</f>
        <v/>
      </c>
      <c r="BV117" s="23" t="str">
        <f ca="1">IF(AND($O117="Objectif",BV$7&gt;=$R117,BV$7&lt;=$R117+$S117-1),2,IF(AND($O117="Jalon",BV$7&gt;=$R117,BV$7&lt;=$R117+$S117-1),1,""))</f>
        <v/>
      </c>
      <c r="BW117" s="23" t="str">
        <f ca="1">IF(AND($O117="Objectif",BW$7&gt;=$R117,BW$7&lt;=$R117+$S117-1),2,IF(AND($O117="Jalon",BW$7&gt;=$R117,BW$7&lt;=$R117+$S117-1),1,""))</f>
        <v/>
      </c>
      <c r="BX117" s="23" t="str">
        <f ca="1">IF(AND($O117="Objectif",BX$7&gt;=$R117,BX$7&lt;=$R117+$S117-1),2,IF(AND($O117="Jalon",BX$7&gt;=$R117,BX$7&lt;=$R117+$S117-1),1,""))</f>
        <v/>
      </c>
      <c r="BY117" s="23" t="str">
        <f ca="1">IF(AND($O117="Objectif",BY$7&gt;=$R117,BY$7&lt;=$R117+$S117-1),2,IF(AND($O117="Jalon",BY$7&gt;=$R117,BY$7&lt;=$R117+$S117-1),1,""))</f>
        <v/>
      </c>
      <c r="BZ117" s="23" t="str">
        <f ca="1">IF(AND($O117="Objectif",BZ$7&gt;=$R117,BZ$7&lt;=$R117+$S117-1),2,IF(AND($O117="Jalon",BZ$7&gt;=$R117,BZ$7&lt;=$R117+$S117-1),1,""))</f>
        <v/>
      </c>
      <c r="CA117" s="23" t="str">
        <f ca="1">IF(AND($O117="Objectif",CA$7&gt;=$R117,CA$7&lt;=$R117+$S117-1),2,IF(AND($O117="Jalon",CA$7&gt;=$R117,CA$7&lt;=$R117+$S117-1),1,""))</f>
        <v/>
      </c>
      <c r="CB117" s="23" t="str">
        <f ca="1">IF(AND($O117="Objectif",CB$7&gt;=$R117,CB$7&lt;=$R117+$S117-1),2,IF(AND($O117="Jalon",CB$7&gt;=$R117,CB$7&lt;=$R117+$S117-1),1,""))</f>
        <v/>
      </c>
    </row>
    <row r="118" spans="1:80" s="60" customFormat="1" ht="30" customHeight="1" x14ac:dyDescent="0.25">
      <c r="A118" s="36">
        <v>17</v>
      </c>
      <c r="B118" s="33" t="s">
        <v>33</v>
      </c>
      <c r="C118" s="88" t="str">
        <f ca="1">VLOOKUP(((Jalons[[#This Row],[perturbation ]]+Jalons[[#This Row],[perturbation 9]])/150),$D$3:$E$6,2,1)</f>
        <v>En bonne voie</v>
      </c>
      <c r="D118" s="88" t="str">
        <f ca="1">VLOOKUP((Jalons[[#This Row],[temps consommés ]]-Jalons[[#This Row],[Nombre de jours]])/Jalons[[#This Row],[Nombre de jours]],$V$3:$W$6,2,1)</f>
        <v>En bonne voie</v>
      </c>
      <c r="E118" s="22" t="s">
        <v>9</v>
      </c>
      <c r="F118" s="65">
        <f>IF(AND(Jalons[[#This Row],[début réel ]]="",Jalons[[#This Row],[fin réelle ]]),0,IF(AND(Jalons[[#This Row],[début réel ]]&lt;&gt;"",Jalons[[#This Row],[fin réelle ]]=""),0.5,1))</f>
        <v>0</v>
      </c>
      <c r="G118" s="56">
        <f>+T73+1</f>
        <v>45022</v>
      </c>
      <c r="H118" s="21">
        <v>2</v>
      </c>
      <c r="I118" s="45">
        <f>+Jalons[[#This Row],[Début prévisionnel ]]+Jalons[[#This Row],[Nombre de jours]]-1</f>
        <v>45023</v>
      </c>
      <c r="J118" s="45"/>
      <c r="K118" s="87">
        <f ca="1">IF(Jalons[[#This Row],[temps consommés ]]-Jalons[[#This Row],[Nombre de jours]]&lt;0,0,Jalons[[#This Row],[temps consommés ]]-Jalons[[#This Row],[Nombre de jours]])</f>
        <v>0</v>
      </c>
      <c r="L11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8" s="45"/>
      <c r="N118" s="66"/>
      <c r="O118" s="88" t="str">
        <f ca="1">VLOOKUP(Jalons[[#This Row],[temps consommés 10]]-Jalons[[#This Row],[Nombre de jours6]]/Jalons[[#This Row],[Nombre de jours6]],$V$3:$W$6,2,1)</f>
        <v>En bonne voie</v>
      </c>
      <c r="P118" s="22" t="s">
        <v>9</v>
      </c>
      <c r="Q118" s="65">
        <f>IF(AND(Jalons[[#This Row],[début réel 8]]="",Jalons[[#This Row],[fin réelle 11]]),0,IF(AND(Jalons[[#This Row],[début réel 8]]&lt;&gt;"",Jalons[[#This Row],[fin réelle 11]]=""),0.5,1))</f>
        <v>0</v>
      </c>
      <c r="R118" s="89">
        <f>+Jalons[[#This Row],[Fin ]]+1</f>
        <v>45024</v>
      </c>
      <c r="S118" s="90">
        <v>29</v>
      </c>
      <c r="T118" s="91">
        <f>Jalons[[#This Row],[Début prévisionnel 5]]+Jalons[[#This Row],[Nombre de jours6]]</f>
        <v>45053</v>
      </c>
      <c r="U118" s="91"/>
      <c r="V118" s="87">
        <f ca="1">IF(Jalons[[#This Row],[temps consommés 10]]-Jalons[[#This Row],[Nombre de jours6]]&lt;0,0,Jalons[[#This Row],[temps consommés 10]]-Jalons[[#This Row],[Nombre de jours6]])</f>
        <v>0</v>
      </c>
      <c r="W11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8" s="45"/>
      <c r="Y118" s="23" t="str">
        <f ca="1">IF(AND($O118="Objectif",Y$7&gt;=$R118,Y$7&lt;=$R118+$S118-1),2,IF(AND($O118="Jalon",Y$7&gt;=$R118,Y$7&lt;=$R118+$S118-1),1,""))</f>
        <v/>
      </c>
      <c r="Z118" s="23" t="str">
        <f ca="1">IF(AND($O118="Objectif",Z$7&gt;=$R118,Z$7&lt;=$R118+$S118-1),2,IF(AND($O118="Jalon",Z$7&gt;=$R118,Z$7&lt;=$R118+$S118-1),1,""))</f>
        <v/>
      </c>
      <c r="AA118" s="23" t="str">
        <f ca="1">IF(AND($O118="Objectif",AA$7&gt;=$R118,AA$7&lt;=$R118+$S118-1),2,IF(AND($O118="Jalon",AA$7&gt;=$R118,AA$7&lt;=$R118+$S118-1),1,""))</f>
        <v/>
      </c>
      <c r="AB118" s="23" t="str">
        <f ca="1">IF(AND($O118="Objectif",AB$7&gt;=$R118,AB$7&lt;=$R118+$S118-1),2,IF(AND($O118="Jalon",AB$7&gt;=$R118,AB$7&lt;=$R118+$S118-1),1,""))</f>
        <v/>
      </c>
      <c r="AC118" s="23" t="str">
        <f ca="1">IF(AND($O118="Objectif",AC$7&gt;=$R118,AC$7&lt;=$R118+$S118-1),2,IF(AND($O118="Jalon",AC$7&gt;=$R118,AC$7&lt;=$R118+$S118-1),1,""))</f>
        <v/>
      </c>
      <c r="AD118" s="23" t="str">
        <f ca="1">IF(AND($O118="Objectif",AD$7&gt;=$R118,AD$7&lt;=$R118+$S118-1),2,IF(AND($O118="Jalon",AD$7&gt;=$R118,AD$7&lt;=$R118+$S118-1),1,""))</f>
        <v/>
      </c>
      <c r="AE118" s="23" t="str">
        <f ca="1">IF(AND($O118="Objectif",AE$7&gt;=$R118,AE$7&lt;=$R118+$S118-1),2,IF(AND($O118="Jalon",AE$7&gt;=$R118,AE$7&lt;=$R118+$S118-1),1,""))</f>
        <v/>
      </c>
      <c r="AF118" s="23" t="str">
        <f ca="1">IF(AND($O118="Objectif",AF$7&gt;=$R118,AF$7&lt;=$R118+$S118-1),2,IF(AND($O118="Jalon",AF$7&gt;=$R118,AF$7&lt;=$R118+$S118-1),1,""))</f>
        <v/>
      </c>
      <c r="AG118" s="23" t="str">
        <f ca="1">IF(AND($O118="Objectif",AG$7&gt;=$R118,AG$7&lt;=$R118+$S118-1),2,IF(AND($O118="Jalon",AG$7&gt;=$R118,AG$7&lt;=$R118+$S118-1),1,""))</f>
        <v/>
      </c>
      <c r="AH118" s="23" t="str">
        <f ca="1">IF(AND($O118="Objectif",AH$7&gt;=$R118,AH$7&lt;=$R118+$S118-1),2,IF(AND($O118="Jalon",AH$7&gt;=$R118,AH$7&lt;=$R118+$S118-1),1,""))</f>
        <v/>
      </c>
      <c r="AI118" s="23" t="str">
        <f ca="1">IF(AND($O118="Objectif",AI$7&gt;=$R118,AI$7&lt;=$R118+$S118-1),2,IF(AND($O118="Jalon",AI$7&gt;=$R118,AI$7&lt;=$R118+$S118-1),1,""))</f>
        <v/>
      </c>
      <c r="AJ118" s="23" t="str">
        <f ca="1">IF(AND($O118="Objectif",AJ$7&gt;=$R118,AJ$7&lt;=$R118+$S118-1),2,IF(AND($O118="Jalon",AJ$7&gt;=$R118,AJ$7&lt;=$R118+$S118-1),1,""))</f>
        <v/>
      </c>
      <c r="AK118" s="23" t="str">
        <f ca="1">IF(AND($O118="Objectif",AK$7&gt;=$R118,AK$7&lt;=$R118+$S118-1),2,IF(AND($O118="Jalon",AK$7&gt;=$R118,AK$7&lt;=$R118+$S118-1),1,""))</f>
        <v/>
      </c>
      <c r="AL118" s="23" t="str">
        <f ca="1">IF(AND($O118="Objectif",AL$7&gt;=$R118,AL$7&lt;=$R118+$S118-1),2,IF(AND($O118="Jalon",AL$7&gt;=$R118,AL$7&lt;=$R118+$S118-1),1,""))</f>
        <v/>
      </c>
      <c r="AM118" s="23" t="str">
        <f ca="1">IF(AND($O118="Objectif",AM$7&gt;=$R118,AM$7&lt;=$R118+$S118-1),2,IF(AND($O118="Jalon",AM$7&gt;=$R118,AM$7&lt;=$R118+$S118-1),1,""))</f>
        <v/>
      </c>
      <c r="AN118" s="23" t="str">
        <f ca="1">IF(AND($O118="Objectif",AN$7&gt;=$R118,AN$7&lt;=$R118+$S118-1),2,IF(AND($O118="Jalon",AN$7&gt;=$R118,AN$7&lt;=$R118+$S118-1),1,""))</f>
        <v/>
      </c>
      <c r="AO118" s="23" t="str">
        <f ca="1">IF(AND($O118="Objectif",AO$7&gt;=$R118,AO$7&lt;=$R118+$S118-1),2,IF(AND($O118="Jalon",AO$7&gt;=$R118,AO$7&lt;=$R118+$S118-1),1,""))</f>
        <v/>
      </c>
      <c r="AP118" s="23" t="str">
        <f ca="1">IF(AND($O118="Objectif",AP$7&gt;=$R118,AP$7&lt;=$R118+$S118-1),2,IF(AND($O118="Jalon",AP$7&gt;=$R118,AP$7&lt;=$R118+$S118-1),1,""))</f>
        <v/>
      </c>
      <c r="AQ118" s="23" t="str">
        <f ca="1">IF(AND($O118="Objectif",AQ$7&gt;=$R118,AQ$7&lt;=$R118+$S118-1),2,IF(AND($O118="Jalon",AQ$7&gt;=$R118,AQ$7&lt;=$R118+$S118-1),1,""))</f>
        <v/>
      </c>
      <c r="AR118" s="23" t="str">
        <f ca="1">IF(AND($O118="Objectif",AR$7&gt;=$R118,AR$7&lt;=$R118+$S118-1),2,IF(AND($O118="Jalon",AR$7&gt;=$R118,AR$7&lt;=$R118+$S118-1),1,""))</f>
        <v/>
      </c>
      <c r="AS118" s="23" t="str">
        <f ca="1">IF(AND($O118="Objectif",AS$7&gt;=$R118,AS$7&lt;=$R118+$S118-1),2,IF(AND($O118="Jalon",AS$7&gt;=$R118,AS$7&lt;=$R118+$S118-1),1,""))</f>
        <v/>
      </c>
      <c r="AT118" s="23" t="str">
        <f ca="1">IF(AND($O118="Objectif",AT$7&gt;=$R118,AT$7&lt;=$R118+$S118-1),2,IF(AND($O118="Jalon",AT$7&gt;=$R118,AT$7&lt;=$R118+$S118-1),1,""))</f>
        <v/>
      </c>
      <c r="AU118" s="23" t="str">
        <f ca="1">IF(AND($O118="Objectif",AU$7&gt;=$R118,AU$7&lt;=$R118+$S118-1),2,IF(AND($O118="Jalon",AU$7&gt;=$R118,AU$7&lt;=$R118+$S118-1),1,""))</f>
        <v/>
      </c>
      <c r="AV118" s="23" t="str">
        <f ca="1">IF(AND($O118="Objectif",AV$7&gt;=$R118,AV$7&lt;=$R118+$S118-1),2,IF(AND($O118="Jalon",AV$7&gt;=$R118,AV$7&lt;=$R118+$S118-1),1,""))</f>
        <v/>
      </c>
      <c r="AW118" s="23" t="str">
        <f ca="1">IF(AND($O118="Objectif",AW$7&gt;=$R118,AW$7&lt;=$R118+$S118-1),2,IF(AND($O118="Jalon",AW$7&gt;=$R118,AW$7&lt;=$R118+$S118-1),1,""))</f>
        <v/>
      </c>
      <c r="AX118" s="23" t="str">
        <f ca="1">IF(AND($O118="Objectif",AX$7&gt;=$R118,AX$7&lt;=$R118+$S118-1),2,IF(AND($O118="Jalon",AX$7&gt;=$R118,AX$7&lt;=$R118+$S118-1),1,""))</f>
        <v/>
      </c>
      <c r="AY118" s="23" t="str">
        <f ca="1">IF(AND($O118="Objectif",AY$7&gt;=$R118,AY$7&lt;=$R118+$S118-1),2,IF(AND($O118="Jalon",AY$7&gt;=$R118,AY$7&lt;=$R118+$S118-1),1,""))</f>
        <v/>
      </c>
      <c r="AZ118" s="23" t="str">
        <f ca="1">IF(AND($O118="Objectif",AZ$7&gt;=$R118,AZ$7&lt;=$R118+$S118-1),2,IF(AND($O118="Jalon",AZ$7&gt;=$R118,AZ$7&lt;=$R118+$S118-1),1,""))</f>
        <v/>
      </c>
      <c r="BA118" s="23" t="str">
        <f ca="1">IF(AND($O118="Objectif",BA$7&gt;=$R118,BA$7&lt;=$R118+$S118-1),2,IF(AND($O118="Jalon",BA$7&gt;=$R118,BA$7&lt;=$R118+$S118-1),1,""))</f>
        <v/>
      </c>
      <c r="BB118" s="23" t="str">
        <f ca="1">IF(AND($O118="Objectif",BB$7&gt;=$R118,BB$7&lt;=$R118+$S118-1),2,IF(AND($O118="Jalon",BB$7&gt;=$R118,BB$7&lt;=$R118+$S118-1),1,""))</f>
        <v/>
      </c>
      <c r="BC118" s="23" t="str">
        <f ca="1">IF(AND($O118="Objectif",BC$7&gt;=$R118,BC$7&lt;=$R118+$S118-1),2,IF(AND($O118="Jalon",BC$7&gt;=$R118,BC$7&lt;=$R118+$S118-1),1,""))</f>
        <v/>
      </c>
      <c r="BD118" s="23" t="str">
        <f ca="1">IF(AND($O118="Objectif",BD$7&gt;=$R118,BD$7&lt;=$R118+$S118-1),2,IF(AND($O118="Jalon",BD$7&gt;=$R118,BD$7&lt;=$R118+$S118-1),1,""))</f>
        <v/>
      </c>
      <c r="BE118" s="23" t="str">
        <f ca="1">IF(AND($O118="Objectif",BE$7&gt;=$R118,BE$7&lt;=$R118+$S118-1),2,IF(AND($O118="Jalon",BE$7&gt;=$R118,BE$7&lt;=$R118+$S118-1),1,""))</f>
        <v/>
      </c>
      <c r="BF118" s="23" t="str">
        <f ca="1">IF(AND($O118="Objectif",BF$7&gt;=$R118,BF$7&lt;=$R118+$S118-1),2,IF(AND($O118="Jalon",BF$7&gt;=$R118,BF$7&lt;=$R118+$S118-1),1,""))</f>
        <v/>
      </c>
      <c r="BG118" s="23" t="str">
        <f ca="1">IF(AND($O118="Objectif",BG$7&gt;=$R118,BG$7&lt;=$R118+$S118-1),2,IF(AND($O118="Jalon",BG$7&gt;=$R118,BG$7&lt;=$R118+$S118-1),1,""))</f>
        <v/>
      </c>
      <c r="BH118" s="23" t="str">
        <f ca="1">IF(AND($O118="Objectif",BH$7&gt;=$R118,BH$7&lt;=$R118+$S118-1),2,IF(AND($O118="Jalon",BH$7&gt;=$R118,BH$7&lt;=$R118+$S118-1),1,""))</f>
        <v/>
      </c>
      <c r="BI118" s="23" t="str">
        <f ca="1">IF(AND($O118="Objectif",BI$7&gt;=$R118,BI$7&lt;=$R118+$S118-1),2,IF(AND($O118="Jalon",BI$7&gt;=$R118,BI$7&lt;=$R118+$S118-1),1,""))</f>
        <v/>
      </c>
      <c r="BJ118" s="23" t="str">
        <f ca="1">IF(AND($O118="Objectif",BJ$7&gt;=$R118,BJ$7&lt;=$R118+$S118-1),2,IF(AND($O118="Jalon",BJ$7&gt;=$R118,BJ$7&lt;=$R118+$S118-1),1,""))</f>
        <v/>
      </c>
      <c r="BK118" s="23" t="str">
        <f ca="1">IF(AND($O118="Objectif",BK$7&gt;=$R118,BK$7&lt;=$R118+$S118-1),2,IF(AND($O118="Jalon",BK$7&gt;=$R118,BK$7&lt;=$R118+$S118-1),1,""))</f>
        <v/>
      </c>
      <c r="BL118" s="23" t="str">
        <f ca="1">IF(AND($O118="Objectif",BL$7&gt;=$R118,BL$7&lt;=$R118+$S118-1),2,IF(AND($O118="Jalon",BL$7&gt;=$R118,BL$7&lt;=$R118+$S118-1),1,""))</f>
        <v/>
      </c>
      <c r="BM118" s="23" t="str">
        <f ca="1">IF(AND($O118="Objectif",BM$7&gt;=$R118,BM$7&lt;=$R118+$S118-1),2,IF(AND($O118="Jalon",BM$7&gt;=$R118,BM$7&lt;=$R118+$S118-1),1,""))</f>
        <v/>
      </c>
      <c r="BN118" s="23" t="str">
        <f ca="1">IF(AND($O118="Objectif",BN$7&gt;=$R118,BN$7&lt;=$R118+$S118-1),2,IF(AND($O118="Jalon",BN$7&gt;=$R118,BN$7&lt;=$R118+$S118-1),1,""))</f>
        <v/>
      </c>
      <c r="BO118" s="23" t="str">
        <f ca="1">IF(AND($O118="Objectif",BO$7&gt;=$R118,BO$7&lt;=$R118+$S118-1),2,IF(AND($O118="Jalon",BO$7&gt;=$R118,BO$7&lt;=$R118+$S118-1),1,""))</f>
        <v/>
      </c>
      <c r="BP118" s="23" t="str">
        <f ca="1">IF(AND($O118="Objectif",BP$7&gt;=$R118,BP$7&lt;=$R118+$S118-1),2,IF(AND($O118="Jalon",BP$7&gt;=$R118,BP$7&lt;=$R118+$S118-1),1,""))</f>
        <v/>
      </c>
      <c r="BQ118" s="23" t="str">
        <f ca="1">IF(AND($O118="Objectif",BQ$7&gt;=$R118,BQ$7&lt;=$R118+$S118-1),2,IF(AND($O118="Jalon",BQ$7&gt;=$R118,BQ$7&lt;=$R118+$S118-1),1,""))</f>
        <v/>
      </c>
      <c r="BR118" s="23" t="str">
        <f ca="1">IF(AND($O118="Objectif",BR$7&gt;=$R118,BR$7&lt;=$R118+$S118-1),2,IF(AND($O118="Jalon",BR$7&gt;=$R118,BR$7&lt;=$R118+$S118-1),1,""))</f>
        <v/>
      </c>
      <c r="BS118" s="23" t="str">
        <f ca="1">IF(AND($O118="Objectif",BS$7&gt;=$R118,BS$7&lt;=$R118+$S118-1),2,IF(AND($O118="Jalon",BS$7&gt;=$R118,BS$7&lt;=$R118+$S118-1),1,""))</f>
        <v/>
      </c>
      <c r="BT118" s="23" t="str">
        <f ca="1">IF(AND($O118="Objectif",BT$7&gt;=$R118,BT$7&lt;=$R118+$S118-1),2,IF(AND($O118="Jalon",BT$7&gt;=$R118,BT$7&lt;=$R118+$S118-1),1,""))</f>
        <v/>
      </c>
      <c r="BU118" s="23" t="str">
        <f ca="1">IF(AND($O118="Objectif",BU$7&gt;=$R118,BU$7&lt;=$R118+$S118-1),2,IF(AND($O118="Jalon",BU$7&gt;=$R118,BU$7&lt;=$R118+$S118-1),1,""))</f>
        <v/>
      </c>
      <c r="BV118" s="23" t="str">
        <f ca="1">IF(AND($O118="Objectif",BV$7&gt;=$R118,BV$7&lt;=$R118+$S118-1),2,IF(AND($O118="Jalon",BV$7&gt;=$R118,BV$7&lt;=$R118+$S118-1),1,""))</f>
        <v/>
      </c>
      <c r="BW118" s="23" t="str">
        <f ca="1">IF(AND($O118="Objectif",BW$7&gt;=$R118,BW$7&lt;=$R118+$S118-1),2,IF(AND($O118="Jalon",BW$7&gt;=$R118,BW$7&lt;=$R118+$S118-1),1,""))</f>
        <v/>
      </c>
      <c r="BX118" s="23" t="str">
        <f ca="1">IF(AND($O118="Objectif",BX$7&gt;=$R118,BX$7&lt;=$R118+$S118-1),2,IF(AND($O118="Jalon",BX$7&gt;=$R118,BX$7&lt;=$R118+$S118-1),1,""))</f>
        <v/>
      </c>
      <c r="BY118" s="23" t="str">
        <f ca="1">IF(AND($O118="Objectif",BY$7&gt;=$R118,BY$7&lt;=$R118+$S118-1),2,IF(AND($O118="Jalon",BY$7&gt;=$R118,BY$7&lt;=$R118+$S118-1),1,""))</f>
        <v/>
      </c>
      <c r="BZ118" s="23" t="str">
        <f ca="1">IF(AND($O118="Objectif",BZ$7&gt;=$R118,BZ$7&lt;=$R118+$S118-1),2,IF(AND($O118="Jalon",BZ$7&gt;=$R118,BZ$7&lt;=$R118+$S118-1),1,""))</f>
        <v/>
      </c>
      <c r="CA118" s="23" t="str">
        <f ca="1">IF(AND($O118="Objectif",CA$7&gt;=$R118,CA$7&lt;=$R118+$S118-1),2,IF(AND($O118="Jalon",CA$7&gt;=$R118,CA$7&lt;=$R118+$S118-1),1,""))</f>
        <v/>
      </c>
      <c r="CB118" s="23" t="str">
        <f ca="1">IF(AND($O118="Objectif",CB$7&gt;=$R118,CB$7&lt;=$R118+$S118-1),2,IF(AND($O118="Jalon",CB$7&gt;=$R118,CB$7&lt;=$R118+$S118-1),1,""))</f>
        <v/>
      </c>
    </row>
    <row r="119" spans="1:80" s="60" customFormat="1" ht="30" customHeight="1" x14ac:dyDescent="0.25">
      <c r="A119" s="37">
        <v>18</v>
      </c>
      <c r="B119" s="33" t="s">
        <v>34</v>
      </c>
      <c r="C119" s="88" t="str">
        <f ca="1">VLOOKUP(((Jalons[[#This Row],[perturbation ]]+Jalons[[#This Row],[perturbation 9]])/150),$D$3:$E$6,2,1)</f>
        <v>En bonne voie</v>
      </c>
      <c r="D119" s="88" t="str">
        <f ca="1">VLOOKUP((Jalons[[#This Row],[temps consommés ]]-Jalons[[#This Row],[Nombre de jours]])/Jalons[[#This Row],[Nombre de jours]],$V$3:$W$6,2,1)</f>
        <v>En bonne voie</v>
      </c>
      <c r="E119" s="22" t="s">
        <v>9</v>
      </c>
      <c r="F119" s="65">
        <f>IF(AND(Jalons[[#This Row],[début réel ]]="",Jalons[[#This Row],[fin réelle ]]),0,IF(AND(Jalons[[#This Row],[début réel ]]&lt;&gt;"",Jalons[[#This Row],[fin réelle ]]=""),0.5,1))</f>
        <v>0</v>
      </c>
      <c r="G119" s="56">
        <f>+T74+1</f>
        <v>45022</v>
      </c>
      <c r="H119" s="21">
        <v>2</v>
      </c>
      <c r="I119" s="45">
        <f>+Jalons[[#This Row],[Début prévisionnel ]]+Jalons[[#This Row],[Nombre de jours]]-1</f>
        <v>45023</v>
      </c>
      <c r="J119" s="45"/>
      <c r="K119" s="87">
        <f ca="1">IF(Jalons[[#This Row],[temps consommés ]]-Jalons[[#This Row],[Nombre de jours]]&lt;0,0,Jalons[[#This Row],[temps consommés ]]-Jalons[[#This Row],[Nombre de jours]])</f>
        <v>0</v>
      </c>
      <c r="L11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19" s="45"/>
      <c r="N119" s="66"/>
      <c r="O119" s="88" t="str">
        <f ca="1">VLOOKUP(Jalons[[#This Row],[temps consommés 10]]-Jalons[[#This Row],[Nombre de jours6]]/Jalons[[#This Row],[Nombre de jours6]],$V$3:$W$6,2,1)</f>
        <v>En bonne voie</v>
      </c>
      <c r="P119" s="22" t="s">
        <v>9</v>
      </c>
      <c r="Q119" s="65">
        <f>IF(AND(Jalons[[#This Row],[début réel 8]]="",Jalons[[#This Row],[fin réelle 11]]),0,IF(AND(Jalons[[#This Row],[début réel 8]]&lt;&gt;"",Jalons[[#This Row],[fin réelle 11]]=""),0.5,1))</f>
        <v>0</v>
      </c>
      <c r="R119" s="89">
        <f>+Jalons[[#This Row],[Fin ]]+1</f>
        <v>45024</v>
      </c>
      <c r="S119" s="90">
        <v>29</v>
      </c>
      <c r="T119" s="91">
        <f>Jalons[[#This Row],[Début prévisionnel 5]]+Jalons[[#This Row],[Nombre de jours6]]</f>
        <v>45053</v>
      </c>
      <c r="U119" s="91"/>
      <c r="V119" s="87">
        <f ca="1">IF(Jalons[[#This Row],[temps consommés 10]]-Jalons[[#This Row],[Nombre de jours6]]&lt;0,0,Jalons[[#This Row],[temps consommés 10]]-Jalons[[#This Row],[Nombre de jours6]])</f>
        <v>0</v>
      </c>
      <c r="W11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19" s="45"/>
      <c r="Y119" s="23" t="str">
        <f ca="1">IF(AND($O119="Objectif",Y$7&gt;=$R119,Y$7&lt;=$R119+$S119-1),2,IF(AND($O119="Jalon",Y$7&gt;=$R119,Y$7&lt;=$R119+$S119-1),1,""))</f>
        <v/>
      </c>
      <c r="Z119" s="23" t="str">
        <f ca="1">IF(AND($O119="Objectif",Z$7&gt;=$R119,Z$7&lt;=$R119+$S119-1),2,IF(AND($O119="Jalon",Z$7&gt;=$R119,Z$7&lt;=$R119+$S119-1),1,""))</f>
        <v/>
      </c>
      <c r="AA119" s="23" t="str">
        <f ca="1">IF(AND($O119="Objectif",AA$7&gt;=$R119,AA$7&lt;=$R119+$S119-1),2,IF(AND($O119="Jalon",AA$7&gt;=$R119,AA$7&lt;=$R119+$S119-1),1,""))</f>
        <v/>
      </c>
      <c r="AB119" s="23" t="str">
        <f ca="1">IF(AND($O119="Objectif",AB$7&gt;=$R119,AB$7&lt;=$R119+$S119-1),2,IF(AND($O119="Jalon",AB$7&gt;=$R119,AB$7&lt;=$R119+$S119-1),1,""))</f>
        <v/>
      </c>
      <c r="AC119" s="23" t="str">
        <f ca="1">IF(AND($O119="Objectif",AC$7&gt;=$R119,AC$7&lt;=$R119+$S119-1),2,IF(AND($O119="Jalon",AC$7&gt;=$R119,AC$7&lt;=$R119+$S119-1),1,""))</f>
        <v/>
      </c>
      <c r="AD119" s="23" t="str">
        <f ca="1">IF(AND($O119="Objectif",AD$7&gt;=$R119,AD$7&lt;=$R119+$S119-1),2,IF(AND($O119="Jalon",AD$7&gt;=$R119,AD$7&lt;=$R119+$S119-1),1,""))</f>
        <v/>
      </c>
      <c r="AE119" s="23" t="str">
        <f ca="1">IF(AND($O119="Objectif",AE$7&gt;=$R119,AE$7&lt;=$R119+$S119-1),2,IF(AND($O119="Jalon",AE$7&gt;=$R119,AE$7&lt;=$R119+$S119-1),1,""))</f>
        <v/>
      </c>
      <c r="AF119" s="23" t="str">
        <f ca="1">IF(AND($O119="Objectif",AF$7&gt;=$R119,AF$7&lt;=$R119+$S119-1),2,IF(AND($O119="Jalon",AF$7&gt;=$R119,AF$7&lt;=$R119+$S119-1),1,""))</f>
        <v/>
      </c>
      <c r="AG119" s="23" t="str">
        <f ca="1">IF(AND($O119="Objectif",AG$7&gt;=$R119,AG$7&lt;=$R119+$S119-1),2,IF(AND($O119="Jalon",AG$7&gt;=$R119,AG$7&lt;=$R119+$S119-1),1,""))</f>
        <v/>
      </c>
      <c r="AH119" s="23" t="str">
        <f ca="1">IF(AND($O119="Objectif",AH$7&gt;=$R119,AH$7&lt;=$R119+$S119-1),2,IF(AND($O119="Jalon",AH$7&gt;=$R119,AH$7&lt;=$R119+$S119-1),1,""))</f>
        <v/>
      </c>
      <c r="AI119" s="23" t="str">
        <f ca="1">IF(AND($O119="Objectif",AI$7&gt;=$R119,AI$7&lt;=$R119+$S119-1),2,IF(AND($O119="Jalon",AI$7&gt;=$R119,AI$7&lt;=$R119+$S119-1),1,""))</f>
        <v/>
      </c>
      <c r="AJ119" s="23" t="str">
        <f ca="1">IF(AND($O119="Objectif",AJ$7&gt;=$R119,AJ$7&lt;=$R119+$S119-1),2,IF(AND($O119="Jalon",AJ$7&gt;=$R119,AJ$7&lt;=$R119+$S119-1),1,""))</f>
        <v/>
      </c>
      <c r="AK119" s="23" t="str">
        <f ca="1">IF(AND($O119="Objectif",AK$7&gt;=$R119,AK$7&lt;=$R119+$S119-1),2,IF(AND($O119="Jalon",AK$7&gt;=$R119,AK$7&lt;=$R119+$S119-1),1,""))</f>
        <v/>
      </c>
      <c r="AL119" s="23" t="str">
        <f ca="1">IF(AND($O119="Objectif",AL$7&gt;=$R119,AL$7&lt;=$R119+$S119-1),2,IF(AND($O119="Jalon",AL$7&gt;=$R119,AL$7&lt;=$R119+$S119-1),1,""))</f>
        <v/>
      </c>
      <c r="AM119" s="23" t="str">
        <f ca="1">IF(AND($O119="Objectif",AM$7&gt;=$R119,AM$7&lt;=$R119+$S119-1),2,IF(AND($O119="Jalon",AM$7&gt;=$R119,AM$7&lt;=$R119+$S119-1),1,""))</f>
        <v/>
      </c>
      <c r="AN119" s="23" t="str">
        <f ca="1">IF(AND($O119="Objectif",AN$7&gt;=$R119,AN$7&lt;=$R119+$S119-1),2,IF(AND($O119="Jalon",AN$7&gt;=$R119,AN$7&lt;=$R119+$S119-1),1,""))</f>
        <v/>
      </c>
      <c r="AO119" s="23" t="str">
        <f ca="1">IF(AND($O119="Objectif",AO$7&gt;=$R119,AO$7&lt;=$R119+$S119-1),2,IF(AND($O119="Jalon",AO$7&gt;=$R119,AO$7&lt;=$R119+$S119-1),1,""))</f>
        <v/>
      </c>
      <c r="AP119" s="23" t="str">
        <f ca="1">IF(AND($O119="Objectif",AP$7&gt;=$R119,AP$7&lt;=$R119+$S119-1),2,IF(AND($O119="Jalon",AP$7&gt;=$R119,AP$7&lt;=$R119+$S119-1),1,""))</f>
        <v/>
      </c>
      <c r="AQ119" s="23" t="str">
        <f ca="1">IF(AND($O119="Objectif",AQ$7&gt;=$R119,AQ$7&lt;=$R119+$S119-1),2,IF(AND($O119="Jalon",AQ$7&gt;=$R119,AQ$7&lt;=$R119+$S119-1),1,""))</f>
        <v/>
      </c>
      <c r="AR119" s="23" t="str">
        <f ca="1">IF(AND($O119="Objectif",AR$7&gt;=$R119,AR$7&lt;=$R119+$S119-1),2,IF(AND($O119="Jalon",AR$7&gt;=$R119,AR$7&lt;=$R119+$S119-1),1,""))</f>
        <v/>
      </c>
      <c r="AS119" s="23" t="str">
        <f ca="1">IF(AND($O119="Objectif",AS$7&gt;=$R119,AS$7&lt;=$R119+$S119-1),2,IF(AND($O119="Jalon",AS$7&gt;=$R119,AS$7&lt;=$R119+$S119-1),1,""))</f>
        <v/>
      </c>
      <c r="AT119" s="23" t="str">
        <f ca="1">IF(AND($O119="Objectif",AT$7&gt;=$R119,AT$7&lt;=$R119+$S119-1),2,IF(AND($O119="Jalon",AT$7&gt;=$R119,AT$7&lt;=$R119+$S119-1),1,""))</f>
        <v/>
      </c>
      <c r="AU119" s="23" t="str">
        <f ca="1">IF(AND($O119="Objectif",AU$7&gt;=$R119,AU$7&lt;=$R119+$S119-1),2,IF(AND($O119="Jalon",AU$7&gt;=$R119,AU$7&lt;=$R119+$S119-1),1,""))</f>
        <v/>
      </c>
      <c r="AV119" s="23" t="str">
        <f ca="1">IF(AND($O119="Objectif",AV$7&gt;=$R119,AV$7&lt;=$R119+$S119-1),2,IF(AND($O119="Jalon",AV$7&gt;=$R119,AV$7&lt;=$R119+$S119-1),1,""))</f>
        <v/>
      </c>
      <c r="AW119" s="23" t="str">
        <f ca="1">IF(AND($O119="Objectif",AW$7&gt;=$R119,AW$7&lt;=$R119+$S119-1),2,IF(AND($O119="Jalon",AW$7&gt;=$R119,AW$7&lt;=$R119+$S119-1),1,""))</f>
        <v/>
      </c>
      <c r="AX119" s="23" t="str">
        <f ca="1">IF(AND($O119="Objectif",AX$7&gt;=$R119,AX$7&lt;=$R119+$S119-1),2,IF(AND($O119="Jalon",AX$7&gt;=$R119,AX$7&lt;=$R119+$S119-1),1,""))</f>
        <v/>
      </c>
      <c r="AY119" s="23" t="str">
        <f ca="1">IF(AND($O119="Objectif",AY$7&gt;=$R119,AY$7&lt;=$R119+$S119-1),2,IF(AND($O119="Jalon",AY$7&gt;=$R119,AY$7&lt;=$R119+$S119-1),1,""))</f>
        <v/>
      </c>
      <c r="AZ119" s="23" t="str">
        <f ca="1">IF(AND($O119="Objectif",AZ$7&gt;=$R119,AZ$7&lt;=$R119+$S119-1),2,IF(AND($O119="Jalon",AZ$7&gt;=$R119,AZ$7&lt;=$R119+$S119-1),1,""))</f>
        <v/>
      </c>
      <c r="BA119" s="23" t="str">
        <f ca="1">IF(AND($O119="Objectif",BA$7&gt;=$R119,BA$7&lt;=$R119+$S119-1),2,IF(AND($O119="Jalon",BA$7&gt;=$R119,BA$7&lt;=$R119+$S119-1),1,""))</f>
        <v/>
      </c>
      <c r="BB119" s="23" t="str">
        <f ca="1">IF(AND($O119="Objectif",BB$7&gt;=$R119,BB$7&lt;=$R119+$S119-1),2,IF(AND($O119="Jalon",BB$7&gt;=$R119,BB$7&lt;=$R119+$S119-1),1,""))</f>
        <v/>
      </c>
      <c r="BC119" s="23" t="str">
        <f ca="1">IF(AND($O119="Objectif",BC$7&gt;=$R119,BC$7&lt;=$R119+$S119-1),2,IF(AND($O119="Jalon",BC$7&gt;=$R119,BC$7&lt;=$R119+$S119-1),1,""))</f>
        <v/>
      </c>
      <c r="BD119" s="23" t="str">
        <f ca="1">IF(AND($O119="Objectif",BD$7&gt;=$R119,BD$7&lt;=$R119+$S119-1),2,IF(AND($O119="Jalon",BD$7&gt;=$R119,BD$7&lt;=$R119+$S119-1),1,""))</f>
        <v/>
      </c>
      <c r="BE119" s="23" t="str">
        <f ca="1">IF(AND($O119="Objectif",BE$7&gt;=$R119,BE$7&lt;=$R119+$S119-1),2,IF(AND($O119="Jalon",BE$7&gt;=$R119,BE$7&lt;=$R119+$S119-1),1,""))</f>
        <v/>
      </c>
      <c r="BF119" s="23" t="str">
        <f ca="1">IF(AND($O119="Objectif",BF$7&gt;=$R119,BF$7&lt;=$R119+$S119-1),2,IF(AND($O119="Jalon",BF$7&gt;=$R119,BF$7&lt;=$R119+$S119-1),1,""))</f>
        <v/>
      </c>
      <c r="BG119" s="23" t="str">
        <f ca="1">IF(AND($O119="Objectif",BG$7&gt;=$R119,BG$7&lt;=$R119+$S119-1),2,IF(AND($O119="Jalon",BG$7&gt;=$R119,BG$7&lt;=$R119+$S119-1),1,""))</f>
        <v/>
      </c>
      <c r="BH119" s="23" t="str">
        <f ca="1">IF(AND($O119="Objectif",BH$7&gt;=$R119,BH$7&lt;=$R119+$S119-1),2,IF(AND($O119="Jalon",BH$7&gt;=$R119,BH$7&lt;=$R119+$S119-1),1,""))</f>
        <v/>
      </c>
      <c r="BI119" s="23" t="str">
        <f ca="1">IF(AND($O119="Objectif",BI$7&gt;=$R119,BI$7&lt;=$R119+$S119-1),2,IF(AND($O119="Jalon",BI$7&gt;=$R119,BI$7&lt;=$R119+$S119-1),1,""))</f>
        <v/>
      </c>
      <c r="BJ119" s="23" t="str">
        <f ca="1">IF(AND($O119="Objectif",BJ$7&gt;=$R119,BJ$7&lt;=$R119+$S119-1),2,IF(AND($O119="Jalon",BJ$7&gt;=$R119,BJ$7&lt;=$R119+$S119-1),1,""))</f>
        <v/>
      </c>
      <c r="BK119" s="23" t="str">
        <f ca="1">IF(AND($O119="Objectif",BK$7&gt;=$R119,BK$7&lt;=$R119+$S119-1),2,IF(AND($O119="Jalon",BK$7&gt;=$R119,BK$7&lt;=$R119+$S119-1),1,""))</f>
        <v/>
      </c>
      <c r="BL119" s="23" t="str">
        <f ca="1">IF(AND($O119="Objectif",BL$7&gt;=$R119,BL$7&lt;=$R119+$S119-1),2,IF(AND($O119="Jalon",BL$7&gt;=$R119,BL$7&lt;=$R119+$S119-1),1,""))</f>
        <v/>
      </c>
      <c r="BM119" s="23" t="str">
        <f ca="1">IF(AND($O119="Objectif",BM$7&gt;=$R119,BM$7&lt;=$R119+$S119-1),2,IF(AND($O119="Jalon",BM$7&gt;=$R119,BM$7&lt;=$R119+$S119-1),1,""))</f>
        <v/>
      </c>
      <c r="BN119" s="23" t="str">
        <f ca="1">IF(AND($O119="Objectif",BN$7&gt;=$R119,BN$7&lt;=$R119+$S119-1),2,IF(AND($O119="Jalon",BN$7&gt;=$R119,BN$7&lt;=$R119+$S119-1),1,""))</f>
        <v/>
      </c>
      <c r="BO119" s="23" t="str">
        <f ca="1">IF(AND($O119="Objectif",BO$7&gt;=$R119,BO$7&lt;=$R119+$S119-1),2,IF(AND($O119="Jalon",BO$7&gt;=$R119,BO$7&lt;=$R119+$S119-1),1,""))</f>
        <v/>
      </c>
      <c r="BP119" s="23" t="str">
        <f ca="1">IF(AND($O119="Objectif",BP$7&gt;=$R119,BP$7&lt;=$R119+$S119-1),2,IF(AND($O119="Jalon",BP$7&gt;=$R119,BP$7&lt;=$R119+$S119-1),1,""))</f>
        <v/>
      </c>
      <c r="BQ119" s="23" t="str">
        <f ca="1">IF(AND($O119="Objectif",BQ$7&gt;=$R119,BQ$7&lt;=$R119+$S119-1),2,IF(AND($O119="Jalon",BQ$7&gt;=$R119,BQ$7&lt;=$R119+$S119-1),1,""))</f>
        <v/>
      </c>
      <c r="BR119" s="23" t="str">
        <f ca="1">IF(AND($O119="Objectif",BR$7&gt;=$R119,BR$7&lt;=$R119+$S119-1),2,IF(AND($O119="Jalon",BR$7&gt;=$R119,BR$7&lt;=$R119+$S119-1),1,""))</f>
        <v/>
      </c>
      <c r="BS119" s="23" t="str">
        <f ca="1">IF(AND($O119="Objectif",BS$7&gt;=$R119,BS$7&lt;=$R119+$S119-1),2,IF(AND($O119="Jalon",BS$7&gt;=$R119,BS$7&lt;=$R119+$S119-1),1,""))</f>
        <v/>
      </c>
      <c r="BT119" s="23" t="str">
        <f ca="1">IF(AND($O119="Objectif",BT$7&gt;=$R119,BT$7&lt;=$R119+$S119-1),2,IF(AND($O119="Jalon",BT$7&gt;=$R119,BT$7&lt;=$R119+$S119-1),1,""))</f>
        <v/>
      </c>
      <c r="BU119" s="23" t="str">
        <f ca="1">IF(AND($O119="Objectif",BU$7&gt;=$R119,BU$7&lt;=$R119+$S119-1),2,IF(AND($O119="Jalon",BU$7&gt;=$R119,BU$7&lt;=$R119+$S119-1),1,""))</f>
        <v/>
      </c>
      <c r="BV119" s="23" t="str">
        <f ca="1">IF(AND($O119="Objectif",BV$7&gt;=$R119,BV$7&lt;=$R119+$S119-1),2,IF(AND($O119="Jalon",BV$7&gt;=$R119,BV$7&lt;=$R119+$S119-1),1,""))</f>
        <v/>
      </c>
      <c r="BW119" s="23" t="str">
        <f ca="1">IF(AND($O119="Objectif",BW$7&gt;=$R119,BW$7&lt;=$R119+$S119-1),2,IF(AND($O119="Jalon",BW$7&gt;=$R119,BW$7&lt;=$R119+$S119-1),1,""))</f>
        <v/>
      </c>
      <c r="BX119" s="23" t="str">
        <f ca="1">IF(AND($O119="Objectif",BX$7&gt;=$R119,BX$7&lt;=$R119+$S119-1),2,IF(AND($O119="Jalon",BX$7&gt;=$R119,BX$7&lt;=$R119+$S119-1),1,""))</f>
        <v/>
      </c>
      <c r="BY119" s="23" t="str">
        <f ca="1">IF(AND($O119="Objectif",BY$7&gt;=$R119,BY$7&lt;=$R119+$S119-1),2,IF(AND($O119="Jalon",BY$7&gt;=$R119,BY$7&lt;=$R119+$S119-1),1,""))</f>
        <v/>
      </c>
      <c r="BZ119" s="23" t="str">
        <f ca="1">IF(AND($O119="Objectif",BZ$7&gt;=$R119,BZ$7&lt;=$R119+$S119-1),2,IF(AND($O119="Jalon",BZ$7&gt;=$R119,BZ$7&lt;=$R119+$S119-1),1,""))</f>
        <v/>
      </c>
      <c r="CA119" s="23" t="str">
        <f ca="1">IF(AND($O119="Objectif",CA$7&gt;=$R119,CA$7&lt;=$R119+$S119-1),2,IF(AND($O119="Jalon",CA$7&gt;=$R119,CA$7&lt;=$R119+$S119-1),1,""))</f>
        <v/>
      </c>
      <c r="CB119" s="23" t="str">
        <f ca="1">IF(AND($O119="Objectif",CB$7&gt;=$R119,CB$7&lt;=$R119+$S119-1),2,IF(AND($O119="Jalon",CB$7&gt;=$R119,CB$7&lt;=$R119+$S119-1),1,""))</f>
        <v/>
      </c>
    </row>
    <row r="120" spans="1:80" s="60" customFormat="1" ht="30" customHeight="1" x14ac:dyDescent="0.25">
      <c r="A120" s="36">
        <v>19</v>
      </c>
      <c r="B120" s="33" t="s">
        <v>35</v>
      </c>
      <c r="C120" s="88" t="str">
        <f ca="1">VLOOKUP(((Jalons[[#This Row],[perturbation ]]+Jalons[[#This Row],[perturbation 9]])/150),$D$3:$E$6,2,1)</f>
        <v>En bonne voie</v>
      </c>
      <c r="D120" s="88" t="str">
        <f ca="1">VLOOKUP((Jalons[[#This Row],[temps consommés ]]-Jalons[[#This Row],[Nombre de jours]])/Jalons[[#This Row],[Nombre de jours]],$V$3:$W$6,2,1)</f>
        <v>En bonne voie</v>
      </c>
      <c r="E120" s="22" t="s">
        <v>9</v>
      </c>
      <c r="F120" s="65">
        <f>IF(AND(Jalons[[#This Row],[début réel ]]="",Jalons[[#This Row],[fin réelle ]]),0,IF(AND(Jalons[[#This Row],[début réel ]]&lt;&gt;"",Jalons[[#This Row],[fin réelle ]]=""),0.5,1))</f>
        <v>0</v>
      </c>
      <c r="G120" s="56">
        <f>+T75+1</f>
        <v>45022</v>
      </c>
      <c r="H120" s="21">
        <v>2</v>
      </c>
      <c r="I120" s="45">
        <f>+Jalons[[#This Row],[Début prévisionnel ]]+Jalons[[#This Row],[Nombre de jours]]-1</f>
        <v>45023</v>
      </c>
      <c r="J120" s="45"/>
      <c r="K120" s="87">
        <f ca="1">IF(Jalons[[#This Row],[temps consommés ]]-Jalons[[#This Row],[Nombre de jours]]&lt;0,0,Jalons[[#This Row],[temps consommés ]]-Jalons[[#This Row],[Nombre de jours]])</f>
        <v>0</v>
      </c>
      <c r="L12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0" s="45"/>
      <c r="N120" s="66"/>
      <c r="O120" s="88" t="str">
        <f ca="1">VLOOKUP(Jalons[[#This Row],[temps consommés 10]]-Jalons[[#This Row],[Nombre de jours6]]/Jalons[[#This Row],[Nombre de jours6]],$V$3:$W$6,2,1)</f>
        <v>En bonne voie</v>
      </c>
      <c r="P120" s="22" t="s">
        <v>9</v>
      </c>
      <c r="Q120" s="65">
        <f>IF(AND(Jalons[[#This Row],[début réel 8]]="",Jalons[[#This Row],[fin réelle 11]]),0,IF(AND(Jalons[[#This Row],[début réel 8]]&lt;&gt;"",Jalons[[#This Row],[fin réelle 11]]=""),0.5,1))</f>
        <v>0</v>
      </c>
      <c r="R120" s="89">
        <f>+Jalons[[#This Row],[Fin ]]+1</f>
        <v>45024</v>
      </c>
      <c r="S120" s="90">
        <v>29</v>
      </c>
      <c r="T120" s="91">
        <f>Jalons[[#This Row],[Début prévisionnel 5]]+Jalons[[#This Row],[Nombre de jours6]]</f>
        <v>45053</v>
      </c>
      <c r="U120" s="91"/>
      <c r="V120" s="87">
        <f ca="1">IF(Jalons[[#This Row],[temps consommés 10]]-Jalons[[#This Row],[Nombre de jours6]]&lt;0,0,Jalons[[#This Row],[temps consommés 10]]-Jalons[[#This Row],[Nombre de jours6]])</f>
        <v>0</v>
      </c>
      <c r="W12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0" s="45"/>
      <c r="Y120" s="23" t="str">
        <f ca="1">IF(AND($O120="Objectif",Y$7&gt;=$R120,Y$7&lt;=$R120+$S120-1),2,IF(AND($O120="Jalon",Y$7&gt;=$R120,Y$7&lt;=$R120+$S120-1),1,""))</f>
        <v/>
      </c>
      <c r="Z120" s="23" t="str">
        <f ca="1">IF(AND($O120="Objectif",Z$7&gt;=$R120,Z$7&lt;=$R120+$S120-1),2,IF(AND($O120="Jalon",Z$7&gt;=$R120,Z$7&lt;=$R120+$S120-1),1,""))</f>
        <v/>
      </c>
      <c r="AA120" s="23" t="str">
        <f ca="1">IF(AND($O120="Objectif",AA$7&gt;=$R120,AA$7&lt;=$R120+$S120-1),2,IF(AND($O120="Jalon",AA$7&gt;=$R120,AA$7&lt;=$R120+$S120-1),1,""))</f>
        <v/>
      </c>
      <c r="AB120" s="23" t="str">
        <f ca="1">IF(AND($O120="Objectif",AB$7&gt;=$R120,AB$7&lt;=$R120+$S120-1),2,IF(AND($O120="Jalon",AB$7&gt;=$R120,AB$7&lt;=$R120+$S120-1),1,""))</f>
        <v/>
      </c>
      <c r="AC120" s="23" t="str">
        <f ca="1">IF(AND($O120="Objectif",AC$7&gt;=$R120,AC$7&lt;=$R120+$S120-1),2,IF(AND($O120="Jalon",AC$7&gt;=$R120,AC$7&lt;=$R120+$S120-1),1,""))</f>
        <v/>
      </c>
      <c r="AD120" s="23" t="str">
        <f ca="1">IF(AND($O120="Objectif",AD$7&gt;=$R120,AD$7&lt;=$R120+$S120-1),2,IF(AND($O120="Jalon",AD$7&gt;=$R120,AD$7&lt;=$R120+$S120-1),1,""))</f>
        <v/>
      </c>
      <c r="AE120" s="23" t="str">
        <f ca="1">IF(AND($O120="Objectif",AE$7&gt;=$R120,AE$7&lt;=$R120+$S120-1),2,IF(AND($O120="Jalon",AE$7&gt;=$R120,AE$7&lt;=$R120+$S120-1),1,""))</f>
        <v/>
      </c>
      <c r="AF120" s="23" t="str">
        <f ca="1">IF(AND($O120="Objectif",AF$7&gt;=$R120,AF$7&lt;=$R120+$S120-1),2,IF(AND($O120="Jalon",AF$7&gt;=$R120,AF$7&lt;=$R120+$S120-1),1,""))</f>
        <v/>
      </c>
      <c r="AG120" s="23" t="str">
        <f ca="1">IF(AND($O120="Objectif",AG$7&gt;=$R120,AG$7&lt;=$R120+$S120-1),2,IF(AND($O120="Jalon",AG$7&gt;=$R120,AG$7&lt;=$R120+$S120-1),1,""))</f>
        <v/>
      </c>
      <c r="AH120" s="23" t="str">
        <f ca="1">IF(AND($O120="Objectif",AH$7&gt;=$R120,AH$7&lt;=$R120+$S120-1),2,IF(AND($O120="Jalon",AH$7&gt;=$R120,AH$7&lt;=$R120+$S120-1),1,""))</f>
        <v/>
      </c>
      <c r="AI120" s="23" t="str">
        <f ca="1">IF(AND($O120="Objectif",AI$7&gt;=$R120,AI$7&lt;=$R120+$S120-1),2,IF(AND($O120="Jalon",AI$7&gt;=$R120,AI$7&lt;=$R120+$S120-1),1,""))</f>
        <v/>
      </c>
      <c r="AJ120" s="23" t="str">
        <f ca="1">IF(AND($O120="Objectif",AJ$7&gt;=$R120,AJ$7&lt;=$R120+$S120-1),2,IF(AND($O120="Jalon",AJ$7&gt;=$R120,AJ$7&lt;=$R120+$S120-1),1,""))</f>
        <v/>
      </c>
      <c r="AK120" s="23" t="str">
        <f ca="1">IF(AND($O120="Objectif",AK$7&gt;=$R120,AK$7&lt;=$R120+$S120-1),2,IF(AND($O120="Jalon",AK$7&gt;=$R120,AK$7&lt;=$R120+$S120-1),1,""))</f>
        <v/>
      </c>
      <c r="AL120" s="23" t="str">
        <f ca="1">IF(AND($O120="Objectif",AL$7&gt;=$R120,AL$7&lt;=$R120+$S120-1),2,IF(AND($O120="Jalon",AL$7&gt;=$R120,AL$7&lt;=$R120+$S120-1),1,""))</f>
        <v/>
      </c>
      <c r="AM120" s="23" t="str">
        <f ca="1">IF(AND($O120="Objectif",AM$7&gt;=$R120,AM$7&lt;=$R120+$S120-1),2,IF(AND($O120="Jalon",AM$7&gt;=$R120,AM$7&lt;=$R120+$S120-1),1,""))</f>
        <v/>
      </c>
      <c r="AN120" s="23" t="str">
        <f ca="1">IF(AND($O120="Objectif",AN$7&gt;=$R120,AN$7&lt;=$R120+$S120-1),2,IF(AND($O120="Jalon",AN$7&gt;=$R120,AN$7&lt;=$R120+$S120-1),1,""))</f>
        <v/>
      </c>
      <c r="AO120" s="23" t="str">
        <f ca="1">IF(AND($O120="Objectif",AO$7&gt;=$R120,AO$7&lt;=$R120+$S120-1),2,IF(AND($O120="Jalon",AO$7&gt;=$R120,AO$7&lt;=$R120+$S120-1),1,""))</f>
        <v/>
      </c>
      <c r="AP120" s="23" t="str">
        <f ca="1">IF(AND($O120="Objectif",AP$7&gt;=$R120,AP$7&lt;=$R120+$S120-1),2,IF(AND($O120="Jalon",AP$7&gt;=$R120,AP$7&lt;=$R120+$S120-1),1,""))</f>
        <v/>
      </c>
      <c r="AQ120" s="23" t="str">
        <f ca="1">IF(AND($O120="Objectif",AQ$7&gt;=$R120,AQ$7&lt;=$R120+$S120-1),2,IF(AND($O120="Jalon",AQ$7&gt;=$R120,AQ$7&lt;=$R120+$S120-1),1,""))</f>
        <v/>
      </c>
      <c r="AR120" s="23" t="str">
        <f ca="1">IF(AND($O120="Objectif",AR$7&gt;=$R120,AR$7&lt;=$R120+$S120-1),2,IF(AND($O120="Jalon",AR$7&gt;=$R120,AR$7&lt;=$R120+$S120-1),1,""))</f>
        <v/>
      </c>
      <c r="AS120" s="23" t="str">
        <f ca="1">IF(AND($O120="Objectif",AS$7&gt;=$R120,AS$7&lt;=$R120+$S120-1),2,IF(AND($O120="Jalon",AS$7&gt;=$R120,AS$7&lt;=$R120+$S120-1),1,""))</f>
        <v/>
      </c>
      <c r="AT120" s="23" t="str">
        <f ca="1">IF(AND($O120="Objectif",AT$7&gt;=$R120,AT$7&lt;=$R120+$S120-1),2,IF(AND($O120="Jalon",AT$7&gt;=$R120,AT$7&lt;=$R120+$S120-1),1,""))</f>
        <v/>
      </c>
      <c r="AU120" s="23" t="str">
        <f ca="1">IF(AND($O120="Objectif",AU$7&gt;=$R120,AU$7&lt;=$R120+$S120-1),2,IF(AND($O120="Jalon",AU$7&gt;=$R120,AU$7&lt;=$R120+$S120-1),1,""))</f>
        <v/>
      </c>
      <c r="AV120" s="23" t="str">
        <f ca="1">IF(AND($O120="Objectif",AV$7&gt;=$R120,AV$7&lt;=$R120+$S120-1),2,IF(AND($O120="Jalon",AV$7&gt;=$R120,AV$7&lt;=$R120+$S120-1),1,""))</f>
        <v/>
      </c>
      <c r="AW120" s="23" t="str">
        <f ca="1">IF(AND($O120="Objectif",AW$7&gt;=$R120,AW$7&lt;=$R120+$S120-1),2,IF(AND($O120="Jalon",AW$7&gt;=$R120,AW$7&lt;=$R120+$S120-1),1,""))</f>
        <v/>
      </c>
      <c r="AX120" s="23" t="str">
        <f ca="1">IF(AND($O120="Objectif",AX$7&gt;=$R120,AX$7&lt;=$R120+$S120-1),2,IF(AND($O120="Jalon",AX$7&gt;=$R120,AX$7&lt;=$R120+$S120-1),1,""))</f>
        <v/>
      </c>
      <c r="AY120" s="23" t="str">
        <f ca="1">IF(AND($O120="Objectif",AY$7&gt;=$R120,AY$7&lt;=$R120+$S120-1),2,IF(AND($O120="Jalon",AY$7&gt;=$R120,AY$7&lt;=$R120+$S120-1),1,""))</f>
        <v/>
      </c>
      <c r="AZ120" s="23" t="str">
        <f ca="1">IF(AND($O120="Objectif",AZ$7&gt;=$R120,AZ$7&lt;=$R120+$S120-1),2,IF(AND($O120="Jalon",AZ$7&gt;=$R120,AZ$7&lt;=$R120+$S120-1),1,""))</f>
        <v/>
      </c>
      <c r="BA120" s="23" t="str">
        <f ca="1">IF(AND($O120="Objectif",BA$7&gt;=$R120,BA$7&lt;=$R120+$S120-1),2,IF(AND($O120="Jalon",BA$7&gt;=$R120,BA$7&lt;=$R120+$S120-1),1,""))</f>
        <v/>
      </c>
      <c r="BB120" s="23" t="str">
        <f ca="1">IF(AND($O120="Objectif",BB$7&gt;=$R120,BB$7&lt;=$R120+$S120-1),2,IF(AND($O120="Jalon",BB$7&gt;=$R120,BB$7&lt;=$R120+$S120-1),1,""))</f>
        <v/>
      </c>
      <c r="BC120" s="23" t="str">
        <f ca="1">IF(AND($O120="Objectif",BC$7&gt;=$R120,BC$7&lt;=$R120+$S120-1),2,IF(AND($O120="Jalon",BC$7&gt;=$R120,BC$7&lt;=$R120+$S120-1),1,""))</f>
        <v/>
      </c>
      <c r="BD120" s="23" t="str">
        <f ca="1">IF(AND($O120="Objectif",BD$7&gt;=$R120,BD$7&lt;=$R120+$S120-1),2,IF(AND($O120="Jalon",BD$7&gt;=$R120,BD$7&lt;=$R120+$S120-1),1,""))</f>
        <v/>
      </c>
      <c r="BE120" s="23" t="str">
        <f ca="1">IF(AND($O120="Objectif",BE$7&gt;=$R120,BE$7&lt;=$R120+$S120-1),2,IF(AND($O120="Jalon",BE$7&gt;=$R120,BE$7&lt;=$R120+$S120-1),1,""))</f>
        <v/>
      </c>
      <c r="BF120" s="23" t="str">
        <f ca="1">IF(AND($O120="Objectif",BF$7&gt;=$R120,BF$7&lt;=$R120+$S120-1),2,IF(AND($O120="Jalon",BF$7&gt;=$R120,BF$7&lt;=$R120+$S120-1),1,""))</f>
        <v/>
      </c>
      <c r="BG120" s="23" t="str">
        <f ca="1">IF(AND($O120="Objectif",BG$7&gt;=$R120,BG$7&lt;=$R120+$S120-1),2,IF(AND($O120="Jalon",BG$7&gt;=$R120,BG$7&lt;=$R120+$S120-1),1,""))</f>
        <v/>
      </c>
      <c r="BH120" s="23" t="str">
        <f ca="1">IF(AND($O120="Objectif",BH$7&gt;=$R120,BH$7&lt;=$R120+$S120-1),2,IF(AND($O120="Jalon",BH$7&gt;=$R120,BH$7&lt;=$R120+$S120-1),1,""))</f>
        <v/>
      </c>
      <c r="BI120" s="23" t="str">
        <f ca="1">IF(AND($O120="Objectif",BI$7&gt;=$R120,BI$7&lt;=$R120+$S120-1),2,IF(AND($O120="Jalon",BI$7&gt;=$R120,BI$7&lt;=$R120+$S120-1),1,""))</f>
        <v/>
      </c>
      <c r="BJ120" s="23" t="str">
        <f ca="1">IF(AND($O120="Objectif",BJ$7&gt;=$R120,BJ$7&lt;=$R120+$S120-1),2,IF(AND($O120="Jalon",BJ$7&gt;=$R120,BJ$7&lt;=$R120+$S120-1),1,""))</f>
        <v/>
      </c>
      <c r="BK120" s="23" t="str">
        <f ca="1">IF(AND($O120="Objectif",BK$7&gt;=$R120,BK$7&lt;=$R120+$S120-1),2,IF(AND($O120="Jalon",BK$7&gt;=$R120,BK$7&lt;=$R120+$S120-1),1,""))</f>
        <v/>
      </c>
      <c r="BL120" s="23" t="str">
        <f ca="1">IF(AND($O120="Objectif",BL$7&gt;=$R120,BL$7&lt;=$R120+$S120-1),2,IF(AND($O120="Jalon",BL$7&gt;=$R120,BL$7&lt;=$R120+$S120-1),1,""))</f>
        <v/>
      </c>
      <c r="BM120" s="23" t="str">
        <f ca="1">IF(AND($O120="Objectif",BM$7&gt;=$R120,BM$7&lt;=$R120+$S120-1),2,IF(AND($O120="Jalon",BM$7&gt;=$R120,BM$7&lt;=$R120+$S120-1),1,""))</f>
        <v/>
      </c>
      <c r="BN120" s="23" t="str">
        <f ca="1">IF(AND($O120="Objectif",BN$7&gt;=$R120,BN$7&lt;=$R120+$S120-1),2,IF(AND($O120="Jalon",BN$7&gt;=$R120,BN$7&lt;=$R120+$S120-1),1,""))</f>
        <v/>
      </c>
      <c r="BO120" s="23" t="str">
        <f ca="1">IF(AND($O120="Objectif",BO$7&gt;=$R120,BO$7&lt;=$R120+$S120-1),2,IF(AND($O120="Jalon",BO$7&gt;=$R120,BO$7&lt;=$R120+$S120-1),1,""))</f>
        <v/>
      </c>
      <c r="BP120" s="23" t="str">
        <f ca="1">IF(AND($O120="Objectif",BP$7&gt;=$R120,BP$7&lt;=$R120+$S120-1),2,IF(AND($O120="Jalon",BP$7&gt;=$R120,BP$7&lt;=$R120+$S120-1),1,""))</f>
        <v/>
      </c>
      <c r="BQ120" s="23" t="str">
        <f ca="1">IF(AND($O120="Objectif",BQ$7&gt;=$R120,BQ$7&lt;=$R120+$S120-1),2,IF(AND($O120="Jalon",BQ$7&gt;=$R120,BQ$7&lt;=$R120+$S120-1),1,""))</f>
        <v/>
      </c>
      <c r="BR120" s="23" t="str">
        <f ca="1">IF(AND($O120="Objectif",BR$7&gt;=$R120,BR$7&lt;=$R120+$S120-1),2,IF(AND($O120="Jalon",BR$7&gt;=$R120,BR$7&lt;=$R120+$S120-1),1,""))</f>
        <v/>
      </c>
      <c r="BS120" s="23" t="str">
        <f ca="1">IF(AND($O120="Objectif",BS$7&gt;=$R120,BS$7&lt;=$R120+$S120-1),2,IF(AND($O120="Jalon",BS$7&gt;=$R120,BS$7&lt;=$R120+$S120-1),1,""))</f>
        <v/>
      </c>
      <c r="BT120" s="23" t="str">
        <f ca="1">IF(AND($O120="Objectif",BT$7&gt;=$R120,BT$7&lt;=$R120+$S120-1),2,IF(AND($O120="Jalon",BT$7&gt;=$R120,BT$7&lt;=$R120+$S120-1),1,""))</f>
        <v/>
      </c>
      <c r="BU120" s="23" t="str">
        <f ca="1">IF(AND($O120="Objectif",BU$7&gt;=$R120,BU$7&lt;=$R120+$S120-1),2,IF(AND($O120="Jalon",BU$7&gt;=$R120,BU$7&lt;=$R120+$S120-1),1,""))</f>
        <v/>
      </c>
      <c r="BV120" s="23" t="str">
        <f ca="1">IF(AND($O120="Objectif",BV$7&gt;=$R120,BV$7&lt;=$R120+$S120-1),2,IF(AND($O120="Jalon",BV$7&gt;=$R120,BV$7&lt;=$R120+$S120-1),1,""))</f>
        <v/>
      </c>
      <c r="BW120" s="23" t="str">
        <f ca="1">IF(AND($O120="Objectif",BW$7&gt;=$R120,BW$7&lt;=$R120+$S120-1),2,IF(AND($O120="Jalon",BW$7&gt;=$R120,BW$7&lt;=$R120+$S120-1),1,""))</f>
        <v/>
      </c>
      <c r="BX120" s="23" t="str">
        <f ca="1">IF(AND($O120="Objectif",BX$7&gt;=$R120,BX$7&lt;=$R120+$S120-1),2,IF(AND($O120="Jalon",BX$7&gt;=$R120,BX$7&lt;=$R120+$S120-1),1,""))</f>
        <v/>
      </c>
      <c r="BY120" s="23" t="str">
        <f ca="1">IF(AND($O120="Objectif",BY$7&gt;=$R120,BY$7&lt;=$R120+$S120-1),2,IF(AND($O120="Jalon",BY$7&gt;=$R120,BY$7&lt;=$R120+$S120-1),1,""))</f>
        <v/>
      </c>
      <c r="BZ120" s="23" t="str">
        <f ca="1">IF(AND($O120="Objectif",BZ$7&gt;=$R120,BZ$7&lt;=$R120+$S120-1),2,IF(AND($O120="Jalon",BZ$7&gt;=$R120,BZ$7&lt;=$R120+$S120-1),1,""))</f>
        <v/>
      </c>
      <c r="CA120" s="23" t="str">
        <f ca="1">IF(AND($O120="Objectif",CA$7&gt;=$R120,CA$7&lt;=$R120+$S120-1),2,IF(AND($O120="Jalon",CA$7&gt;=$R120,CA$7&lt;=$R120+$S120-1),1,""))</f>
        <v/>
      </c>
      <c r="CB120" s="23" t="str">
        <f ca="1">IF(AND($O120="Objectif",CB$7&gt;=$R120,CB$7&lt;=$R120+$S120-1),2,IF(AND($O120="Jalon",CB$7&gt;=$R120,CB$7&lt;=$R120+$S120-1),1,""))</f>
        <v/>
      </c>
    </row>
    <row r="121" spans="1:80" s="60" customFormat="1" ht="30" customHeight="1" x14ac:dyDescent="0.25">
      <c r="A121" s="37">
        <v>20</v>
      </c>
      <c r="B121" s="33" t="s">
        <v>36</v>
      </c>
      <c r="C121" s="88" t="str">
        <f ca="1">VLOOKUP(((Jalons[[#This Row],[perturbation ]]+Jalons[[#This Row],[perturbation 9]])/150),$D$3:$E$6,2,1)</f>
        <v>En bonne voie</v>
      </c>
      <c r="D121" s="88" t="str">
        <f ca="1">VLOOKUP((Jalons[[#This Row],[temps consommés ]]-Jalons[[#This Row],[Nombre de jours]])/Jalons[[#This Row],[Nombre de jours]],$V$3:$W$6,2,1)</f>
        <v>En bonne voie</v>
      </c>
      <c r="E121" s="22" t="s">
        <v>9</v>
      </c>
      <c r="F121" s="65">
        <f>IF(AND(Jalons[[#This Row],[début réel ]]="",Jalons[[#This Row],[fin réelle ]]),0,IF(AND(Jalons[[#This Row],[début réel ]]&lt;&gt;"",Jalons[[#This Row],[fin réelle ]]=""),0.5,1))</f>
        <v>0</v>
      </c>
      <c r="G121" s="56">
        <f>+T76+1</f>
        <v>45022</v>
      </c>
      <c r="H121" s="21">
        <v>2</v>
      </c>
      <c r="I121" s="45">
        <f>+Jalons[[#This Row],[Début prévisionnel ]]+Jalons[[#This Row],[Nombre de jours]]-1</f>
        <v>45023</v>
      </c>
      <c r="J121" s="45"/>
      <c r="K121" s="87">
        <f ca="1">IF(Jalons[[#This Row],[temps consommés ]]-Jalons[[#This Row],[Nombre de jours]]&lt;0,0,Jalons[[#This Row],[temps consommés ]]-Jalons[[#This Row],[Nombre de jours]])</f>
        <v>0</v>
      </c>
      <c r="L12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1" s="45"/>
      <c r="N121" s="66"/>
      <c r="O121" s="88" t="str">
        <f ca="1">VLOOKUP(Jalons[[#This Row],[temps consommés 10]]-Jalons[[#This Row],[Nombre de jours6]]/Jalons[[#This Row],[Nombre de jours6]],$V$3:$W$6,2,1)</f>
        <v>En bonne voie</v>
      </c>
      <c r="P121" s="22" t="s">
        <v>9</v>
      </c>
      <c r="Q121" s="65">
        <f>IF(AND(Jalons[[#This Row],[début réel 8]]="",Jalons[[#This Row],[fin réelle 11]]),0,IF(AND(Jalons[[#This Row],[début réel 8]]&lt;&gt;"",Jalons[[#This Row],[fin réelle 11]]=""),0.5,1))</f>
        <v>0</v>
      </c>
      <c r="R121" s="89">
        <f>+Jalons[[#This Row],[Fin ]]+1</f>
        <v>45024</v>
      </c>
      <c r="S121" s="90">
        <v>29</v>
      </c>
      <c r="T121" s="91">
        <f>Jalons[[#This Row],[Début prévisionnel 5]]+Jalons[[#This Row],[Nombre de jours6]]</f>
        <v>45053</v>
      </c>
      <c r="U121" s="91"/>
      <c r="V121" s="87">
        <f ca="1">IF(Jalons[[#This Row],[temps consommés 10]]-Jalons[[#This Row],[Nombre de jours6]]&lt;0,0,Jalons[[#This Row],[temps consommés 10]]-Jalons[[#This Row],[Nombre de jours6]])</f>
        <v>0</v>
      </c>
      <c r="W12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1" s="45"/>
      <c r="Y121" s="23" t="str">
        <f ca="1">IF(AND($O121="Objectif",Y$7&gt;=$R121,Y$7&lt;=$R121+$S121-1),2,IF(AND($O121="Jalon",Y$7&gt;=$R121,Y$7&lt;=$R121+$S121-1),1,""))</f>
        <v/>
      </c>
      <c r="Z121" s="23" t="str">
        <f ca="1">IF(AND($O121="Objectif",Z$7&gt;=$R121,Z$7&lt;=$R121+$S121-1),2,IF(AND($O121="Jalon",Z$7&gt;=$R121,Z$7&lt;=$R121+$S121-1),1,""))</f>
        <v/>
      </c>
      <c r="AA121" s="23" t="str">
        <f ca="1">IF(AND($O121="Objectif",AA$7&gt;=$R121,AA$7&lt;=$R121+$S121-1),2,IF(AND($O121="Jalon",AA$7&gt;=$R121,AA$7&lt;=$R121+$S121-1),1,""))</f>
        <v/>
      </c>
      <c r="AB121" s="23" t="str">
        <f ca="1">IF(AND($O121="Objectif",AB$7&gt;=$R121,AB$7&lt;=$R121+$S121-1),2,IF(AND($O121="Jalon",AB$7&gt;=$R121,AB$7&lt;=$R121+$S121-1),1,""))</f>
        <v/>
      </c>
      <c r="AC121" s="23" t="str">
        <f ca="1">IF(AND($O121="Objectif",AC$7&gt;=$R121,AC$7&lt;=$R121+$S121-1),2,IF(AND($O121="Jalon",AC$7&gt;=$R121,AC$7&lt;=$R121+$S121-1),1,""))</f>
        <v/>
      </c>
      <c r="AD121" s="23" t="str">
        <f ca="1">IF(AND($O121="Objectif",AD$7&gt;=$R121,AD$7&lt;=$R121+$S121-1),2,IF(AND($O121="Jalon",AD$7&gt;=$R121,AD$7&lt;=$R121+$S121-1),1,""))</f>
        <v/>
      </c>
      <c r="AE121" s="23" t="str">
        <f ca="1">IF(AND($O121="Objectif",AE$7&gt;=$R121,AE$7&lt;=$R121+$S121-1),2,IF(AND($O121="Jalon",AE$7&gt;=$R121,AE$7&lt;=$R121+$S121-1),1,""))</f>
        <v/>
      </c>
      <c r="AF121" s="23" t="str">
        <f ca="1">IF(AND($O121="Objectif",AF$7&gt;=$R121,AF$7&lt;=$R121+$S121-1),2,IF(AND($O121="Jalon",AF$7&gt;=$R121,AF$7&lt;=$R121+$S121-1),1,""))</f>
        <v/>
      </c>
      <c r="AG121" s="23" t="str">
        <f ca="1">IF(AND($O121="Objectif",AG$7&gt;=$R121,AG$7&lt;=$R121+$S121-1),2,IF(AND($O121="Jalon",AG$7&gt;=$R121,AG$7&lt;=$R121+$S121-1),1,""))</f>
        <v/>
      </c>
      <c r="AH121" s="23" t="str">
        <f ca="1">IF(AND($O121="Objectif",AH$7&gt;=$R121,AH$7&lt;=$R121+$S121-1),2,IF(AND($O121="Jalon",AH$7&gt;=$R121,AH$7&lt;=$R121+$S121-1),1,""))</f>
        <v/>
      </c>
      <c r="AI121" s="23" t="str">
        <f ca="1">IF(AND($O121="Objectif",AI$7&gt;=$R121,AI$7&lt;=$R121+$S121-1),2,IF(AND($O121="Jalon",AI$7&gt;=$R121,AI$7&lt;=$R121+$S121-1),1,""))</f>
        <v/>
      </c>
      <c r="AJ121" s="23" t="str">
        <f ca="1">IF(AND($O121="Objectif",AJ$7&gt;=$R121,AJ$7&lt;=$R121+$S121-1),2,IF(AND($O121="Jalon",AJ$7&gt;=$R121,AJ$7&lt;=$R121+$S121-1),1,""))</f>
        <v/>
      </c>
      <c r="AK121" s="23" t="str">
        <f ca="1">IF(AND($O121="Objectif",AK$7&gt;=$R121,AK$7&lt;=$R121+$S121-1),2,IF(AND($O121="Jalon",AK$7&gt;=$R121,AK$7&lt;=$R121+$S121-1),1,""))</f>
        <v/>
      </c>
      <c r="AL121" s="23" t="str">
        <f ca="1">IF(AND($O121="Objectif",AL$7&gt;=$R121,AL$7&lt;=$R121+$S121-1),2,IF(AND($O121="Jalon",AL$7&gt;=$R121,AL$7&lt;=$R121+$S121-1),1,""))</f>
        <v/>
      </c>
      <c r="AM121" s="23" t="str">
        <f ca="1">IF(AND($O121="Objectif",AM$7&gt;=$R121,AM$7&lt;=$R121+$S121-1),2,IF(AND($O121="Jalon",AM$7&gt;=$R121,AM$7&lt;=$R121+$S121-1),1,""))</f>
        <v/>
      </c>
      <c r="AN121" s="23" t="str">
        <f ca="1">IF(AND($O121="Objectif",AN$7&gt;=$R121,AN$7&lt;=$R121+$S121-1),2,IF(AND($O121="Jalon",AN$7&gt;=$R121,AN$7&lt;=$R121+$S121-1),1,""))</f>
        <v/>
      </c>
      <c r="AO121" s="23" t="str">
        <f ca="1">IF(AND($O121="Objectif",AO$7&gt;=$R121,AO$7&lt;=$R121+$S121-1),2,IF(AND($O121="Jalon",AO$7&gt;=$R121,AO$7&lt;=$R121+$S121-1),1,""))</f>
        <v/>
      </c>
      <c r="AP121" s="23" t="str">
        <f ca="1">IF(AND($O121="Objectif",AP$7&gt;=$R121,AP$7&lt;=$R121+$S121-1),2,IF(AND($O121="Jalon",AP$7&gt;=$R121,AP$7&lt;=$R121+$S121-1),1,""))</f>
        <v/>
      </c>
      <c r="AQ121" s="23" t="str">
        <f ca="1">IF(AND($O121="Objectif",AQ$7&gt;=$R121,AQ$7&lt;=$R121+$S121-1),2,IF(AND($O121="Jalon",AQ$7&gt;=$R121,AQ$7&lt;=$R121+$S121-1),1,""))</f>
        <v/>
      </c>
      <c r="AR121" s="23" t="str">
        <f ca="1">IF(AND($O121="Objectif",AR$7&gt;=$R121,AR$7&lt;=$R121+$S121-1),2,IF(AND($O121="Jalon",AR$7&gt;=$R121,AR$7&lt;=$R121+$S121-1),1,""))</f>
        <v/>
      </c>
      <c r="AS121" s="23" t="str">
        <f ca="1">IF(AND($O121="Objectif",AS$7&gt;=$R121,AS$7&lt;=$R121+$S121-1),2,IF(AND($O121="Jalon",AS$7&gt;=$R121,AS$7&lt;=$R121+$S121-1),1,""))</f>
        <v/>
      </c>
      <c r="AT121" s="23" t="str">
        <f ca="1">IF(AND($O121="Objectif",AT$7&gt;=$R121,AT$7&lt;=$R121+$S121-1),2,IF(AND($O121="Jalon",AT$7&gt;=$R121,AT$7&lt;=$R121+$S121-1),1,""))</f>
        <v/>
      </c>
      <c r="AU121" s="23" t="str">
        <f ca="1">IF(AND($O121="Objectif",AU$7&gt;=$R121,AU$7&lt;=$R121+$S121-1),2,IF(AND($O121="Jalon",AU$7&gt;=$R121,AU$7&lt;=$R121+$S121-1),1,""))</f>
        <v/>
      </c>
      <c r="AV121" s="23" t="str">
        <f ca="1">IF(AND($O121="Objectif",AV$7&gt;=$R121,AV$7&lt;=$R121+$S121-1),2,IF(AND($O121="Jalon",AV$7&gt;=$R121,AV$7&lt;=$R121+$S121-1),1,""))</f>
        <v/>
      </c>
      <c r="AW121" s="23" t="str">
        <f ca="1">IF(AND($O121="Objectif",AW$7&gt;=$R121,AW$7&lt;=$R121+$S121-1),2,IF(AND($O121="Jalon",AW$7&gt;=$R121,AW$7&lt;=$R121+$S121-1),1,""))</f>
        <v/>
      </c>
      <c r="AX121" s="23" t="str">
        <f ca="1">IF(AND($O121="Objectif",AX$7&gt;=$R121,AX$7&lt;=$R121+$S121-1),2,IF(AND($O121="Jalon",AX$7&gt;=$R121,AX$7&lt;=$R121+$S121-1),1,""))</f>
        <v/>
      </c>
      <c r="AY121" s="23" t="str">
        <f ca="1">IF(AND($O121="Objectif",AY$7&gt;=$R121,AY$7&lt;=$R121+$S121-1),2,IF(AND($O121="Jalon",AY$7&gt;=$R121,AY$7&lt;=$R121+$S121-1),1,""))</f>
        <v/>
      </c>
      <c r="AZ121" s="23" t="str">
        <f ca="1">IF(AND($O121="Objectif",AZ$7&gt;=$R121,AZ$7&lt;=$R121+$S121-1),2,IF(AND($O121="Jalon",AZ$7&gt;=$R121,AZ$7&lt;=$R121+$S121-1),1,""))</f>
        <v/>
      </c>
      <c r="BA121" s="23" t="str">
        <f ca="1">IF(AND($O121="Objectif",BA$7&gt;=$R121,BA$7&lt;=$R121+$S121-1),2,IF(AND($O121="Jalon",BA$7&gt;=$R121,BA$7&lt;=$R121+$S121-1),1,""))</f>
        <v/>
      </c>
      <c r="BB121" s="23" t="str">
        <f ca="1">IF(AND($O121="Objectif",BB$7&gt;=$R121,BB$7&lt;=$R121+$S121-1),2,IF(AND($O121="Jalon",BB$7&gt;=$R121,BB$7&lt;=$R121+$S121-1),1,""))</f>
        <v/>
      </c>
      <c r="BC121" s="23" t="str">
        <f ca="1">IF(AND($O121="Objectif",BC$7&gt;=$R121,BC$7&lt;=$R121+$S121-1),2,IF(AND($O121="Jalon",BC$7&gt;=$R121,BC$7&lt;=$R121+$S121-1),1,""))</f>
        <v/>
      </c>
      <c r="BD121" s="23" t="str">
        <f ca="1">IF(AND($O121="Objectif",BD$7&gt;=$R121,BD$7&lt;=$R121+$S121-1),2,IF(AND($O121="Jalon",BD$7&gt;=$R121,BD$7&lt;=$R121+$S121-1),1,""))</f>
        <v/>
      </c>
      <c r="BE121" s="23" t="str">
        <f ca="1">IF(AND($O121="Objectif",BE$7&gt;=$R121,BE$7&lt;=$R121+$S121-1),2,IF(AND($O121="Jalon",BE$7&gt;=$R121,BE$7&lt;=$R121+$S121-1),1,""))</f>
        <v/>
      </c>
      <c r="BF121" s="23" t="str">
        <f ca="1">IF(AND($O121="Objectif",BF$7&gt;=$R121,BF$7&lt;=$R121+$S121-1),2,IF(AND($O121="Jalon",BF$7&gt;=$R121,BF$7&lt;=$R121+$S121-1),1,""))</f>
        <v/>
      </c>
      <c r="BG121" s="23" t="str">
        <f ca="1">IF(AND($O121="Objectif",BG$7&gt;=$R121,BG$7&lt;=$R121+$S121-1),2,IF(AND($O121="Jalon",BG$7&gt;=$R121,BG$7&lt;=$R121+$S121-1),1,""))</f>
        <v/>
      </c>
      <c r="BH121" s="23" t="str">
        <f ca="1">IF(AND($O121="Objectif",BH$7&gt;=$R121,BH$7&lt;=$R121+$S121-1),2,IF(AND($O121="Jalon",BH$7&gt;=$R121,BH$7&lt;=$R121+$S121-1),1,""))</f>
        <v/>
      </c>
      <c r="BI121" s="23" t="str">
        <f ca="1">IF(AND($O121="Objectif",BI$7&gt;=$R121,BI$7&lt;=$R121+$S121-1),2,IF(AND($O121="Jalon",BI$7&gt;=$R121,BI$7&lt;=$R121+$S121-1),1,""))</f>
        <v/>
      </c>
      <c r="BJ121" s="23" t="str">
        <f ca="1">IF(AND($O121="Objectif",BJ$7&gt;=$R121,BJ$7&lt;=$R121+$S121-1),2,IF(AND($O121="Jalon",BJ$7&gt;=$R121,BJ$7&lt;=$R121+$S121-1),1,""))</f>
        <v/>
      </c>
      <c r="BK121" s="23" t="str">
        <f ca="1">IF(AND($O121="Objectif",BK$7&gt;=$R121,BK$7&lt;=$R121+$S121-1),2,IF(AND($O121="Jalon",BK$7&gt;=$R121,BK$7&lt;=$R121+$S121-1),1,""))</f>
        <v/>
      </c>
      <c r="BL121" s="23" t="str">
        <f ca="1">IF(AND($O121="Objectif",BL$7&gt;=$R121,BL$7&lt;=$R121+$S121-1),2,IF(AND($O121="Jalon",BL$7&gt;=$R121,BL$7&lt;=$R121+$S121-1),1,""))</f>
        <v/>
      </c>
      <c r="BM121" s="23" t="str">
        <f ca="1">IF(AND($O121="Objectif",BM$7&gt;=$R121,BM$7&lt;=$R121+$S121-1),2,IF(AND($O121="Jalon",BM$7&gt;=$R121,BM$7&lt;=$R121+$S121-1),1,""))</f>
        <v/>
      </c>
      <c r="BN121" s="23" t="str">
        <f ca="1">IF(AND($O121="Objectif",BN$7&gt;=$R121,BN$7&lt;=$R121+$S121-1),2,IF(AND($O121="Jalon",BN$7&gt;=$R121,BN$7&lt;=$R121+$S121-1),1,""))</f>
        <v/>
      </c>
      <c r="BO121" s="23" t="str">
        <f ca="1">IF(AND($O121="Objectif",BO$7&gt;=$R121,BO$7&lt;=$R121+$S121-1),2,IF(AND($O121="Jalon",BO$7&gt;=$R121,BO$7&lt;=$R121+$S121-1),1,""))</f>
        <v/>
      </c>
      <c r="BP121" s="23" t="str">
        <f ca="1">IF(AND($O121="Objectif",BP$7&gt;=$R121,BP$7&lt;=$R121+$S121-1),2,IF(AND($O121="Jalon",BP$7&gt;=$R121,BP$7&lt;=$R121+$S121-1),1,""))</f>
        <v/>
      </c>
      <c r="BQ121" s="23" t="str">
        <f ca="1">IF(AND($O121="Objectif",BQ$7&gt;=$R121,BQ$7&lt;=$R121+$S121-1),2,IF(AND($O121="Jalon",BQ$7&gt;=$R121,BQ$7&lt;=$R121+$S121-1),1,""))</f>
        <v/>
      </c>
      <c r="BR121" s="23" t="str">
        <f ca="1">IF(AND($O121="Objectif",BR$7&gt;=$R121,BR$7&lt;=$R121+$S121-1),2,IF(AND($O121="Jalon",BR$7&gt;=$R121,BR$7&lt;=$R121+$S121-1),1,""))</f>
        <v/>
      </c>
      <c r="BS121" s="23" t="str">
        <f ca="1">IF(AND($O121="Objectif",BS$7&gt;=$R121,BS$7&lt;=$R121+$S121-1),2,IF(AND($O121="Jalon",BS$7&gt;=$R121,BS$7&lt;=$R121+$S121-1),1,""))</f>
        <v/>
      </c>
      <c r="BT121" s="23" t="str">
        <f ca="1">IF(AND($O121="Objectif",BT$7&gt;=$R121,BT$7&lt;=$R121+$S121-1),2,IF(AND($O121="Jalon",BT$7&gt;=$R121,BT$7&lt;=$R121+$S121-1),1,""))</f>
        <v/>
      </c>
      <c r="BU121" s="23" t="str">
        <f ca="1">IF(AND($O121="Objectif",BU$7&gt;=$R121,BU$7&lt;=$R121+$S121-1),2,IF(AND($O121="Jalon",BU$7&gt;=$R121,BU$7&lt;=$R121+$S121-1),1,""))</f>
        <v/>
      </c>
      <c r="BV121" s="23" t="str">
        <f ca="1">IF(AND($O121="Objectif",BV$7&gt;=$R121,BV$7&lt;=$R121+$S121-1),2,IF(AND($O121="Jalon",BV$7&gt;=$R121,BV$7&lt;=$R121+$S121-1),1,""))</f>
        <v/>
      </c>
      <c r="BW121" s="23" t="str">
        <f ca="1">IF(AND($O121="Objectif",BW$7&gt;=$R121,BW$7&lt;=$R121+$S121-1),2,IF(AND($O121="Jalon",BW$7&gt;=$R121,BW$7&lt;=$R121+$S121-1),1,""))</f>
        <v/>
      </c>
      <c r="BX121" s="23" t="str">
        <f ca="1">IF(AND($O121="Objectif",BX$7&gt;=$R121,BX$7&lt;=$R121+$S121-1),2,IF(AND($O121="Jalon",BX$7&gt;=$R121,BX$7&lt;=$R121+$S121-1),1,""))</f>
        <v/>
      </c>
      <c r="BY121" s="23" t="str">
        <f ca="1">IF(AND($O121="Objectif",BY$7&gt;=$R121,BY$7&lt;=$R121+$S121-1),2,IF(AND($O121="Jalon",BY$7&gt;=$R121,BY$7&lt;=$R121+$S121-1),1,""))</f>
        <v/>
      </c>
      <c r="BZ121" s="23" t="str">
        <f ca="1">IF(AND($O121="Objectif",BZ$7&gt;=$R121,BZ$7&lt;=$R121+$S121-1),2,IF(AND($O121="Jalon",BZ$7&gt;=$R121,BZ$7&lt;=$R121+$S121-1),1,""))</f>
        <v/>
      </c>
      <c r="CA121" s="23" t="str">
        <f ca="1">IF(AND($O121="Objectif",CA$7&gt;=$R121,CA$7&lt;=$R121+$S121-1),2,IF(AND($O121="Jalon",CA$7&gt;=$R121,CA$7&lt;=$R121+$S121-1),1,""))</f>
        <v/>
      </c>
      <c r="CB121" s="23" t="str">
        <f ca="1">IF(AND($O121="Objectif",CB$7&gt;=$R121,CB$7&lt;=$R121+$S121-1),2,IF(AND($O121="Jalon",CB$7&gt;=$R121,CB$7&lt;=$R121+$S121-1),1,""))</f>
        <v/>
      </c>
    </row>
    <row r="122" spans="1:80" s="60" customFormat="1" ht="30" customHeight="1" x14ac:dyDescent="0.25">
      <c r="A122" s="36">
        <v>21</v>
      </c>
      <c r="B122" s="33" t="s">
        <v>37</v>
      </c>
      <c r="C122" s="88" t="str">
        <f ca="1">VLOOKUP(((Jalons[[#This Row],[perturbation ]]+Jalons[[#This Row],[perturbation 9]])/150),$D$3:$E$6,2,1)</f>
        <v>En bonne voie</v>
      </c>
      <c r="D122" s="88" t="str">
        <f ca="1">VLOOKUP((Jalons[[#This Row],[temps consommés ]]-Jalons[[#This Row],[Nombre de jours]])/Jalons[[#This Row],[Nombre de jours]],$V$3:$W$6,2,1)</f>
        <v>En bonne voie</v>
      </c>
      <c r="E122" s="22" t="s">
        <v>9</v>
      </c>
      <c r="F122" s="65">
        <f>IF(AND(Jalons[[#This Row],[début réel ]]="",Jalons[[#This Row],[fin réelle ]]),0,IF(AND(Jalons[[#This Row],[début réel ]]&lt;&gt;"",Jalons[[#This Row],[fin réelle ]]=""),0.5,1))</f>
        <v>0</v>
      </c>
      <c r="G122" s="56">
        <f>+T77+1</f>
        <v>45022</v>
      </c>
      <c r="H122" s="21">
        <v>2</v>
      </c>
      <c r="I122" s="45">
        <f>+Jalons[[#This Row],[Début prévisionnel ]]+Jalons[[#This Row],[Nombre de jours]]-1</f>
        <v>45023</v>
      </c>
      <c r="J122" s="45"/>
      <c r="K122" s="87">
        <f ca="1">IF(Jalons[[#This Row],[temps consommés ]]-Jalons[[#This Row],[Nombre de jours]]&lt;0,0,Jalons[[#This Row],[temps consommés ]]-Jalons[[#This Row],[Nombre de jours]])</f>
        <v>0</v>
      </c>
      <c r="L12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2" s="45"/>
      <c r="N122" s="66"/>
      <c r="O122" s="88" t="str">
        <f ca="1">VLOOKUP(Jalons[[#This Row],[temps consommés 10]]-Jalons[[#This Row],[Nombre de jours6]]/Jalons[[#This Row],[Nombre de jours6]],$V$3:$W$6,2,1)</f>
        <v>En bonne voie</v>
      </c>
      <c r="P122" s="22" t="s">
        <v>9</v>
      </c>
      <c r="Q122" s="65">
        <f>IF(AND(Jalons[[#This Row],[début réel 8]]="",Jalons[[#This Row],[fin réelle 11]]),0,IF(AND(Jalons[[#This Row],[début réel 8]]&lt;&gt;"",Jalons[[#This Row],[fin réelle 11]]=""),0.5,1))</f>
        <v>0</v>
      </c>
      <c r="R122" s="89">
        <f>+Jalons[[#This Row],[Fin ]]+1</f>
        <v>45024</v>
      </c>
      <c r="S122" s="90">
        <v>29</v>
      </c>
      <c r="T122" s="91">
        <f>Jalons[[#This Row],[Début prévisionnel 5]]+Jalons[[#This Row],[Nombre de jours6]]</f>
        <v>45053</v>
      </c>
      <c r="U122" s="91"/>
      <c r="V122" s="87">
        <f ca="1">IF(Jalons[[#This Row],[temps consommés 10]]-Jalons[[#This Row],[Nombre de jours6]]&lt;0,0,Jalons[[#This Row],[temps consommés 10]]-Jalons[[#This Row],[Nombre de jours6]])</f>
        <v>0</v>
      </c>
      <c r="W12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2" s="45"/>
      <c r="Y122" s="23" t="str">
        <f ca="1">IF(AND($O122="Objectif",Y$7&gt;=$R122,Y$7&lt;=$R122+$S122-1),2,IF(AND($O122="Jalon",Y$7&gt;=$R122,Y$7&lt;=$R122+$S122-1),1,""))</f>
        <v/>
      </c>
      <c r="Z122" s="23" t="str">
        <f ca="1">IF(AND($O122="Objectif",Z$7&gt;=$R122,Z$7&lt;=$R122+$S122-1),2,IF(AND($O122="Jalon",Z$7&gt;=$R122,Z$7&lt;=$R122+$S122-1),1,""))</f>
        <v/>
      </c>
      <c r="AA122" s="23" t="str">
        <f ca="1">IF(AND($O122="Objectif",AA$7&gt;=$R122,AA$7&lt;=$R122+$S122-1),2,IF(AND($O122="Jalon",AA$7&gt;=$R122,AA$7&lt;=$R122+$S122-1),1,""))</f>
        <v/>
      </c>
      <c r="AB122" s="23" t="str">
        <f ca="1">IF(AND($O122="Objectif",AB$7&gt;=$R122,AB$7&lt;=$R122+$S122-1),2,IF(AND($O122="Jalon",AB$7&gt;=$R122,AB$7&lt;=$R122+$S122-1),1,""))</f>
        <v/>
      </c>
      <c r="AC122" s="23" t="str">
        <f ca="1">IF(AND($O122="Objectif",AC$7&gt;=$R122,AC$7&lt;=$R122+$S122-1),2,IF(AND($O122="Jalon",AC$7&gt;=$R122,AC$7&lt;=$R122+$S122-1),1,""))</f>
        <v/>
      </c>
      <c r="AD122" s="23" t="str">
        <f ca="1">IF(AND($O122="Objectif",AD$7&gt;=$R122,AD$7&lt;=$R122+$S122-1),2,IF(AND($O122="Jalon",AD$7&gt;=$R122,AD$7&lt;=$R122+$S122-1),1,""))</f>
        <v/>
      </c>
      <c r="AE122" s="23" t="str">
        <f ca="1">IF(AND($O122="Objectif",AE$7&gt;=$R122,AE$7&lt;=$R122+$S122-1),2,IF(AND($O122="Jalon",AE$7&gt;=$R122,AE$7&lt;=$R122+$S122-1),1,""))</f>
        <v/>
      </c>
      <c r="AF122" s="23" t="str">
        <f ca="1">IF(AND($O122="Objectif",AF$7&gt;=$R122,AF$7&lt;=$R122+$S122-1),2,IF(AND($O122="Jalon",AF$7&gt;=$R122,AF$7&lt;=$R122+$S122-1),1,""))</f>
        <v/>
      </c>
      <c r="AG122" s="23" t="str">
        <f ca="1">IF(AND($O122="Objectif",AG$7&gt;=$R122,AG$7&lt;=$R122+$S122-1),2,IF(AND($O122="Jalon",AG$7&gt;=$R122,AG$7&lt;=$R122+$S122-1),1,""))</f>
        <v/>
      </c>
      <c r="AH122" s="23" t="str">
        <f ca="1">IF(AND($O122="Objectif",AH$7&gt;=$R122,AH$7&lt;=$R122+$S122-1),2,IF(AND($O122="Jalon",AH$7&gt;=$R122,AH$7&lt;=$R122+$S122-1),1,""))</f>
        <v/>
      </c>
      <c r="AI122" s="23" t="str">
        <f ca="1">IF(AND($O122="Objectif",AI$7&gt;=$R122,AI$7&lt;=$R122+$S122-1),2,IF(AND($O122="Jalon",AI$7&gt;=$R122,AI$7&lt;=$R122+$S122-1),1,""))</f>
        <v/>
      </c>
      <c r="AJ122" s="23" t="str">
        <f ca="1">IF(AND($O122="Objectif",AJ$7&gt;=$R122,AJ$7&lt;=$R122+$S122-1),2,IF(AND($O122="Jalon",AJ$7&gt;=$R122,AJ$7&lt;=$R122+$S122-1),1,""))</f>
        <v/>
      </c>
      <c r="AK122" s="23" t="str">
        <f ca="1">IF(AND($O122="Objectif",AK$7&gt;=$R122,AK$7&lt;=$R122+$S122-1),2,IF(AND($O122="Jalon",AK$7&gt;=$R122,AK$7&lt;=$R122+$S122-1),1,""))</f>
        <v/>
      </c>
      <c r="AL122" s="23" t="str">
        <f ca="1">IF(AND($O122="Objectif",AL$7&gt;=$R122,AL$7&lt;=$R122+$S122-1),2,IF(AND($O122="Jalon",AL$7&gt;=$R122,AL$7&lt;=$R122+$S122-1),1,""))</f>
        <v/>
      </c>
      <c r="AM122" s="23" t="str">
        <f ca="1">IF(AND($O122="Objectif",AM$7&gt;=$R122,AM$7&lt;=$R122+$S122-1),2,IF(AND($O122="Jalon",AM$7&gt;=$R122,AM$7&lt;=$R122+$S122-1),1,""))</f>
        <v/>
      </c>
      <c r="AN122" s="23" t="str">
        <f ca="1">IF(AND($O122="Objectif",AN$7&gt;=$R122,AN$7&lt;=$R122+$S122-1),2,IF(AND($O122="Jalon",AN$7&gt;=$R122,AN$7&lt;=$R122+$S122-1),1,""))</f>
        <v/>
      </c>
      <c r="AO122" s="23" t="str">
        <f ca="1">IF(AND($O122="Objectif",AO$7&gt;=$R122,AO$7&lt;=$R122+$S122-1),2,IF(AND($O122="Jalon",AO$7&gt;=$R122,AO$7&lt;=$R122+$S122-1),1,""))</f>
        <v/>
      </c>
      <c r="AP122" s="23" t="str">
        <f ca="1">IF(AND($O122="Objectif",AP$7&gt;=$R122,AP$7&lt;=$R122+$S122-1),2,IF(AND($O122="Jalon",AP$7&gt;=$R122,AP$7&lt;=$R122+$S122-1),1,""))</f>
        <v/>
      </c>
      <c r="AQ122" s="23" t="str">
        <f ca="1">IF(AND($O122="Objectif",AQ$7&gt;=$R122,AQ$7&lt;=$R122+$S122-1),2,IF(AND($O122="Jalon",AQ$7&gt;=$R122,AQ$7&lt;=$R122+$S122-1),1,""))</f>
        <v/>
      </c>
      <c r="AR122" s="23" t="str">
        <f ca="1">IF(AND($O122="Objectif",AR$7&gt;=$R122,AR$7&lt;=$R122+$S122-1),2,IF(AND($O122="Jalon",AR$7&gt;=$R122,AR$7&lt;=$R122+$S122-1),1,""))</f>
        <v/>
      </c>
      <c r="AS122" s="23" t="str">
        <f ca="1">IF(AND($O122="Objectif",AS$7&gt;=$R122,AS$7&lt;=$R122+$S122-1),2,IF(AND($O122="Jalon",AS$7&gt;=$R122,AS$7&lt;=$R122+$S122-1),1,""))</f>
        <v/>
      </c>
      <c r="AT122" s="23" t="str">
        <f ca="1">IF(AND($O122="Objectif",AT$7&gt;=$R122,AT$7&lt;=$R122+$S122-1),2,IF(AND($O122="Jalon",AT$7&gt;=$R122,AT$7&lt;=$R122+$S122-1),1,""))</f>
        <v/>
      </c>
      <c r="AU122" s="23" t="str">
        <f ca="1">IF(AND($O122="Objectif",AU$7&gt;=$R122,AU$7&lt;=$R122+$S122-1),2,IF(AND($O122="Jalon",AU$7&gt;=$R122,AU$7&lt;=$R122+$S122-1),1,""))</f>
        <v/>
      </c>
      <c r="AV122" s="23" t="str">
        <f ca="1">IF(AND($O122="Objectif",AV$7&gt;=$R122,AV$7&lt;=$R122+$S122-1),2,IF(AND($O122="Jalon",AV$7&gt;=$R122,AV$7&lt;=$R122+$S122-1),1,""))</f>
        <v/>
      </c>
      <c r="AW122" s="23" t="str">
        <f ca="1">IF(AND($O122="Objectif",AW$7&gt;=$R122,AW$7&lt;=$R122+$S122-1),2,IF(AND($O122="Jalon",AW$7&gt;=$R122,AW$7&lt;=$R122+$S122-1),1,""))</f>
        <v/>
      </c>
      <c r="AX122" s="23" t="str">
        <f ca="1">IF(AND($O122="Objectif",AX$7&gt;=$R122,AX$7&lt;=$R122+$S122-1),2,IF(AND($O122="Jalon",AX$7&gt;=$R122,AX$7&lt;=$R122+$S122-1),1,""))</f>
        <v/>
      </c>
      <c r="AY122" s="23" t="str">
        <f ca="1">IF(AND($O122="Objectif",AY$7&gt;=$R122,AY$7&lt;=$R122+$S122-1),2,IF(AND($O122="Jalon",AY$7&gt;=$R122,AY$7&lt;=$R122+$S122-1),1,""))</f>
        <v/>
      </c>
      <c r="AZ122" s="23" t="str">
        <f ca="1">IF(AND($O122="Objectif",AZ$7&gt;=$R122,AZ$7&lt;=$R122+$S122-1),2,IF(AND($O122="Jalon",AZ$7&gt;=$R122,AZ$7&lt;=$R122+$S122-1),1,""))</f>
        <v/>
      </c>
      <c r="BA122" s="23" t="str">
        <f ca="1">IF(AND($O122="Objectif",BA$7&gt;=$R122,BA$7&lt;=$R122+$S122-1),2,IF(AND($O122="Jalon",BA$7&gt;=$R122,BA$7&lt;=$R122+$S122-1),1,""))</f>
        <v/>
      </c>
      <c r="BB122" s="23" t="str">
        <f ca="1">IF(AND($O122="Objectif",BB$7&gt;=$R122,BB$7&lt;=$R122+$S122-1),2,IF(AND($O122="Jalon",BB$7&gt;=$R122,BB$7&lt;=$R122+$S122-1),1,""))</f>
        <v/>
      </c>
      <c r="BC122" s="23" t="str">
        <f ca="1">IF(AND($O122="Objectif",BC$7&gt;=$R122,BC$7&lt;=$R122+$S122-1),2,IF(AND($O122="Jalon",BC$7&gt;=$R122,BC$7&lt;=$R122+$S122-1),1,""))</f>
        <v/>
      </c>
      <c r="BD122" s="23" t="str">
        <f ca="1">IF(AND($O122="Objectif",BD$7&gt;=$R122,BD$7&lt;=$R122+$S122-1),2,IF(AND($O122="Jalon",BD$7&gt;=$R122,BD$7&lt;=$R122+$S122-1),1,""))</f>
        <v/>
      </c>
      <c r="BE122" s="23" t="str">
        <f ca="1">IF(AND($O122="Objectif",BE$7&gt;=$R122,BE$7&lt;=$R122+$S122-1),2,IF(AND($O122="Jalon",BE$7&gt;=$R122,BE$7&lt;=$R122+$S122-1),1,""))</f>
        <v/>
      </c>
      <c r="BF122" s="23" t="str">
        <f ca="1">IF(AND($O122="Objectif",BF$7&gt;=$R122,BF$7&lt;=$R122+$S122-1),2,IF(AND($O122="Jalon",BF$7&gt;=$R122,BF$7&lt;=$R122+$S122-1),1,""))</f>
        <v/>
      </c>
      <c r="BG122" s="23" t="str">
        <f ca="1">IF(AND($O122="Objectif",BG$7&gt;=$R122,BG$7&lt;=$R122+$S122-1),2,IF(AND($O122="Jalon",BG$7&gt;=$R122,BG$7&lt;=$R122+$S122-1),1,""))</f>
        <v/>
      </c>
      <c r="BH122" s="23" t="str">
        <f ca="1">IF(AND($O122="Objectif",BH$7&gt;=$R122,BH$7&lt;=$R122+$S122-1),2,IF(AND($O122="Jalon",BH$7&gt;=$R122,BH$7&lt;=$R122+$S122-1),1,""))</f>
        <v/>
      </c>
      <c r="BI122" s="23" t="str">
        <f ca="1">IF(AND($O122="Objectif",BI$7&gt;=$R122,BI$7&lt;=$R122+$S122-1),2,IF(AND($O122="Jalon",BI$7&gt;=$R122,BI$7&lt;=$R122+$S122-1),1,""))</f>
        <v/>
      </c>
      <c r="BJ122" s="23" t="str">
        <f ca="1">IF(AND($O122="Objectif",BJ$7&gt;=$R122,BJ$7&lt;=$R122+$S122-1),2,IF(AND($O122="Jalon",BJ$7&gt;=$R122,BJ$7&lt;=$R122+$S122-1),1,""))</f>
        <v/>
      </c>
      <c r="BK122" s="23" t="str">
        <f ca="1">IF(AND($O122="Objectif",BK$7&gt;=$R122,BK$7&lt;=$R122+$S122-1),2,IF(AND($O122="Jalon",BK$7&gt;=$R122,BK$7&lt;=$R122+$S122-1),1,""))</f>
        <v/>
      </c>
      <c r="BL122" s="23" t="str">
        <f ca="1">IF(AND($O122="Objectif",BL$7&gt;=$R122,BL$7&lt;=$R122+$S122-1),2,IF(AND($O122="Jalon",BL$7&gt;=$R122,BL$7&lt;=$R122+$S122-1),1,""))</f>
        <v/>
      </c>
      <c r="BM122" s="23" t="str">
        <f ca="1">IF(AND($O122="Objectif",BM$7&gt;=$R122,BM$7&lt;=$R122+$S122-1),2,IF(AND($O122="Jalon",BM$7&gt;=$R122,BM$7&lt;=$R122+$S122-1),1,""))</f>
        <v/>
      </c>
      <c r="BN122" s="23" t="str">
        <f ca="1">IF(AND($O122="Objectif",BN$7&gt;=$R122,BN$7&lt;=$R122+$S122-1),2,IF(AND($O122="Jalon",BN$7&gt;=$R122,BN$7&lt;=$R122+$S122-1),1,""))</f>
        <v/>
      </c>
      <c r="BO122" s="23" t="str">
        <f ca="1">IF(AND($O122="Objectif",BO$7&gt;=$R122,BO$7&lt;=$R122+$S122-1),2,IF(AND($O122="Jalon",BO$7&gt;=$R122,BO$7&lt;=$R122+$S122-1),1,""))</f>
        <v/>
      </c>
      <c r="BP122" s="23" t="str">
        <f ca="1">IF(AND($O122="Objectif",BP$7&gt;=$R122,BP$7&lt;=$R122+$S122-1),2,IF(AND($O122="Jalon",BP$7&gt;=$R122,BP$7&lt;=$R122+$S122-1),1,""))</f>
        <v/>
      </c>
      <c r="BQ122" s="23" t="str">
        <f ca="1">IF(AND($O122="Objectif",BQ$7&gt;=$R122,BQ$7&lt;=$R122+$S122-1),2,IF(AND($O122="Jalon",BQ$7&gt;=$R122,BQ$7&lt;=$R122+$S122-1),1,""))</f>
        <v/>
      </c>
      <c r="BR122" s="23" t="str">
        <f ca="1">IF(AND($O122="Objectif",BR$7&gt;=$R122,BR$7&lt;=$R122+$S122-1),2,IF(AND($O122="Jalon",BR$7&gt;=$R122,BR$7&lt;=$R122+$S122-1),1,""))</f>
        <v/>
      </c>
      <c r="BS122" s="23" t="str">
        <f ca="1">IF(AND($O122="Objectif",BS$7&gt;=$R122,BS$7&lt;=$R122+$S122-1),2,IF(AND($O122="Jalon",BS$7&gt;=$R122,BS$7&lt;=$R122+$S122-1),1,""))</f>
        <v/>
      </c>
      <c r="BT122" s="23" t="str">
        <f ca="1">IF(AND($O122="Objectif",BT$7&gt;=$R122,BT$7&lt;=$R122+$S122-1),2,IF(AND($O122="Jalon",BT$7&gt;=$R122,BT$7&lt;=$R122+$S122-1),1,""))</f>
        <v/>
      </c>
      <c r="BU122" s="23" t="str">
        <f ca="1">IF(AND($O122="Objectif",BU$7&gt;=$R122,BU$7&lt;=$R122+$S122-1),2,IF(AND($O122="Jalon",BU$7&gt;=$R122,BU$7&lt;=$R122+$S122-1),1,""))</f>
        <v/>
      </c>
      <c r="BV122" s="23" t="str">
        <f ca="1">IF(AND($O122="Objectif",BV$7&gt;=$R122,BV$7&lt;=$R122+$S122-1),2,IF(AND($O122="Jalon",BV$7&gt;=$R122,BV$7&lt;=$R122+$S122-1),1,""))</f>
        <v/>
      </c>
      <c r="BW122" s="23" t="str">
        <f ca="1">IF(AND($O122="Objectif",BW$7&gt;=$R122,BW$7&lt;=$R122+$S122-1),2,IF(AND($O122="Jalon",BW$7&gt;=$R122,BW$7&lt;=$R122+$S122-1),1,""))</f>
        <v/>
      </c>
      <c r="BX122" s="23" t="str">
        <f ca="1">IF(AND($O122="Objectif",BX$7&gt;=$R122,BX$7&lt;=$R122+$S122-1),2,IF(AND($O122="Jalon",BX$7&gt;=$R122,BX$7&lt;=$R122+$S122-1),1,""))</f>
        <v/>
      </c>
      <c r="BY122" s="23" t="str">
        <f ca="1">IF(AND($O122="Objectif",BY$7&gt;=$R122,BY$7&lt;=$R122+$S122-1),2,IF(AND($O122="Jalon",BY$7&gt;=$R122,BY$7&lt;=$R122+$S122-1),1,""))</f>
        <v/>
      </c>
      <c r="BZ122" s="23" t="str">
        <f ca="1">IF(AND($O122="Objectif",BZ$7&gt;=$R122,BZ$7&lt;=$R122+$S122-1),2,IF(AND($O122="Jalon",BZ$7&gt;=$R122,BZ$7&lt;=$R122+$S122-1),1,""))</f>
        <v/>
      </c>
      <c r="CA122" s="23" t="str">
        <f ca="1">IF(AND($O122="Objectif",CA$7&gt;=$R122,CA$7&lt;=$R122+$S122-1),2,IF(AND($O122="Jalon",CA$7&gt;=$R122,CA$7&lt;=$R122+$S122-1),1,""))</f>
        <v/>
      </c>
      <c r="CB122" s="23" t="str">
        <f ca="1">IF(AND($O122="Objectif",CB$7&gt;=$R122,CB$7&lt;=$R122+$S122-1),2,IF(AND($O122="Jalon",CB$7&gt;=$R122,CB$7&lt;=$R122+$S122-1),1,""))</f>
        <v/>
      </c>
    </row>
    <row r="123" spans="1:80" s="60" customFormat="1" ht="30" customHeight="1" x14ac:dyDescent="0.25">
      <c r="A123" s="37">
        <v>22</v>
      </c>
      <c r="B123" s="33" t="s">
        <v>38</v>
      </c>
      <c r="C123" s="88" t="str">
        <f ca="1">VLOOKUP(((Jalons[[#This Row],[perturbation ]]+Jalons[[#This Row],[perturbation 9]])/150),$D$3:$E$6,2,1)</f>
        <v>En bonne voie</v>
      </c>
      <c r="D123" s="88" t="str">
        <f ca="1">VLOOKUP((Jalons[[#This Row],[temps consommés ]]-Jalons[[#This Row],[Nombre de jours]])/Jalons[[#This Row],[Nombre de jours]],$V$3:$W$6,2,1)</f>
        <v>En bonne voie</v>
      </c>
      <c r="E123" s="22" t="s">
        <v>9</v>
      </c>
      <c r="F123" s="65">
        <f>IF(AND(Jalons[[#This Row],[début réel ]]="",Jalons[[#This Row],[fin réelle ]]),0,IF(AND(Jalons[[#This Row],[début réel ]]&lt;&gt;"",Jalons[[#This Row],[fin réelle ]]=""),0.5,1))</f>
        <v>0</v>
      </c>
      <c r="G123" s="56">
        <f>+T78+1</f>
        <v>45022</v>
      </c>
      <c r="H123" s="21">
        <v>2</v>
      </c>
      <c r="I123" s="45">
        <f>+Jalons[[#This Row],[Début prévisionnel ]]+Jalons[[#This Row],[Nombre de jours]]-1</f>
        <v>45023</v>
      </c>
      <c r="J123" s="45"/>
      <c r="K123" s="87">
        <f ca="1">IF(Jalons[[#This Row],[temps consommés ]]-Jalons[[#This Row],[Nombre de jours]]&lt;0,0,Jalons[[#This Row],[temps consommés ]]-Jalons[[#This Row],[Nombre de jours]])</f>
        <v>0</v>
      </c>
      <c r="L12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3" s="45"/>
      <c r="N123" s="66"/>
      <c r="O123" s="88" t="str">
        <f ca="1">VLOOKUP(Jalons[[#This Row],[temps consommés 10]]-Jalons[[#This Row],[Nombre de jours6]]/Jalons[[#This Row],[Nombre de jours6]],$V$3:$W$6,2,1)</f>
        <v>En bonne voie</v>
      </c>
      <c r="P123" s="22" t="s">
        <v>9</v>
      </c>
      <c r="Q123" s="65">
        <f>IF(AND(Jalons[[#This Row],[début réel 8]]="",Jalons[[#This Row],[fin réelle 11]]),0,IF(AND(Jalons[[#This Row],[début réel 8]]&lt;&gt;"",Jalons[[#This Row],[fin réelle 11]]=""),0.5,1))</f>
        <v>0</v>
      </c>
      <c r="R123" s="89">
        <f>+Jalons[[#This Row],[Fin ]]+1</f>
        <v>45024</v>
      </c>
      <c r="S123" s="90">
        <v>29</v>
      </c>
      <c r="T123" s="91">
        <f>Jalons[[#This Row],[Début prévisionnel 5]]+Jalons[[#This Row],[Nombre de jours6]]</f>
        <v>45053</v>
      </c>
      <c r="U123" s="91"/>
      <c r="V123" s="87">
        <f ca="1">IF(Jalons[[#This Row],[temps consommés 10]]-Jalons[[#This Row],[Nombre de jours6]]&lt;0,0,Jalons[[#This Row],[temps consommés 10]]-Jalons[[#This Row],[Nombre de jours6]])</f>
        <v>0</v>
      </c>
      <c r="W12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3" s="45"/>
      <c r="Y123" s="23" t="str">
        <f ca="1">IF(AND($O123="Objectif",Y$7&gt;=$R123,Y$7&lt;=$R123+$S123-1),2,IF(AND($O123="Jalon",Y$7&gt;=$R123,Y$7&lt;=$R123+$S123-1),1,""))</f>
        <v/>
      </c>
      <c r="Z123" s="23" t="str">
        <f ca="1">IF(AND($O123="Objectif",Z$7&gt;=$R123,Z$7&lt;=$R123+$S123-1),2,IF(AND($O123="Jalon",Z$7&gt;=$R123,Z$7&lt;=$R123+$S123-1),1,""))</f>
        <v/>
      </c>
      <c r="AA123" s="23" t="str">
        <f ca="1">IF(AND($O123="Objectif",AA$7&gt;=$R123,AA$7&lt;=$R123+$S123-1),2,IF(AND($O123="Jalon",AA$7&gt;=$R123,AA$7&lt;=$R123+$S123-1),1,""))</f>
        <v/>
      </c>
      <c r="AB123" s="23" t="str">
        <f ca="1">IF(AND($O123="Objectif",AB$7&gt;=$R123,AB$7&lt;=$R123+$S123-1),2,IF(AND($O123="Jalon",AB$7&gt;=$R123,AB$7&lt;=$R123+$S123-1),1,""))</f>
        <v/>
      </c>
      <c r="AC123" s="23" t="str">
        <f ca="1">IF(AND($O123="Objectif",AC$7&gt;=$R123,AC$7&lt;=$R123+$S123-1),2,IF(AND($O123="Jalon",AC$7&gt;=$R123,AC$7&lt;=$R123+$S123-1),1,""))</f>
        <v/>
      </c>
      <c r="AD123" s="23" t="str">
        <f ca="1">IF(AND($O123="Objectif",AD$7&gt;=$R123,AD$7&lt;=$R123+$S123-1),2,IF(AND($O123="Jalon",AD$7&gt;=$R123,AD$7&lt;=$R123+$S123-1),1,""))</f>
        <v/>
      </c>
      <c r="AE123" s="23" t="str">
        <f ca="1">IF(AND($O123="Objectif",AE$7&gt;=$R123,AE$7&lt;=$R123+$S123-1),2,IF(AND($O123="Jalon",AE$7&gt;=$R123,AE$7&lt;=$R123+$S123-1),1,""))</f>
        <v/>
      </c>
      <c r="AF123" s="23" t="str">
        <f ca="1">IF(AND($O123="Objectif",AF$7&gt;=$R123,AF$7&lt;=$R123+$S123-1),2,IF(AND($O123="Jalon",AF$7&gt;=$R123,AF$7&lt;=$R123+$S123-1),1,""))</f>
        <v/>
      </c>
      <c r="AG123" s="23" t="str">
        <f ca="1">IF(AND($O123="Objectif",AG$7&gt;=$R123,AG$7&lt;=$R123+$S123-1),2,IF(AND($O123="Jalon",AG$7&gt;=$R123,AG$7&lt;=$R123+$S123-1),1,""))</f>
        <v/>
      </c>
      <c r="AH123" s="23" t="str">
        <f ca="1">IF(AND($O123="Objectif",AH$7&gt;=$R123,AH$7&lt;=$R123+$S123-1),2,IF(AND($O123="Jalon",AH$7&gt;=$R123,AH$7&lt;=$R123+$S123-1),1,""))</f>
        <v/>
      </c>
      <c r="AI123" s="23" t="str">
        <f ca="1">IF(AND($O123="Objectif",AI$7&gt;=$R123,AI$7&lt;=$R123+$S123-1),2,IF(AND($O123="Jalon",AI$7&gt;=$R123,AI$7&lt;=$R123+$S123-1),1,""))</f>
        <v/>
      </c>
      <c r="AJ123" s="23" t="str">
        <f ca="1">IF(AND($O123="Objectif",AJ$7&gt;=$R123,AJ$7&lt;=$R123+$S123-1),2,IF(AND($O123="Jalon",AJ$7&gt;=$R123,AJ$7&lt;=$R123+$S123-1),1,""))</f>
        <v/>
      </c>
      <c r="AK123" s="23" t="str">
        <f ca="1">IF(AND($O123="Objectif",AK$7&gt;=$R123,AK$7&lt;=$R123+$S123-1),2,IF(AND($O123="Jalon",AK$7&gt;=$R123,AK$7&lt;=$R123+$S123-1),1,""))</f>
        <v/>
      </c>
      <c r="AL123" s="23" t="str">
        <f ca="1">IF(AND($O123="Objectif",AL$7&gt;=$R123,AL$7&lt;=$R123+$S123-1),2,IF(AND($O123="Jalon",AL$7&gt;=$R123,AL$7&lt;=$R123+$S123-1),1,""))</f>
        <v/>
      </c>
      <c r="AM123" s="23" t="str">
        <f ca="1">IF(AND($O123="Objectif",AM$7&gt;=$R123,AM$7&lt;=$R123+$S123-1),2,IF(AND($O123="Jalon",AM$7&gt;=$R123,AM$7&lt;=$R123+$S123-1),1,""))</f>
        <v/>
      </c>
      <c r="AN123" s="23" t="str">
        <f ca="1">IF(AND($O123="Objectif",AN$7&gt;=$R123,AN$7&lt;=$R123+$S123-1),2,IF(AND($O123="Jalon",AN$7&gt;=$R123,AN$7&lt;=$R123+$S123-1),1,""))</f>
        <v/>
      </c>
      <c r="AO123" s="23" t="str">
        <f ca="1">IF(AND($O123="Objectif",AO$7&gt;=$R123,AO$7&lt;=$R123+$S123-1),2,IF(AND($O123="Jalon",AO$7&gt;=$R123,AO$7&lt;=$R123+$S123-1),1,""))</f>
        <v/>
      </c>
      <c r="AP123" s="23" t="str">
        <f ca="1">IF(AND($O123="Objectif",AP$7&gt;=$R123,AP$7&lt;=$R123+$S123-1),2,IF(AND($O123="Jalon",AP$7&gt;=$R123,AP$7&lt;=$R123+$S123-1),1,""))</f>
        <v/>
      </c>
      <c r="AQ123" s="23" t="str">
        <f ca="1">IF(AND($O123="Objectif",AQ$7&gt;=$R123,AQ$7&lt;=$R123+$S123-1),2,IF(AND($O123="Jalon",AQ$7&gt;=$R123,AQ$7&lt;=$R123+$S123-1),1,""))</f>
        <v/>
      </c>
      <c r="AR123" s="23" t="str">
        <f ca="1">IF(AND($O123="Objectif",AR$7&gt;=$R123,AR$7&lt;=$R123+$S123-1),2,IF(AND($O123="Jalon",AR$7&gt;=$R123,AR$7&lt;=$R123+$S123-1),1,""))</f>
        <v/>
      </c>
      <c r="AS123" s="23" t="str">
        <f ca="1">IF(AND($O123="Objectif",AS$7&gt;=$R123,AS$7&lt;=$R123+$S123-1),2,IF(AND($O123="Jalon",AS$7&gt;=$R123,AS$7&lt;=$R123+$S123-1),1,""))</f>
        <v/>
      </c>
      <c r="AT123" s="23" t="str">
        <f ca="1">IF(AND($O123="Objectif",AT$7&gt;=$R123,AT$7&lt;=$R123+$S123-1),2,IF(AND($O123="Jalon",AT$7&gt;=$R123,AT$7&lt;=$R123+$S123-1),1,""))</f>
        <v/>
      </c>
      <c r="AU123" s="23" t="str">
        <f ca="1">IF(AND($O123="Objectif",AU$7&gt;=$R123,AU$7&lt;=$R123+$S123-1),2,IF(AND($O123="Jalon",AU$7&gt;=$R123,AU$7&lt;=$R123+$S123-1),1,""))</f>
        <v/>
      </c>
      <c r="AV123" s="23" t="str">
        <f ca="1">IF(AND($O123="Objectif",AV$7&gt;=$R123,AV$7&lt;=$R123+$S123-1),2,IF(AND($O123="Jalon",AV$7&gt;=$R123,AV$7&lt;=$R123+$S123-1),1,""))</f>
        <v/>
      </c>
      <c r="AW123" s="23" t="str">
        <f ca="1">IF(AND($O123="Objectif",AW$7&gt;=$R123,AW$7&lt;=$R123+$S123-1),2,IF(AND($O123="Jalon",AW$7&gt;=$R123,AW$7&lt;=$R123+$S123-1),1,""))</f>
        <v/>
      </c>
      <c r="AX123" s="23" t="str">
        <f ca="1">IF(AND($O123="Objectif",AX$7&gt;=$R123,AX$7&lt;=$R123+$S123-1),2,IF(AND($O123="Jalon",AX$7&gt;=$R123,AX$7&lt;=$R123+$S123-1),1,""))</f>
        <v/>
      </c>
      <c r="AY123" s="23" t="str">
        <f ca="1">IF(AND($O123="Objectif",AY$7&gt;=$R123,AY$7&lt;=$R123+$S123-1),2,IF(AND($O123="Jalon",AY$7&gt;=$R123,AY$7&lt;=$R123+$S123-1),1,""))</f>
        <v/>
      </c>
      <c r="AZ123" s="23" t="str">
        <f ca="1">IF(AND($O123="Objectif",AZ$7&gt;=$R123,AZ$7&lt;=$R123+$S123-1),2,IF(AND($O123="Jalon",AZ$7&gt;=$R123,AZ$7&lt;=$R123+$S123-1),1,""))</f>
        <v/>
      </c>
      <c r="BA123" s="23" t="str">
        <f ca="1">IF(AND($O123="Objectif",BA$7&gt;=$R123,BA$7&lt;=$R123+$S123-1),2,IF(AND($O123="Jalon",BA$7&gt;=$R123,BA$7&lt;=$R123+$S123-1),1,""))</f>
        <v/>
      </c>
      <c r="BB123" s="23" t="str">
        <f ca="1">IF(AND($O123="Objectif",BB$7&gt;=$R123,BB$7&lt;=$R123+$S123-1),2,IF(AND($O123="Jalon",BB$7&gt;=$R123,BB$7&lt;=$R123+$S123-1),1,""))</f>
        <v/>
      </c>
      <c r="BC123" s="23" t="str">
        <f ca="1">IF(AND($O123="Objectif",BC$7&gt;=$R123,BC$7&lt;=$R123+$S123-1),2,IF(AND($O123="Jalon",BC$7&gt;=$R123,BC$7&lt;=$R123+$S123-1),1,""))</f>
        <v/>
      </c>
      <c r="BD123" s="23" t="str">
        <f ca="1">IF(AND($O123="Objectif",BD$7&gt;=$R123,BD$7&lt;=$R123+$S123-1),2,IF(AND($O123="Jalon",BD$7&gt;=$R123,BD$7&lt;=$R123+$S123-1),1,""))</f>
        <v/>
      </c>
      <c r="BE123" s="23" t="str">
        <f ca="1">IF(AND($O123="Objectif",BE$7&gt;=$R123,BE$7&lt;=$R123+$S123-1),2,IF(AND($O123="Jalon",BE$7&gt;=$R123,BE$7&lt;=$R123+$S123-1),1,""))</f>
        <v/>
      </c>
      <c r="BF123" s="23" t="str">
        <f ca="1">IF(AND($O123="Objectif",BF$7&gt;=$R123,BF$7&lt;=$R123+$S123-1),2,IF(AND($O123="Jalon",BF$7&gt;=$R123,BF$7&lt;=$R123+$S123-1),1,""))</f>
        <v/>
      </c>
      <c r="BG123" s="23" t="str">
        <f ca="1">IF(AND($O123="Objectif",BG$7&gt;=$R123,BG$7&lt;=$R123+$S123-1),2,IF(AND($O123="Jalon",BG$7&gt;=$R123,BG$7&lt;=$R123+$S123-1),1,""))</f>
        <v/>
      </c>
      <c r="BH123" s="23" t="str">
        <f ca="1">IF(AND($O123="Objectif",BH$7&gt;=$R123,BH$7&lt;=$R123+$S123-1),2,IF(AND($O123="Jalon",BH$7&gt;=$R123,BH$7&lt;=$R123+$S123-1),1,""))</f>
        <v/>
      </c>
      <c r="BI123" s="23" t="str">
        <f ca="1">IF(AND($O123="Objectif",BI$7&gt;=$R123,BI$7&lt;=$R123+$S123-1),2,IF(AND($O123="Jalon",BI$7&gt;=$R123,BI$7&lt;=$R123+$S123-1),1,""))</f>
        <v/>
      </c>
      <c r="BJ123" s="23" t="str">
        <f ca="1">IF(AND($O123="Objectif",BJ$7&gt;=$R123,BJ$7&lt;=$R123+$S123-1),2,IF(AND($O123="Jalon",BJ$7&gt;=$R123,BJ$7&lt;=$R123+$S123-1),1,""))</f>
        <v/>
      </c>
      <c r="BK123" s="23" t="str">
        <f ca="1">IF(AND($O123="Objectif",BK$7&gt;=$R123,BK$7&lt;=$R123+$S123-1),2,IF(AND($O123="Jalon",BK$7&gt;=$R123,BK$7&lt;=$R123+$S123-1),1,""))</f>
        <v/>
      </c>
      <c r="BL123" s="23" t="str">
        <f ca="1">IF(AND($O123="Objectif",BL$7&gt;=$R123,BL$7&lt;=$R123+$S123-1),2,IF(AND($O123="Jalon",BL$7&gt;=$R123,BL$7&lt;=$R123+$S123-1),1,""))</f>
        <v/>
      </c>
      <c r="BM123" s="23" t="str">
        <f ca="1">IF(AND($O123="Objectif",BM$7&gt;=$R123,BM$7&lt;=$R123+$S123-1),2,IF(AND($O123="Jalon",BM$7&gt;=$R123,BM$7&lt;=$R123+$S123-1),1,""))</f>
        <v/>
      </c>
      <c r="BN123" s="23" t="str">
        <f ca="1">IF(AND($O123="Objectif",BN$7&gt;=$R123,BN$7&lt;=$R123+$S123-1),2,IF(AND($O123="Jalon",BN$7&gt;=$R123,BN$7&lt;=$R123+$S123-1),1,""))</f>
        <v/>
      </c>
      <c r="BO123" s="23" t="str">
        <f ca="1">IF(AND($O123="Objectif",BO$7&gt;=$R123,BO$7&lt;=$R123+$S123-1),2,IF(AND($O123="Jalon",BO$7&gt;=$R123,BO$7&lt;=$R123+$S123-1),1,""))</f>
        <v/>
      </c>
      <c r="BP123" s="23" t="str">
        <f ca="1">IF(AND($O123="Objectif",BP$7&gt;=$R123,BP$7&lt;=$R123+$S123-1),2,IF(AND($O123="Jalon",BP$7&gt;=$R123,BP$7&lt;=$R123+$S123-1),1,""))</f>
        <v/>
      </c>
      <c r="BQ123" s="23" t="str">
        <f ca="1">IF(AND($O123="Objectif",BQ$7&gt;=$R123,BQ$7&lt;=$R123+$S123-1),2,IF(AND($O123="Jalon",BQ$7&gt;=$R123,BQ$7&lt;=$R123+$S123-1),1,""))</f>
        <v/>
      </c>
      <c r="BR123" s="23" t="str">
        <f ca="1">IF(AND($O123="Objectif",BR$7&gt;=$R123,BR$7&lt;=$R123+$S123-1),2,IF(AND($O123="Jalon",BR$7&gt;=$R123,BR$7&lt;=$R123+$S123-1),1,""))</f>
        <v/>
      </c>
      <c r="BS123" s="23" t="str">
        <f ca="1">IF(AND($O123="Objectif",BS$7&gt;=$R123,BS$7&lt;=$R123+$S123-1),2,IF(AND($O123="Jalon",BS$7&gt;=$R123,BS$7&lt;=$R123+$S123-1),1,""))</f>
        <v/>
      </c>
      <c r="BT123" s="23" t="str">
        <f ca="1">IF(AND($O123="Objectif",BT$7&gt;=$R123,BT$7&lt;=$R123+$S123-1),2,IF(AND($O123="Jalon",BT$7&gt;=$R123,BT$7&lt;=$R123+$S123-1),1,""))</f>
        <v/>
      </c>
      <c r="BU123" s="23" t="str">
        <f ca="1">IF(AND($O123="Objectif",BU$7&gt;=$R123,BU$7&lt;=$R123+$S123-1),2,IF(AND($O123="Jalon",BU$7&gt;=$R123,BU$7&lt;=$R123+$S123-1),1,""))</f>
        <v/>
      </c>
      <c r="BV123" s="23" t="str">
        <f ca="1">IF(AND($O123="Objectif",BV$7&gt;=$R123,BV$7&lt;=$R123+$S123-1),2,IF(AND($O123="Jalon",BV$7&gt;=$R123,BV$7&lt;=$R123+$S123-1),1,""))</f>
        <v/>
      </c>
      <c r="BW123" s="23" t="str">
        <f ca="1">IF(AND($O123="Objectif",BW$7&gt;=$R123,BW$7&lt;=$R123+$S123-1),2,IF(AND($O123="Jalon",BW$7&gt;=$R123,BW$7&lt;=$R123+$S123-1),1,""))</f>
        <v/>
      </c>
      <c r="BX123" s="23" t="str">
        <f ca="1">IF(AND($O123="Objectif",BX$7&gt;=$R123,BX$7&lt;=$R123+$S123-1),2,IF(AND($O123="Jalon",BX$7&gt;=$R123,BX$7&lt;=$R123+$S123-1),1,""))</f>
        <v/>
      </c>
      <c r="BY123" s="23" t="str">
        <f ca="1">IF(AND($O123="Objectif",BY$7&gt;=$R123,BY$7&lt;=$R123+$S123-1),2,IF(AND($O123="Jalon",BY$7&gt;=$R123,BY$7&lt;=$R123+$S123-1),1,""))</f>
        <v/>
      </c>
      <c r="BZ123" s="23" t="str">
        <f ca="1">IF(AND($O123="Objectif",BZ$7&gt;=$R123,BZ$7&lt;=$R123+$S123-1),2,IF(AND($O123="Jalon",BZ$7&gt;=$R123,BZ$7&lt;=$R123+$S123-1),1,""))</f>
        <v/>
      </c>
      <c r="CA123" s="23" t="str">
        <f ca="1">IF(AND($O123="Objectif",CA$7&gt;=$R123,CA$7&lt;=$R123+$S123-1),2,IF(AND($O123="Jalon",CA$7&gt;=$R123,CA$7&lt;=$R123+$S123-1),1,""))</f>
        <v/>
      </c>
      <c r="CB123" s="23" t="str">
        <f ca="1">IF(AND($O123="Objectif",CB$7&gt;=$R123,CB$7&lt;=$R123+$S123-1),2,IF(AND($O123="Jalon",CB$7&gt;=$R123,CB$7&lt;=$R123+$S123-1),1,""))</f>
        <v/>
      </c>
    </row>
    <row r="124" spans="1:80" s="60" customFormat="1" ht="30" customHeight="1" x14ac:dyDescent="0.25">
      <c r="A124" s="36">
        <v>23</v>
      </c>
      <c r="B124" s="33" t="s">
        <v>39</v>
      </c>
      <c r="C124" s="88" t="str">
        <f ca="1">VLOOKUP(((Jalons[[#This Row],[perturbation ]]+Jalons[[#This Row],[perturbation 9]])/150),$D$3:$E$6,2,1)</f>
        <v>En bonne voie</v>
      </c>
      <c r="D124" s="88" t="str">
        <f ca="1">VLOOKUP((Jalons[[#This Row],[temps consommés ]]-Jalons[[#This Row],[Nombre de jours]])/Jalons[[#This Row],[Nombre de jours]],$V$3:$W$6,2,1)</f>
        <v>En bonne voie</v>
      </c>
      <c r="E124" s="22" t="s">
        <v>9</v>
      </c>
      <c r="F124" s="65">
        <f>IF(AND(Jalons[[#This Row],[début réel ]]="",Jalons[[#This Row],[fin réelle ]]),0,IF(AND(Jalons[[#This Row],[début réel ]]&lt;&gt;"",Jalons[[#This Row],[fin réelle ]]=""),0.5,1))</f>
        <v>0</v>
      </c>
      <c r="G124" s="56">
        <f>+T79+1</f>
        <v>45022</v>
      </c>
      <c r="H124" s="21">
        <v>2</v>
      </c>
      <c r="I124" s="45">
        <f>+Jalons[[#This Row],[Début prévisionnel ]]+Jalons[[#This Row],[Nombre de jours]]-1</f>
        <v>45023</v>
      </c>
      <c r="J124" s="45"/>
      <c r="K124" s="87">
        <f ca="1">IF(Jalons[[#This Row],[temps consommés ]]-Jalons[[#This Row],[Nombre de jours]]&lt;0,0,Jalons[[#This Row],[temps consommés ]]-Jalons[[#This Row],[Nombre de jours]])</f>
        <v>0</v>
      </c>
      <c r="L12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4" s="45"/>
      <c r="N124" s="66"/>
      <c r="O124" s="88" t="str">
        <f ca="1">VLOOKUP(Jalons[[#This Row],[temps consommés 10]]-Jalons[[#This Row],[Nombre de jours6]]/Jalons[[#This Row],[Nombre de jours6]],$V$3:$W$6,2,1)</f>
        <v>En bonne voie</v>
      </c>
      <c r="P124" s="22" t="s">
        <v>9</v>
      </c>
      <c r="Q124" s="65">
        <f>IF(AND(Jalons[[#This Row],[début réel 8]]="",Jalons[[#This Row],[fin réelle 11]]),0,IF(AND(Jalons[[#This Row],[début réel 8]]&lt;&gt;"",Jalons[[#This Row],[fin réelle 11]]=""),0.5,1))</f>
        <v>0</v>
      </c>
      <c r="R124" s="89">
        <f>+Jalons[[#This Row],[Fin ]]+1</f>
        <v>45024</v>
      </c>
      <c r="S124" s="90">
        <v>29</v>
      </c>
      <c r="T124" s="91">
        <f>Jalons[[#This Row],[Début prévisionnel 5]]+Jalons[[#This Row],[Nombre de jours6]]</f>
        <v>45053</v>
      </c>
      <c r="U124" s="91"/>
      <c r="V124" s="87">
        <f ca="1">IF(Jalons[[#This Row],[temps consommés 10]]-Jalons[[#This Row],[Nombre de jours6]]&lt;0,0,Jalons[[#This Row],[temps consommés 10]]-Jalons[[#This Row],[Nombre de jours6]])</f>
        <v>0</v>
      </c>
      <c r="W12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4" s="45"/>
      <c r="Y124" s="23" t="str">
        <f ca="1">IF(AND($O124="Objectif",Y$7&gt;=$R124,Y$7&lt;=$R124+$S124-1),2,IF(AND($O124="Jalon",Y$7&gt;=$R124,Y$7&lt;=$R124+$S124-1),1,""))</f>
        <v/>
      </c>
      <c r="Z124" s="23" t="str">
        <f ca="1">IF(AND($O124="Objectif",Z$7&gt;=$R124,Z$7&lt;=$R124+$S124-1),2,IF(AND($O124="Jalon",Z$7&gt;=$R124,Z$7&lt;=$R124+$S124-1),1,""))</f>
        <v/>
      </c>
      <c r="AA124" s="23" t="str">
        <f ca="1">IF(AND($O124="Objectif",AA$7&gt;=$R124,AA$7&lt;=$R124+$S124-1),2,IF(AND($O124="Jalon",AA$7&gt;=$R124,AA$7&lt;=$R124+$S124-1),1,""))</f>
        <v/>
      </c>
      <c r="AB124" s="23" t="str">
        <f ca="1">IF(AND($O124="Objectif",AB$7&gt;=$R124,AB$7&lt;=$R124+$S124-1),2,IF(AND($O124="Jalon",AB$7&gt;=$R124,AB$7&lt;=$R124+$S124-1),1,""))</f>
        <v/>
      </c>
      <c r="AC124" s="23" t="str">
        <f ca="1">IF(AND($O124="Objectif",AC$7&gt;=$R124,AC$7&lt;=$R124+$S124-1),2,IF(AND($O124="Jalon",AC$7&gt;=$R124,AC$7&lt;=$R124+$S124-1),1,""))</f>
        <v/>
      </c>
      <c r="AD124" s="23" t="str">
        <f ca="1">IF(AND($O124="Objectif",AD$7&gt;=$R124,AD$7&lt;=$R124+$S124-1),2,IF(AND($O124="Jalon",AD$7&gt;=$R124,AD$7&lt;=$R124+$S124-1),1,""))</f>
        <v/>
      </c>
      <c r="AE124" s="23" t="str">
        <f ca="1">IF(AND($O124="Objectif",AE$7&gt;=$R124,AE$7&lt;=$R124+$S124-1),2,IF(AND($O124="Jalon",AE$7&gt;=$R124,AE$7&lt;=$R124+$S124-1),1,""))</f>
        <v/>
      </c>
      <c r="AF124" s="23" t="str">
        <f ca="1">IF(AND($O124="Objectif",AF$7&gt;=$R124,AF$7&lt;=$R124+$S124-1),2,IF(AND($O124="Jalon",AF$7&gt;=$R124,AF$7&lt;=$R124+$S124-1),1,""))</f>
        <v/>
      </c>
      <c r="AG124" s="23" t="str">
        <f ca="1">IF(AND($O124="Objectif",AG$7&gt;=$R124,AG$7&lt;=$R124+$S124-1),2,IF(AND($O124="Jalon",AG$7&gt;=$R124,AG$7&lt;=$R124+$S124-1),1,""))</f>
        <v/>
      </c>
      <c r="AH124" s="23" t="str">
        <f ca="1">IF(AND($O124="Objectif",AH$7&gt;=$R124,AH$7&lt;=$R124+$S124-1),2,IF(AND($O124="Jalon",AH$7&gt;=$R124,AH$7&lt;=$R124+$S124-1),1,""))</f>
        <v/>
      </c>
      <c r="AI124" s="23" t="str">
        <f ca="1">IF(AND($O124="Objectif",AI$7&gt;=$R124,AI$7&lt;=$R124+$S124-1),2,IF(AND($O124="Jalon",AI$7&gt;=$R124,AI$7&lt;=$R124+$S124-1),1,""))</f>
        <v/>
      </c>
      <c r="AJ124" s="23" t="str">
        <f ca="1">IF(AND($O124="Objectif",AJ$7&gt;=$R124,AJ$7&lt;=$R124+$S124-1),2,IF(AND($O124="Jalon",AJ$7&gt;=$R124,AJ$7&lt;=$R124+$S124-1),1,""))</f>
        <v/>
      </c>
      <c r="AK124" s="23" t="str">
        <f ca="1">IF(AND($O124="Objectif",AK$7&gt;=$R124,AK$7&lt;=$R124+$S124-1),2,IF(AND($O124="Jalon",AK$7&gt;=$R124,AK$7&lt;=$R124+$S124-1),1,""))</f>
        <v/>
      </c>
      <c r="AL124" s="23" t="str">
        <f ca="1">IF(AND($O124="Objectif",AL$7&gt;=$R124,AL$7&lt;=$R124+$S124-1),2,IF(AND($O124="Jalon",AL$7&gt;=$R124,AL$7&lt;=$R124+$S124-1),1,""))</f>
        <v/>
      </c>
      <c r="AM124" s="23" t="str">
        <f ca="1">IF(AND($O124="Objectif",AM$7&gt;=$R124,AM$7&lt;=$R124+$S124-1),2,IF(AND($O124="Jalon",AM$7&gt;=$R124,AM$7&lt;=$R124+$S124-1),1,""))</f>
        <v/>
      </c>
      <c r="AN124" s="23" t="str">
        <f ca="1">IF(AND($O124="Objectif",AN$7&gt;=$R124,AN$7&lt;=$R124+$S124-1),2,IF(AND($O124="Jalon",AN$7&gt;=$R124,AN$7&lt;=$R124+$S124-1),1,""))</f>
        <v/>
      </c>
      <c r="AO124" s="23" t="str">
        <f ca="1">IF(AND($O124="Objectif",AO$7&gt;=$R124,AO$7&lt;=$R124+$S124-1),2,IF(AND($O124="Jalon",AO$7&gt;=$R124,AO$7&lt;=$R124+$S124-1),1,""))</f>
        <v/>
      </c>
      <c r="AP124" s="23" t="str">
        <f ca="1">IF(AND($O124="Objectif",AP$7&gt;=$R124,AP$7&lt;=$R124+$S124-1),2,IF(AND($O124="Jalon",AP$7&gt;=$R124,AP$7&lt;=$R124+$S124-1),1,""))</f>
        <v/>
      </c>
      <c r="AQ124" s="23" t="str">
        <f ca="1">IF(AND($O124="Objectif",AQ$7&gt;=$R124,AQ$7&lt;=$R124+$S124-1),2,IF(AND($O124="Jalon",AQ$7&gt;=$R124,AQ$7&lt;=$R124+$S124-1),1,""))</f>
        <v/>
      </c>
      <c r="AR124" s="23" t="str">
        <f ca="1">IF(AND($O124="Objectif",AR$7&gt;=$R124,AR$7&lt;=$R124+$S124-1),2,IF(AND($O124="Jalon",AR$7&gt;=$R124,AR$7&lt;=$R124+$S124-1),1,""))</f>
        <v/>
      </c>
      <c r="AS124" s="23" t="str">
        <f ca="1">IF(AND($O124="Objectif",AS$7&gt;=$R124,AS$7&lt;=$R124+$S124-1),2,IF(AND($O124="Jalon",AS$7&gt;=$R124,AS$7&lt;=$R124+$S124-1),1,""))</f>
        <v/>
      </c>
      <c r="AT124" s="23" t="str">
        <f ca="1">IF(AND($O124="Objectif",AT$7&gt;=$R124,AT$7&lt;=$R124+$S124-1),2,IF(AND($O124="Jalon",AT$7&gt;=$R124,AT$7&lt;=$R124+$S124-1),1,""))</f>
        <v/>
      </c>
      <c r="AU124" s="23" t="str">
        <f ca="1">IF(AND($O124="Objectif",AU$7&gt;=$R124,AU$7&lt;=$R124+$S124-1),2,IF(AND($O124="Jalon",AU$7&gt;=$R124,AU$7&lt;=$R124+$S124-1),1,""))</f>
        <v/>
      </c>
      <c r="AV124" s="23" t="str">
        <f ca="1">IF(AND($O124="Objectif",AV$7&gt;=$R124,AV$7&lt;=$R124+$S124-1),2,IF(AND($O124="Jalon",AV$7&gt;=$R124,AV$7&lt;=$R124+$S124-1),1,""))</f>
        <v/>
      </c>
      <c r="AW124" s="23" t="str">
        <f ca="1">IF(AND($O124="Objectif",AW$7&gt;=$R124,AW$7&lt;=$R124+$S124-1),2,IF(AND($O124="Jalon",AW$7&gt;=$R124,AW$7&lt;=$R124+$S124-1),1,""))</f>
        <v/>
      </c>
      <c r="AX124" s="23" t="str">
        <f ca="1">IF(AND($O124="Objectif",AX$7&gt;=$R124,AX$7&lt;=$R124+$S124-1),2,IF(AND($O124="Jalon",AX$7&gt;=$R124,AX$7&lt;=$R124+$S124-1),1,""))</f>
        <v/>
      </c>
      <c r="AY124" s="23" t="str">
        <f ca="1">IF(AND($O124="Objectif",AY$7&gt;=$R124,AY$7&lt;=$R124+$S124-1),2,IF(AND($O124="Jalon",AY$7&gt;=$R124,AY$7&lt;=$R124+$S124-1),1,""))</f>
        <v/>
      </c>
      <c r="AZ124" s="23" t="str">
        <f ca="1">IF(AND($O124="Objectif",AZ$7&gt;=$R124,AZ$7&lt;=$R124+$S124-1),2,IF(AND($O124="Jalon",AZ$7&gt;=$R124,AZ$7&lt;=$R124+$S124-1),1,""))</f>
        <v/>
      </c>
      <c r="BA124" s="23" t="str">
        <f ca="1">IF(AND($O124="Objectif",BA$7&gt;=$R124,BA$7&lt;=$R124+$S124-1),2,IF(AND($O124="Jalon",BA$7&gt;=$R124,BA$7&lt;=$R124+$S124-1),1,""))</f>
        <v/>
      </c>
      <c r="BB124" s="23" t="str">
        <f ca="1">IF(AND($O124="Objectif",BB$7&gt;=$R124,BB$7&lt;=$R124+$S124-1),2,IF(AND($O124="Jalon",BB$7&gt;=$R124,BB$7&lt;=$R124+$S124-1),1,""))</f>
        <v/>
      </c>
      <c r="BC124" s="23" t="str">
        <f ca="1">IF(AND($O124="Objectif",BC$7&gt;=$R124,BC$7&lt;=$R124+$S124-1),2,IF(AND($O124="Jalon",BC$7&gt;=$R124,BC$7&lt;=$R124+$S124-1),1,""))</f>
        <v/>
      </c>
      <c r="BD124" s="23" t="str">
        <f ca="1">IF(AND($O124="Objectif",BD$7&gt;=$R124,BD$7&lt;=$R124+$S124-1),2,IF(AND($O124="Jalon",BD$7&gt;=$R124,BD$7&lt;=$R124+$S124-1),1,""))</f>
        <v/>
      </c>
      <c r="BE124" s="23" t="str">
        <f ca="1">IF(AND($O124="Objectif",BE$7&gt;=$R124,BE$7&lt;=$R124+$S124-1),2,IF(AND($O124="Jalon",BE$7&gt;=$R124,BE$7&lt;=$R124+$S124-1),1,""))</f>
        <v/>
      </c>
      <c r="BF124" s="23" t="str">
        <f ca="1">IF(AND($O124="Objectif",BF$7&gt;=$R124,BF$7&lt;=$R124+$S124-1),2,IF(AND($O124="Jalon",BF$7&gt;=$R124,BF$7&lt;=$R124+$S124-1),1,""))</f>
        <v/>
      </c>
      <c r="BG124" s="23" t="str">
        <f ca="1">IF(AND($O124="Objectif",BG$7&gt;=$R124,BG$7&lt;=$R124+$S124-1),2,IF(AND($O124="Jalon",BG$7&gt;=$R124,BG$7&lt;=$R124+$S124-1),1,""))</f>
        <v/>
      </c>
      <c r="BH124" s="23" t="str">
        <f ca="1">IF(AND($O124="Objectif",BH$7&gt;=$R124,BH$7&lt;=$R124+$S124-1),2,IF(AND($O124="Jalon",BH$7&gt;=$R124,BH$7&lt;=$R124+$S124-1),1,""))</f>
        <v/>
      </c>
      <c r="BI124" s="23" t="str">
        <f ca="1">IF(AND($O124="Objectif",BI$7&gt;=$R124,BI$7&lt;=$R124+$S124-1),2,IF(AND($O124="Jalon",BI$7&gt;=$R124,BI$7&lt;=$R124+$S124-1),1,""))</f>
        <v/>
      </c>
      <c r="BJ124" s="23" t="str">
        <f ca="1">IF(AND($O124="Objectif",BJ$7&gt;=$R124,BJ$7&lt;=$R124+$S124-1),2,IF(AND($O124="Jalon",BJ$7&gt;=$R124,BJ$7&lt;=$R124+$S124-1),1,""))</f>
        <v/>
      </c>
      <c r="BK124" s="23" t="str">
        <f ca="1">IF(AND($O124="Objectif",BK$7&gt;=$R124,BK$7&lt;=$R124+$S124-1),2,IF(AND($O124="Jalon",BK$7&gt;=$R124,BK$7&lt;=$R124+$S124-1),1,""))</f>
        <v/>
      </c>
      <c r="BL124" s="23" t="str">
        <f ca="1">IF(AND($O124="Objectif",BL$7&gt;=$R124,BL$7&lt;=$R124+$S124-1),2,IF(AND($O124="Jalon",BL$7&gt;=$R124,BL$7&lt;=$R124+$S124-1),1,""))</f>
        <v/>
      </c>
      <c r="BM124" s="23" t="str">
        <f ca="1">IF(AND($O124="Objectif",BM$7&gt;=$R124,BM$7&lt;=$R124+$S124-1),2,IF(AND($O124="Jalon",BM$7&gt;=$R124,BM$7&lt;=$R124+$S124-1),1,""))</f>
        <v/>
      </c>
      <c r="BN124" s="23" t="str">
        <f ca="1">IF(AND($O124="Objectif",BN$7&gt;=$R124,BN$7&lt;=$R124+$S124-1),2,IF(AND($O124="Jalon",BN$7&gt;=$R124,BN$7&lt;=$R124+$S124-1),1,""))</f>
        <v/>
      </c>
      <c r="BO124" s="23" t="str">
        <f ca="1">IF(AND($O124="Objectif",BO$7&gt;=$R124,BO$7&lt;=$R124+$S124-1),2,IF(AND($O124="Jalon",BO$7&gt;=$R124,BO$7&lt;=$R124+$S124-1),1,""))</f>
        <v/>
      </c>
      <c r="BP124" s="23" t="str">
        <f ca="1">IF(AND($O124="Objectif",BP$7&gt;=$R124,BP$7&lt;=$R124+$S124-1),2,IF(AND($O124="Jalon",BP$7&gt;=$R124,BP$7&lt;=$R124+$S124-1),1,""))</f>
        <v/>
      </c>
      <c r="BQ124" s="23" t="str">
        <f ca="1">IF(AND($O124="Objectif",BQ$7&gt;=$R124,BQ$7&lt;=$R124+$S124-1),2,IF(AND($O124="Jalon",BQ$7&gt;=$R124,BQ$7&lt;=$R124+$S124-1),1,""))</f>
        <v/>
      </c>
      <c r="BR124" s="23" t="str">
        <f ca="1">IF(AND($O124="Objectif",BR$7&gt;=$R124,BR$7&lt;=$R124+$S124-1),2,IF(AND($O124="Jalon",BR$7&gt;=$R124,BR$7&lt;=$R124+$S124-1),1,""))</f>
        <v/>
      </c>
      <c r="BS124" s="23" t="str">
        <f ca="1">IF(AND($O124="Objectif",BS$7&gt;=$R124,BS$7&lt;=$R124+$S124-1),2,IF(AND($O124="Jalon",BS$7&gt;=$R124,BS$7&lt;=$R124+$S124-1),1,""))</f>
        <v/>
      </c>
      <c r="BT124" s="23" t="str">
        <f ca="1">IF(AND($O124="Objectif",BT$7&gt;=$R124,BT$7&lt;=$R124+$S124-1),2,IF(AND($O124="Jalon",BT$7&gt;=$R124,BT$7&lt;=$R124+$S124-1),1,""))</f>
        <v/>
      </c>
      <c r="BU124" s="23" t="str">
        <f ca="1">IF(AND($O124="Objectif",BU$7&gt;=$R124,BU$7&lt;=$R124+$S124-1),2,IF(AND($O124="Jalon",BU$7&gt;=$R124,BU$7&lt;=$R124+$S124-1),1,""))</f>
        <v/>
      </c>
      <c r="BV124" s="23" t="str">
        <f ca="1">IF(AND($O124="Objectif",BV$7&gt;=$R124,BV$7&lt;=$R124+$S124-1),2,IF(AND($O124="Jalon",BV$7&gt;=$R124,BV$7&lt;=$R124+$S124-1),1,""))</f>
        <v/>
      </c>
      <c r="BW124" s="23" t="str">
        <f ca="1">IF(AND($O124="Objectif",BW$7&gt;=$R124,BW$7&lt;=$R124+$S124-1),2,IF(AND($O124="Jalon",BW$7&gt;=$R124,BW$7&lt;=$R124+$S124-1),1,""))</f>
        <v/>
      </c>
      <c r="BX124" s="23" t="str">
        <f ca="1">IF(AND($O124="Objectif",BX$7&gt;=$R124,BX$7&lt;=$R124+$S124-1),2,IF(AND($O124="Jalon",BX$7&gt;=$R124,BX$7&lt;=$R124+$S124-1),1,""))</f>
        <v/>
      </c>
      <c r="BY124" s="23" t="str">
        <f ca="1">IF(AND($O124="Objectif",BY$7&gt;=$R124,BY$7&lt;=$R124+$S124-1),2,IF(AND($O124="Jalon",BY$7&gt;=$R124,BY$7&lt;=$R124+$S124-1),1,""))</f>
        <v/>
      </c>
      <c r="BZ124" s="23" t="str">
        <f ca="1">IF(AND($O124="Objectif",BZ$7&gt;=$R124,BZ$7&lt;=$R124+$S124-1),2,IF(AND($O124="Jalon",BZ$7&gt;=$R124,BZ$7&lt;=$R124+$S124-1),1,""))</f>
        <v/>
      </c>
      <c r="CA124" s="23" t="str">
        <f ca="1">IF(AND($O124="Objectif",CA$7&gt;=$R124,CA$7&lt;=$R124+$S124-1),2,IF(AND($O124="Jalon",CA$7&gt;=$R124,CA$7&lt;=$R124+$S124-1),1,""))</f>
        <v/>
      </c>
      <c r="CB124" s="23" t="str">
        <f ca="1">IF(AND($O124="Objectif",CB$7&gt;=$R124,CB$7&lt;=$R124+$S124-1),2,IF(AND($O124="Jalon",CB$7&gt;=$R124,CB$7&lt;=$R124+$S124-1),1,""))</f>
        <v/>
      </c>
    </row>
    <row r="125" spans="1:80" s="60" customFormat="1" ht="30" customHeight="1" x14ac:dyDescent="0.25">
      <c r="A125" s="37">
        <v>24</v>
      </c>
      <c r="B125" s="33" t="s">
        <v>40</v>
      </c>
      <c r="C125" s="88" t="str">
        <f ca="1">VLOOKUP(((Jalons[[#This Row],[perturbation ]]+Jalons[[#This Row],[perturbation 9]])/150),$D$3:$E$6,2,1)</f>
        <v>En bonne voie</v>
      </c>
      <c r="D125" s="88" t="str">
        <f ca="1">VLOOKUP((Jalons[[#This Row],[temps consommés ]]-Jalons[[#This Row],[Nombre de jours]])/Jalons[[#This Row],[Nombre de jours]],$V$3:$W$6,2,1)</f>
        <v>En bonne voie</v>
      </c>
      <c r="E125" s="22" t="s">
        <v>9</v>
      </c>
      <c r="F125" s="65">
        <f>IF(AND(Jalons[[#This Row],[début réel ]]="",Jalons[[#This Row],[fin réelle ]]),0,IF(AND(Jalons[[#This Row],[début réel ]]&lt;&gt;"",Jalons[[#This Row],[fin réelle ]]=""),0.5,1))</f>
        <v>0</v>
      </c>
      <c r="G125" s="56">
        <f>+T80+1</f>
        <v>45022</v>
      </c>
      <c r="H125" s="21">
        <v>2</v>
      </c>
      <c r="I125" s="45">
        <f>+Jalons[[#This Row],[Début prévisionnel ]]+Jalons[[#This Row],[Nombre de jours]]-1</f>
        <v>45023</v>
      </c>
      <c r="J125" s="45"/>
      <c r="K125" s="87">
        <f ca="1">IF(Jalons[[#This Row],[temps consommés ]]-Jalons[[#This Row],[Nombre de jours]]&lt;0,0,Jalons[[#This Row],[temps consommés ]]-Jalons[[#This Row],[Nombre de jours]])</f>
        <v>0</v>
      </c>
      <c r="L12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5" s="45"/>
      <c r="N125" s="66"/>
      <c r="O125" s="88" t="str">
        <f ca="1">VLOOKUP(Jalons[[#This Row],[temps consommés 10]]-Jalons[[#This Row],[Nombre de jours6]]/Jalons[[#This Row],[Nombre de jours6]],$V$3:$W$6,2,1)</f>
        <v>En bonne voie</v>
      </c>
      <c r="P125" s="22" t="s">
        <v>9</v>
      </c>
      <c r="Q125" s="65">
        <f>IF(AND(Jalons[[#This Row],[début réel 8]]="",Jalons[[#This Row],[fin réelle 11]]),0,IF(AND(Jalons[[#This Row],[début réel 8]]&lt;&gt;"",Jalons[[#This Row],[fin réelle 11]]=""),0.5,1))</f>
        <v>0</v>
      </c>
      <c r="R125" s="89">
        <f>+Jalons[[#This Row],[Fin ]]+1</f>
        <v>45024</v>
      </c>
      <c r="S125" s="90">
        <v>29</v>
      </c>
      <c r="T125" s="91">
        <f>Jalons[[#This Row],[Début prévisionnel 5]]+Jalons[[#This Row],[Nombre de jours6]]</f>
        <v>45053</v>
      </c>
      <c r="U125" s="91"/>
      <c r="V125" s="87">
        <f ca="1">IF(Jalons[[#This Row],[temps consommés 10]]-Jalons[[#This Row],[Nombre de jours6]]&lt;0,0,Jalons[[#This Row],[temps consommés 10]]-Jalons[[#This Row],[Nombre de jours6]])</f>
        <v>0</v>
      </c>
      <c r="W12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5" s="45"/>
      <c r="Y125" s="23" t="str">
        <f ca="1">IF(AND($O125="Objectif",Y$7&gt;=$R125,Y$7&lt;=$R125+$S125-1),2,IF(AND($O125="Jalon",Y$7&gt;=$R125,Y$7&lt;=$R125+$S125-1),1,""))</f>
        <v/>
      </c>
      <c r="Z125" s="23" t="str">
        <f ca="1">IF(AND($O125="Objectif",Z$7&gt;=$R125,Z$7&lt;=$R125+$S125-1),2,IF(AND($O125="Jalon",Z$7&gt;=$R125,Z$7&lt;=$R125+$S125-1),1,""))</f>
        <v/>
      </c>
      <c r="AA125" s="23" t="str">
        <f ca="1">IF(AND($O125="Objectif",AA$7&gt;=$R125,AA$7&lt;=$R125+$S125-1),2,IF(AND($O125="Jalon",AA$7&gt;=$R125,AA$7&lt;=$R125+$S125-1),1,""))</f>
        <v/>
      </c>
      <c r="AB125" s="23" t="str">
        <f ca="1">IF(AND($O125="Objectif",AB$7&gt;=$R125,AB$7&lt;=$R125+$S125-1),2,IF(AND($O125="Jalon",AB$7&gt;=$R125,AB$7&lt;=$R125+$S125-1),1,""))</f>
        <v/>
      </c>
      <c r="AC125" s="23" t="str">
        <f ca="1">IF(AND($O125="Objectif",AC$7&gt;=$R125,AC$7&lt;=$R125+$S125-1),2,IF(AND($O125="Jalon",AC$7&gt;=$R125,AC$7&lt;=$R125+$S125-1),1,""))</f>
        <v/>
      </c>
      <c r="AD125" s="23" t="str">
        <f ca="1">IF(AND($O125="Objectif",AD$7&gt;=$R125,AD$7&lt;=$R125+$S125-1),2,IF(AND($O125="Jalon",AD$7&gt;=$R125,AD$7&lt;=$R125+$S125-1),1,""))</f>
        <v/>
      </c>
      <c r="AE125" s="23" t="str">
        <f ca="1">IF(AND($O125="Objectif",AE$7&gt;=$R125,AE$7&lt;=$R125+$S125-1),2,IF(AND($O125="Jalon",AE$7&gt;=$R125,AE$7&lt;=$R125+$S125-1),1,""))</f>
        <v/>
      </c>
      <c r="AF125" s="23" t="str">
        <f ca="1">IF(AND($O125="Objectif",AF$7&gt;=$R125,AF$7&lt;=$R125+$S125-1),2,IF(AND($O125="Jalon",AF$7&gt;=$R125,AF$7&lt;=$R125+$S125-1),1,""))</f>
        <v/>
      </c>
      <c r="AG125" s="23" t="str">
        <f ca="1">IF(AND($O125="Objectif",AG$7&gt;=$R125,AG$7&lt;=$R125+$S125-1),2,IF(AND($O125="Jalon",AG$7&gt;=$R125,AG$7&lt;=$R125+$S125-1),1,""))</f>
        <v/>
      </c>
      <c r="AH125" s="23" t="str">
        <f ca="1">IF(AND($O125="Objectif",AH$7&gt;=$R125,AH$7&lt;=$R125+$S125-1),2,IF(AND($O125="Jalon",AH$7&gt;=$R125,AH$7&lt;=$R125+$S125-1),1,""))</f>
        <v/>
      </c>
      <c r="AI125" s="23" t="str">
        <f ca="1">IF(AND($O125="Objectif",AI$7&gt;=$R125,AI$7&lt;=$R125+$S125-1),2,IF(AND($O125="Jalon",AI$7&gt;=$R125,AI$7&lt;=$R125+$S125-1),1,""))</f>
        <v/>
      </c>
      <c r="AJ125" s="23" t="str">
        <f ca="1">IF(AND($O125="Objectif",AJ$7&gt;=$R125,AJ$7&lt;=$R125+$S125-1),2,IF(AND($O125="Jalon",AJ$7&gt;=$R125,AJ$7&lt;=$R125+$S125-1),1,""))</f>
        <v/>
      </c>
      <c r="AK125" s="23" t="str">
        <f ca="1">IF(AND($O125="Objectif",AK$7&gt;=$R125,AK$7&lt;=$R125+$S125-1),2,IF(AND($O125="Jalon",AK$7&gt;=$R125,AK$7&lt;=$R125+$S125-1),1,""))</f>
        <v/>
      </c>
      <c r="AL125" s="23" t="str">
        <f ca="1">IF(AND($O125="Objectif",AL$7&gt;=$R125,AL$7&lt;=$R125+$S125-1),2,IF(AND($O125="Jalon",AL$7&gt;=$R125,AL$7&lt;=$R125+$S125-1),1,""))</f>
        <v/>
      </c>
      <c r="AM125" s="23" t="str">
        <f ca="1">IF(AND($O125="Objectif",AM$7&gt;=$R125,AM$7&lt;=$R125+$S125-1),2,IF(AND($O125="Jalon",AM$7&gt;=$R125,AM$7&lt;=$R125+$S125-1),1,""))</f>
        <v/>
      </c>
      <c r="AN125" s="23" t="str">
        <f ca="1">IF(AND($O125="Objectif",AN$7&gt;=$R125,AN$7&lt;=$R125+$S125-1),2,IF(AND($O125="Jalon",AN$7&gt;=$R125,AN$7&lt;=$R125+$S125-1),1,""))</f>
        <v/>
      </c>
      <c r="AO125" s="23" t="str">
        <f ca="1">IF(AND($O125="Objectif",AO$7&gt;=$R125,AO$7&lt;=$R125+$S125-1),2,IF(AND($O125="Jalon",AO$7&gt;=$R125,AO$7&lt;=$R125+$S125-1),1,""))</f>
        <v/>
      </c>
      <c r="AP125" s="23" t="str">
        <f ca="1">IF(AND($O125="Objectif",AP$7&gt;=$R125,AP$7&lt;=$R125+$S125-1),2,IF(AND($O125="Jalon",AP$7&gt;=$R125,AP$7&lt;=$R125+$S125-1),1,""))</f>
        <v/>
      </c>
      <c r="AQ125" s="23" t="str">
        <f ca="1">IF(AND($O125="Objectif",AQ$7&gt;=$R125,AQ$7&lt;=$R125+$S125-1),2,IF(AND($O125="Jalon",AQ$7&gt;=$R125,AQ$7&lt;=$R125+$S125-1),1,""))</f>
        <v/>
      </c>
      <c r="AR125" s="23" t="str">
        <f ca="1">IF(AND($O125="Objectif",AR$7&gt;=$R125,AR$7&lt;=$R125+$S125-1),2,IF(AND($O125="Jalon",AR$7&gt;=$R125,AR$7&lt;=$R125+$S125-1),1,""))</f>
        <v/>
      </c>
      <c r="AS125" s="23" t="str">
        <f ca="1">IF(AND($O125="Objectif",AS$7&gt;=$R125,AS$7&lt;=$R125+$S125-1),2,IF(AND($O125="Jalon",AS$7&gt;=$R125,AS$7&lt;=$R125+$S125-1),1,""))</f>
        <v/>
      </c>
      <c r="AT125" s="23" t="str">
        <f ca="1">IF(AND($O125="Objectif",AT$7&gt;=$R125,AT$7&lt;=$R125+$S125-1),2,IF(AND($O125="Jalon",AT$7&gt;=$R125,AT$7&lt;=$R125+$S125-1),1,""))</f>
        <v/>
      </c>
      <c r="AU125" s="23" t="str">
        <f ca="1">IF(AND($O125="Objectif",AU$7&gt;=$R125,AU$7&lt;=$R125+$S125-1),2,IF(AND($O125="Jalon",AU$7&gt;=$R125,AU$7&lt;=$R125+$S125-1),1,""))</f>
        <v/>
      </c>
      <c r="AV125" s="23" t="str">
        <f ca="1">IF(AND($O125="Objectif",AV$7&gt;=$R125,AV$7&lt;=$R125+$S125-1),2,IF(AND($O125="Jalon",AV$7&gt;=$R125,AV$7&lt;=$R125+$S125-1),1,""))</f>
        <v/>
      </c>
      <c r="AW125" s="23" t="str">
        <f ca="1">IF(AND($O125="Objectif",AW$7&gt;=$R125,AW$7&lt;=$R125+$S125-1),2,IF(AND($O125="Jalon",AW$7&gt;=$R125,AW$7&lt;=$R125+$S125-1),1,""))</f>
        <v/>
      </c>
      <c r="AX125" s="23" t="str">
        <f ca="1">IF(AND($O125="Objectif",AX$7&gt;=$R125,AX$7&lt;=$R125+$S125-1),2,IF(AND($O125="Jalon",AX$7&gt;=$R125,AX$7&lt;=$R125+$S125-1),1,""))</f>
        <v/>
      </c>
      <c r="AY125" s="23" t="str">
        <f ca="1">IF(AND($O125="Objectif",AY$7&gt;=$R125,AY$7&lt;=$R125+$S125-1),2,IF(AND($O125="Jalon",AY$7&gt;=$R125,AY$7&lt;=$R125+$S125-1),1,""))</f>
        <v/>
      </c>
      <c r="AZ125" s="23" t="str">
        <f ca="1">IF(AND($O125="Objectif",AZ$7&gt;=$R125,AZ$7&lt;=$R125+$S125-1),2,IF(AND($O125="Jalon",AZ$7&gt;=$R125,AZ$7&lt;=$R125+$S125-1),1,""))</f>
        <v/>
      </c>
      <c r="BA125" s="23" t="str">
        <f ca="1">IF(AND($O125="Objectif",BA$7&gt;=$R125,BA$7&lt;=$R125+$S125-1),2,IF(AND($O125="Jalon",BA$7&gt;=$R125,BA$7&lt;=$R125+$S125-1),1,""))</f>
        <v/>
      </c>
      <c r="BB125" s="23" t="str">
        <f ca="1">IF(AND($O125="Objectif",BB$7&gt;=$R125,BB$7&lt;=$R125+$S125-1),2,IF(AND($O125="Jalon",BB$7&gt;=$R125,BB$7&lt;=$R125+$S125-1),1,""))</f>
        <v/>
      </c>
      <c r="BC125" s="23" t="str">
        <f ca="1">IF(AND($O125="Objectif",BC$7&gt;=$R125,BC$7&lt;=$R125+$S125-1),2,IF(AND($O125="Jalon",BC$7&gt;=$R125,BC$7&lt;=$R125+$S125-1),1,""))</f>
        <v/>
      </c>
      <c r="BD125" s="23" t="str">
        <f ca="1">IF(AND($O125="Objectif",BD$7&gt;=$R125,BD$7&lt;=$R125+$S125-1),2,IF(AND($O125="Jalon",BD$7&gt;=$R125,BD$7&lt;=$R125+$S125-1),1,""))</f>
        <v/>
      </c>
      <c r="BE125" s="23" t="str">
        <f ca="1">IF(AND($O125="Objectif",BE$7&gt;=$R125,BE$7&lt;=$R125+$S125-1),2,IF(AND($O125="Jalon",BE$7&gt;=$R125,BE$7&lt;=$R125+$S125-1),1,""))</f>
        <v/>
      </c>
      <c r="BF125" s="23" t="str">
        <f ca="1">IF(AND($O125="Objectif",BF$7&gt;=$R125,BF$7&lt;=$R125+$S125-1),2,IF(AND($O125="Jalon",BF$7&gt;=$R125,BF$7&lt;=$R125+$S125-1),1,""))</f>
        <v/>
      </c>
      <c r="BG125" s="23" t="str">
        <f ca="1">IF(AND($O125="Objectif",BG$7&gt;=$R125,BG$7&lt;=$R125+$S125-1),2,IF(AND($O125="Jalon",BG$7&gt;=$R125,BG$7&lt;=$R125+$S125-1),1,""))</f>
        <v/>
      </c>
      <c r="BH125" s="23" t="str">
        <f ca="1">IF(AND($O125="Objectif",BH$7&gt;=$R125,BH$7&lt;=$R125+$S125-1),2,IF(AND($O125="Jalon",BH$7&gt;=$R125,BH$7&lt;=$R125+$S125-1),1,""))</f>
        <v/>
      </c>
      <c r="BI125" s="23" t="str">
        <f ca="1">IF(AND($O125="Objectif",BI$7&gt;=$R125,BI$7&lt;=$R125+$S125-1),2,IF(AND($O125="Jalon",BI$7&gt;=$R125,BI$7&lt;=$R125+$S125-1),1,""))</f>
        <v/>
      </c>
      <c r="BJ125" s="23" t="str">
        <f ca="1">IF(AND($O125="Objectif",BJ$7&gt;=$R125,BJ$7&lt;=$R125+$S125-1),2,IF(AND($O125="Jalon",BJ$7&gt;=$R125,BJ$7&lt;=$R125+$S125-1),1,""))</f>
        <v/>
      </c>
      <c r="BK125" s="23" t="str">
        <f ca="1">IF(AND($O125="Objectif",BK$7&gt;=$R125,BK$7&lt;=$R125+$S125-1),2,IF(AND($O125="Jalon",BK$7&gt;=$R125,BK$7&lt;=$R125+$S125-1),1,""))</f>
        <v/>
      </c>
      <c r="BL125" s="23" t="str">
        <f ca="1">IF(AND($O125="Objectif",BL$7&gt;=$R125,BL$7&lt;=$R125+$S125-1),2,IF(AND($O125="Jalon",BL$7&gt;=$R125,BL$7&lt;=$R125+$S125-1),1,""))</f>
        <v/>
      </c>
      <c r="BM125" s="23" t="str">
        <f ca="1">IF(AND($O125="Objectif",BM$7&gt;=$R125,BM$7&lt;=$R125+$S125-1),2,IF(AND($O125="Jalon",BM$7&gt;=$R125,BM$7&lt;=$R125+$S125-1),1,""))</f>
        <v/>
      </c>
      <c r="BN125" s="23" t="str">
        <f ca="1">IF(AND($O125="Objectif",BN$7&gt;=$R125,BN$7&lt;=$R125+$S125-1),2,IF(AND($O125="Jalon",BN$7&gt;=$R125,BN$7&lt;=$R125+$S125-1),1,""))</f>
        <v/>
      </c>
      <c r="BO125" s="23" t="str">
        <f ca="1">IF(AND($O125="Objectif",BO$7&gt;=$R125,BO$7&lt;=$R125+$S125-1),2,IF(AND($O125="Jalon",BO$7&gt;=$R125,BO$7&lt;=$R125+$S125-1),1,""))</f>
        <v/>
      </c>
      <c r="BP125" s="23" t="str">
        <f ca="1">IF(AND($O125="Objectif",BP$7&gt;=$R125,BP$7&lt;=$R125+$S125-1),2,IF(AND($O125="Jalon",BP$7&gt;=$R125,BP$7&lt;=$R125+$S125-1),1,""))</f>
        <v/>
      </c>
      <c r="BQ125" s="23" t="str">
        <f ca="1">IF(AND($O125="Objectif",BQ$7&gt;=$R125,BQ$7&lt;=$R125+$S125-1),2,IF(AND($O125="Jalon",BQ$7&gt;=$R125,BQ$7&lt;=$R125+$S125-1),1,""))</f>
        <v/>
      </c>
      <c r="BR125" s="23" t="str">
        <f ca="1">IF(AND($O125="Objectif",BR$7&gt;=$R125,BR$7&lt;=$R125+$S125-1),2,IF(AND($O125="Jalon",BR$7&gt;=$R125,BR$7&lt;=$R125+$S125-1),1,""))</f>
        <v/>
      </c>
      <c r="BS125" s="23" t="str">
        <f ca="1">IF(AND($O125="Objectif",BS$7&gt;=$R125,BS$7&lt;=$R125+$S125-1),2,IF(AND($O125="Jalon",BS$7&gt;=$R125,BS$7&lt;=$R125+$S125-1),1,""))</f>
        <v/>
      </c>
      <c r="BT125" s="23" t="str">
        <f ca="1">IF(AND($O125="Objectif",BT$7&gt;=$R125,BT$7&lt;=$R125+$S125-1),2,IF(AND($O125="Jalon",BT$7&gt;=$R125,BT$7&lt;=$R125+$S125-1),1,""))</f>
        <v/>
      </c>
      <c r="BU125" s="23" t="str">
        <f ca="1">IF(AND($O125="Objectif",BU$7&gt;=$R125,BU$7&lt;=$R125+$S125-1),2,IF(AND($O125="Jalon",BU$7&gt;=$R125,BU$7&lt;=$R125+$S125-1),1,""))</f>
        <v/>
      </c>
      <c r="BV125" s="23" t="str">
        <f ca="1">IF(AND($O125="Objectif",BV$7&gt;=$R125,BV$7&lt;=$R125+$S125-1),2,IF(AND($O125="Jalon",BV$7&gt;=$R125,BV$7&lt;=$R125+$S125-1),1,""))</f>
        <v/>
      </c>
      <c r="BW125" s="23" t="str">
        <f ca="1">IF(AND($O125="Objectif",BW$7&gt;=$R125,BW$7&lt;=$R125+$S125-1),2,IF(AND($O125="Jalon",BW$7&gt;=$R125,BW$7&lt;=$R125+$S125-1),1,""))</f>
        <v/>
      </c>
      <c r="BX125" s="23" t="str">
        <f ca="1">IF(AND($O125="Objectif",BX$7&gt;=$R125,BX$7&lt;=$R125+$S125-1),2,IF(AND($O125="Jalon",BX$7&gt;=$R125,BX$7&lt;=$R125+$S125-1),1,""))</f>
        <v/>
      </c>
      <c r="BY125" s="23" t="str">
        <f ca="1">IF(AND($O125="Objectif",BY$7&gt;=$R125,BY$7&lt;=$R125+$S125-1),2,IF(AND($O125="Jalon",BY$7&gt;=$R125,BY$7&lt;=$R125+$S125-1),1,""))</f>
        <v/>
      </c>
      <c r="BZ125" s="23" t="str">
        <f ca="1">IF(AND($O125="Objectif",BZ$7&gt;=$R125,BZ$7&lt;=$R125+$S125-1),2,IF(AND($O125="Jalon",BZ$7&gt;=$R125,BZ$7&lt;=$R125+$S125-1),1,""))</f>
        <v/>
      </c>
      <c r="CA125" s="23" t="str">
        <f ca="1">IF(AND($O125="Objectif",CA$7&gt;=$R125,CA$7&lt;=$R125+$S125-1),2,IF(AND($O125="Jalon",CA$7&gt;=$R125,CA$7&lt;=$R125+$S125-1),1,""))</f>
        <v/>
      </c>
      <c r="CB125" s="23" t="str">
        <f ca="1">IF(AND($O125="Objectif",CB$7&gt;=$R125,CB$7&lt;=$R125+$S125-1),2,IF(AND($O125="Jalon",CB$7&gt;=$R125,CB$7&lt;=$R125+$S125-1),1,""))</f>
        <v/>
      </c>
    </row>
    <row r="126" spans="1:80" s="60" customFormat="1" ht="30" customHeight="1" x14ac:dyDescent="0.25">
      <c r="A126" s="37">
        <v>25</v>
      </c>
      <c r="B126" s="33" t="s">
        <v>41</v>
      </c>
      <c r="C126" s="88" t="str">
        <f ca="1">VLOOKUP(((Jalons[[#This Row],[perturbation ]]+Jalons[[#This Row],[perturbation 9]])/150),$D$3:$E$6,2,1)</f>
        <v>En bonne voie</v>
      </c>
      <c r="D126" s="88" t="str">
        <f ca="1">VLOOKUP((Jalons[[#This Row],[temps consommés ]]-Jalons[[#This Row],[Nombre de jours]])/Jalons[[#This Row],[Nombre de jours]],$V$3:$W$6,2,1)</f>
        <v>En bonne voie</v>
      </c>
      <c r="E126" s="22" t="s">
        <v>9</v>
      </c>
      <c r="F126" s="65">
        <f>IF(AND(Jalons[[#This Row],[début réel ]]="",Jalons[[#This Row],[fin réelle ]]),0,IF(AND(Jalons[[#This Row],[début réel ]]&lt;&gt;"",Jalons[[#This Row],[fin réelle ]]=""),0.5,1))</f>
        <v>0</v>
      </c>
      <c r="G126" s="56">
        <f>+T81+1</f>
        <v>45022</v>
      </c>
      <c r="H126" s="21">
        <v>2</v>
      </c>
      <c r="I126" s="45">
        <f>+Jalons[[#This Row],[Début prévisionnel ]]+Jalons[[#This Row],[Nombre de jours]]-1</f>
        <v>45023</v>
      </c>
      <c r="J126" s="45"/>
      <c r="K126" s="87">
        <f ca="1">IF(Jalons[[#This Row],[temps consommés ]]-Jalons[[#This Row],[Nombre de jours]]&lt;0,0,Jalons[[#This Row],[temps consommés ]]-Jalons[[#This Row],[Nombre de jours]])</f>
        <v>0</v>
      </c>
      <c r="L12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6" s="45"/>
      <c r="N126" s="66"/>
      <c r="O126" s="88" t="str">
        <f ca="1">VLOOKUP(Jalons[[#This Row],[temps consommés 10]]-Jalons[[#This Row],[Nombre de jours6]]/Jalons[[#This Row],[Nombre de jours6]],$V$3:$W$6,2,1)</f>
        <v>En bonne voie</v>
      </c>
      <c r="P126" s="22" t="s">
        <v>9</v>
      </c>
      <c r="Q126" s="65">
        <f>IF(AND(Jalons[[#This Row],[début réel 8]]="",Jalons[[#This Row],[fin réelle 11]]),0,IF(AND(Jalons[[#This Row],[début réel 8]]&lt;&gt;"",Jalons[[#This Row],[fin réelle 11]]=""),0.5,1))</f>
        <v>0</v>
      </c>
      <c r="R126" s="89">
        <f>+Jalons[[#This Row],[Fin ]]+1</f>
        <v>45024</v>
      </c>
      <c r="S126" s="90">
        <v>29</v>
      </c>
      <c r="T126" s="91">
        <f>Jalons[[#This Row],[Début prévisionnel 5]]+Jalons[[#This Row],[Nombre de jours6]]</f>
        <v>45053</v>
      </c>
      <c r="U126" s="91"/>
      <c r="V126" s="87">
        <f ca="1">IF(Jalons[[#This Row],[temps consommés 10]]-Jalons[[#This Row],[Nombre de jours6]]&lt;0,0,Jalons[[#This Row],[temps consommés 10]]-Jalons[[#This Row],[Nombre de jours6]])</f>
        <v>0</v>
      </c>
      <c r="W12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6" s="45"/>
      <c r="Y126" s="23" t="str">
        <f ca="1">IF(AND($O126="Objectif",Y$7&gt;=$R126,Y$7&lt;=$R126+$S126-1),2,IF(AND($O126="Jalon",Y$7&gt;=$R126,Y$7&lt;=$R126+$S126-1),1,""))</f>
        <v/>
      </c>
      <c r="Z126" s="23" t="str">
        <f ca="1">IF(AND($O126="Objectif",Z$7&gt;=$R126,Z$7&lt;=$R126+$S126-1),2,IF(AND($O126="Jalon",Z$7&gt;=$R126,Z$7&lt;=$R126+$S126-1),1,""))</f>
        <v/>
      </c>
      <c r="AA126" s="23" t="str">
        <f ca="1">IF(AND($O126="Objectif",AA$7&gt;=$R126,AA$7&lt;=$R126+$S126-1),2,IF(AND($O126="Jalon",AA$7&gt;=$R126,AA$7&lt;=$R126+$S126-1),1,""))</f>
        <v/>
      </c>
      <c r="AB126" s="23" t="str">
        <f ca="1">IF(AND($O126="Objectif",AB$7&gt;=$R126,AB$7&lt;=$R126+$S126-1),2,IF(AND($O126="Jalon",AB$7&gt;=$R126,AB$7&lt;=$R126+$S126-1),1,""))</f>
        <v/>
      </c>
      <c r="AC126" s="23" t="str">
        <f ca="1">IF(AND($O126="Objectif",AC$7&gt;=$R126,AC$7&lt;=$R126+$S126-1),2,IF(AND($O126="Jalon",AC$7&gt;=$R126,AC$7&lt;=$R126+$S126-1),1,""))</f>
        <v/>
      </c>
      <c r="AD126" s="23" t="str">
        <f ca="1">IF(AND($O126="Objectif",AD$7&gt;=$R126,AD$7&lt;=$R126+$S126-1),2,IF(AND($O126="Jalon",AD$7&gt;=$R126,AD$7&lt;=$R126+$S126-1),1,""))</f>
        <v/>
      </c>
      <c r="AE126" s="23" t="str">
        <f ca="1">IF(AND($O126="Objectif",AE$7&gt;=$R126,AE$7&lt;=$R126+$S126-1),2,IF(AND($O126="Jalon",AE$7&gt;=$R126,AE$7&lt;=$R126+$S126-1),1,""))</f>
        <v/>
      </c>
      <c r="AF126" s="23" t="str">
        <f ca="1">IF(AND($O126="Objectif",AF$7&gt;=$R126,AF$7&lt;=$R126+$S126-1),2,IF(AND($O126="Jalon",AF$7&gt;=$R126,AF$7&lt;=$R126+$S126-1),1,""))</f>
        <v/>
      </c>
      <c r="AG126" s="23" t="str">
        <f ca="1">IF(AND($O126="Objectif",AG$7&gt;=$R126,AG$7&lt;=$R126+$S126-1),2,IF(AND($O126="Jalon",AG$7&gt;=$R126,AG$7&lt;=$R126+$S126-1),1,""))</f>
        <v/>
      </c>
      <c r="AH126" s="23" t="str">
        <f ca="1">IF(AND($O126="Objectif",AH$7&gt;=$R126,AH$7&lt;=$R126+$S126-1),2,IF(AND($O126="Jalon",AH$7&gt;=$R126,AH$7&lt;=$R126+$S126-1),1,""))</f>
        <v/>
      </c>
      <c r="AI126" s="23" t="str">
        <f ca="1">IF(AND($O126="Objectif",AI$7&gt;=$R126,AI$7&lt;=$R126+$S126-1),2,IF(AND($O126="Jalon",AI$7&gt;=$R126,AI$7&lt;=$R126+$S126-1),1,""))</f>
        <v/>
      </c>
      <c r="AJ126" s="23" t="str">
        <f ca="1">IF(AND($O126="Objectif",AJ$7&gt;=$R126,AJ$7&lt;=$R126+$S126-1),2,IF(AND($O126="Jalon",AJ$7&gt;=$R126,AJ$7&lt;=$R126+$S126-1),1,""))</f>
        <v/>
      </c>
      <c r="AK126" s="23" t="str">
        <f ca="1">IF(AND($O126="Objectif",AK$7&gt;=$R126,AK$7&lt;=$R126+$S126-1),2,IF(AND($O126="Jalon",AK$7&gt;=$R126,AK$7&lt;=$R126+$S126-1),1,""))</f>
        <v/>
      </c>
      <c r="AL126" s="23" t="str">
        <f ca="1">IF(AND($O126="Objectif",AL$7&gt;=$R126,AL$7&lt;=$R126+$S126-1),2,IF(AND($O126="Jalon",AL$7&gt;=$R126,AL$7&lt;=$R126+$S126-1),1,""))</f>
        <v/>
      </c>
      <c r="AM126" s="23" t="str">
        <f ca="1">IF(AND($O126="Objectif",AM$7&gt;=$R126,AM$7&lt;=$R126+$S126-1),2,IF(AND($O126="Jalon",AM$7&gt;=$R126,AM$7&lt;=$R126+$S126-1),1,""))</f>
        <v/>
      </c>
      <c r="AN126" s="23" t="str">
        <f ca="1">IF(AND($O126="Objectif",AN$7&gt;=$R126,AN$7&lt;=$R126+$S126-1),2,IF(AND($O126="Jalon",AN$7&gt;=$R126,AN$7&lt;=$R126+$S126-1),1,""))</f>
        <v/>
      </c>
      <c r="AO126" s="23" t="str">
        <f ca="1">IF(AND($O126="Objectif",AO$7&gt;=$R126,AO$7&lt;=$R126+$S126-1),2,IF(AND($O126="Jalon",AO$7&gt;=$R126,AO$7&lt;=$R126+$S126-1),1,""))</f>
        <v/>
      </c>
      <c r="AP126" s="23" t="str">
        <f ca="1">IF(AND($O126="Objectif",AP$7&gt;=$R126,AP$7&lt;=$R126+$S126-1),2,IF(AND($O126="Jalon",AP$7&gt;=$R126,AP$7&lt;=$R126+$S126-1),1,""))</f>
        <v/>
      </c>
      <c r="AQ126" s="23" t="str">
        <f ca="1">IF(AND($O126="Objectif",AQ$7&gt;=$R126,AQ$7&lt;=$R126+$S126-1),2,IF(AND($O126="Jalon",AQ$7&gt;=$R126,AQ$7&lt;=$R126+$S126-1),1,""))</f>
        <v/>
      </c>
      <c r="AR126" s="23" t="str">
        <f ca="1">IF(AND($O126="Objectif",AR$7&gt;=$R126,AR$7&lt;=$R126+$S126-1),2,IF(AND($O126="Jalon",AR$7&gt;=$R126,AR$7&lt;=$R126+$S126-1),1,""))</f>
        <v/>
      </c>
      <c r="AS126" s="23" t="str">
        <f ca="1">IF(AND($O126="Objectif",AS$7&gt;=$R126,AS$7&lt;=$R126+$S126-1),2,IF(AND($O126="Jalon",AS$7&gt;=$R126,AS$7&lt;=$R126+$S126-1),1,""))</f>
        <v/>
      </c>
      <c r="AT126" s="23" t="str">
        <f ca="1">IF(AND($O126="Objectif",AT$7&gt;=$R126,AT$7&lt;=$R126+$S126-1),2,IF(AND($O126="Jalon",AT$7&gt;=$R126,AT$7&lt;=$R126+$S126-1),1,""))</f>
        <v/>
      </c>
      <c r="AU126" s="23" t="str">
        <f ca="1">IF(AND($O126="Objectif",AU$7&gt;=$R126,AU$7&lt;=$R126+$S126-1),2,IF(AND($O126="Jalon",AU$7&gt;=$R126,AU$7&lt;=$R126+$S126-1),1,""))</f>
        <v/>
      </c>
      <c r="AV126" s="23" t="str">
        <f ca="1">IF(AND($O126="Objectif",AV$7&gt;=$R126,AV$7&lt;=$R126+$S126-1),2,IF(AND($O126="Jalon",AV$7&gt;=$R126,AV$7&lt;=$R126+$S126-1),1,""))</f>
        <v/>
      </c>
      <c r="AW126" s="23" t="str">
        <f ca="1">IF(AND($O126="Objectif",AW$7&gt;=$R126,AW$7&lt;=$R126+$S126-1),2,IF(AND($O126="Jalon",AW$7&gt;=$R126,AW$7&lt;=$R126+$S126-1),1,""))</f>
        <v/>
      </c>
      <c r="AX126" s="23" t="str">
        <f ca="1">IF(AND($O126="Objectif",AX$7&gt;=$R126,AX$7&lt;=$R126+$S126-1),2,IF(AND($O126="Jalon",AX$7&gt;=$R126,AX$7&lt;=$R126+$S126-1),1,""))</f>
        <v/>
      </c>
      <c r="AY126" s="23" t="str">
        <f ca="1">IF(AND($O126="Objectif",AY$7&gt;=$R126,AY$7&lt;=$R126+$S126-1),2,IF(AND($O126="Jalon",AY$7&gt;=$R126,AY$7&lt;=$R126+$S126-1),1,""))</f>
        <v/>
      </c>
      <c r="AZ126" s="23" t="str">
        <f ca="1">IF(AND($O126="Objectif",AZ$7&gt;=$R126,AZ$7&lt;=$R126+$S126-1),2,IF(AND($O126="Jalon",AZ$7&gt;=$R126,AZ$7&lt;=$R126+$S126-1),1,""))</f>
        <v/>
      </c>
      <c r="BA126" s="23" t="str">
        <f ca="1">IF(AND($O126="Objectif",BA$7&gt;=$R126,BA$7&lt;=$R126+$S126-1),2,IF(AND($O126="Jalon",BA$7&gt;=$R126,BA$7&lt;=$R126+$S126-1),1,""))</f>
        <v/>
      </c>
      <c r="BB126" s="23" t="str">
        <f ca="1">IF(AND($O126="Objectif",BB$7&gt;=$R126,BB$7&lt;=$R126+$S126-1),2,IF(AND($O126="Jalon",BB$7&gt;=$R126,BB$7&lt;=$R126+$S126-1),1,""))</f>
        <v/>
      </c>
      <c r="BC126" s="23" t="str">
        <f ca="1">IF(AND($O126="Objectif",BC$7&gt;=$R126,BC$7&lt;=$R126+$S126-1),2,IF(AND($O126="Jalon",BC$7&gt;=$R126,BC$7&lt;=$R126+$S126-1),1,""))</f>
        <v/>
      </c>
      <c r="BD126" s="23" t="str">
        <f ca="1">IF(AND($O126="Objectif",BD$7&gt;=$R126,BD$7&lt;=$R126+$S126-1),2,IF(AND($O126="Jalon",BD$7&gt;=$R126,BD$7&lt;=$R126+$S126-1),1,""))</f>
        <v/>
      </c>
      <c r="BE126" s="23" t="str">
        <f ca="1">IF(AND($O126="Objectif",BE$7&gt;=$R126,BE$7&lt;=$R126+$S126-1),2,IF(AND($O126="Jalon",BE$7&gt;=$R126,BE$7&lt;=$R126+$S126-1),1,""))</f>
        <v/>
      </c>
      <c r="BF126" s="23" t="str">
        <f ca="1">IF(AND($O126="Objectif",BF$7&gt;=$R126,BF$7&lt;=$R126+$S126-1),2,IF(AND($O126="Jalon",BF$7&gt;=$R126,BF$7&lt;=$R126+$S126-1),1,""))</f>
        <v/>
      </c>
      <c r="BG126" s="23" t="str">
        <f ca="1">IF(AND($O126="Objectif",BG$7&gt;=$R126,BG$7&lt;=$R126+$S126-1),2,IF(AND($O126="Jalon",BG$7&gt;=$R126,BG$7&lt;=$R126+$S126-1),1,""))</f>
        <v/>
      </c>
      <c r="BH126" s="23" t="str">
        <f ca="1">IF(AND($O126="Objectif",BH$7&gt;=$R126,BH$7&lt;=$R126+$S126-1),2,IF(AND($O126="Jalon",BH$7&gt;=$R126,BH$7&lt;=$R126+$S126-1),1,""))</f>
        <v/>
      </c>
      <c r="BI126" s="23" t="str">
        <f ca="1">IF(AND($O126="Objectif",BI$7&gt;=$R126,BI$7&lt;=$R126+$S126-1),2,IF(AND($O126="Jalon",BI$7&gt;=$R126,BI$7&lt;=$R126+$S126-1),1,""))</f>
        <v/>
      </c>
      <c r="BJ126" s="23" t="str">
        <f ca="1">IF(AND($O126="Objectif",BJ$7&gt;=$R126,BJ$7&lt;=$R126+$S126-1),2,IF(AND($O126="Jalon",BJ$7&gt;=$R126,BJ$7&lt;=$R126+$S126-1),1,""))</f>
        <v/>
      </c>
      <c r="BK126" s="23" t="str">
        <f ca="1">IF(AND($O126="Objectif",BK$7&gt;=$R126,BK$7&lt;=$R126+$S126-1),2,IF(AND($O126="Jalon",BK$7&gt;=$R126,BK$7&lt;=$R126+$S126-1),1,""))</f>
        <v/>
      </c>
      <c r="BL126" s="23" t="str">
        <f ca="1">IF(AND($O126="Objectif",BL$7&gt;=$R126,BL$7&lt;=$R126+$S126-1),2,IF(AND($O126="Jalon",BL$7&gt;=$R126,BL$7&lt;=$R126+$S126-1),1,""))</f>
        <v/>
      </c>
      <c r="BM126" s="23" t="str">
        <f ca="1">IF(AND($O126="Objectif",BM$7&gt;=$R126,BM$7&lt;=$R126+$S126-1),2,IF(AND($O126="Jalon",BM$7&gt;=$R126,BM$7&lt;=$R126+$S126-1),1,""))</f>
        <v/>
      </c>
      <c r="BN126" s="23" t="str">
        <f ca="1">IF(AND($O126="Objectif",BN$7&gt;=$R126,BN$7&lt;=$R126+$S126-1),2,IF(AND($O126="Jalon",BN$7&gt;=$R126,BN$7&lt;=$R126+$S126-1),1,""))</f>
        <v/>
      </c>
      <c r="BO126" s="23" t="str">
        <f ca="1">IF(AND($O126="Objectif",BO$7&gt;=$R126,BO$7&lt;=$R126+$S126-1),2,IF(AND($O126="Jalon",BO$7&gt;=$R126,BO$7&lt;=$R126+$S126-1),1,""))</f>
        <v/>
      </c>
      <c r="BP126" s="23" t="str">
        <f ca="1">IF(AND($O126="Objectif",BP$7&gt;=$R126,BP$7&lt;=$R126+$S126-1),2,IF(AND($O126="Jalon",BP$7&gt;=$R126,BP$7&lt;=$R126+$S126-1),1,""))</f>
        <v/>
      </c>
      <c r="BQ126" s="23" t="str">
        <f ca="1">IF(AND($O126="Objectif",BQ$7&gt;=$R126,BQ$7&lt;=$R126+$S126-1),2,IF(AND($O126="Jalon",BQ$7&gt;=$R126,BQ$7&lt;=$R126+$S126-1),1,""))</f>
        <v/>
      </c>
      <c r="BR126" s="23" t="str">
        <f ca="1">IF(AND($O126="Objectif",BR$7&gt;=$R126,BR$7&lt;=$R126+$S126-1),2,IF(AND($O126="Jalon",BR$7&gt;=$R126,BR$7&lt;=$R126+$S126-1),1,""))</f>
        <v/>
      </c>
      <c r="BS126" s="23" t="str">
        <f ca="1">IF(AND($O126="Objectif",BS$7&gt;=$R126,BS$7&lt;=$R126+$S126-1),2,IF(AND($O126="Jalon",BS$7&gt;=$R126,BS$7&lt;=$R126+$S126-1),1,""))</f>
        <v/>
      </c>
      <c r="BT126" s="23" t="str">
        <f ca="1">IF(AND($O126="Objectif",BT$7&gt;=$R126,BT$7&lt;=$R126+$S126-1),2,IF(AND($O126="Jalon",BT$7&gt;=$R126,BT$7&lt;=$R126+$S126-1),1,""))</f>
        <v/>
      </c>
      <c r="BU126" s="23" t="str">
        <f ca="1">IF(AND($O126="Objectif",BU$7&gt;=$R126,BU$7&lt;=$R126+$S126-1),2,IF(AND($O126="Jalon",BU$7&gt;=$R126,BU$7&lt;=$R126+$S126-1),1,""))</f>
        <v/>
      </c>
      <c r="BV126" s="23" t="str">
        <f ca="1">IF(AND($O126="Objectif",BV$7&gt;=$R126,BV$7&lt;=$R126+$S126-1),2,IF(AND($O126="Jalon",BV$7&gt;=$R126,BV$7&lt;=$R126+$S126-1),1,""))</f>
        <v/>
      </c>
      <c r="BW126" s="23" t="str">
        <f ca="1">IF(AND($O126="Objectif",BW$7&gt;=$R126,BW$7&lt;=$R126+$S126-1),2,IF(AND($O126="Jalon",BW$7&gt;=$R126,BW$7&lt;=$R126+$S126-1),1,""))</f>
        <v/>
      </c>
      <c r="BX126" s="23" t="str">
        <f ca="1">IF(AND($O126="Objectif",BX$7&gt;=$R126,BX$7&lt;=$R126+$S126-1),2,IF(AND($O126="Jalon",BX$7&gt;=$R126,BX$7&lt;=$R126+$S126-1),1,""))</f>
        <v/>
      </c>
      <c r="BY126" s="23" t="str">
        <f ca="1">IF(AND($O126="Objectif",BY$7&gt;=$R126,BY$7&lt;=$R126+$S126-1),2,IF(AND($O126="Jalon",BY$7&gt;=$R126,BY$7&lt;=$R126+$S126-1),1,""))</f>
        <v/>
      </c>
      <c r="BZ126" s="23" t="str">
        <f ca="1">IF(AND($O126="Objectif",BZ$7&gt;=$R126,BZ$7&lt;=$R126+$S126-1),2,IF(AND($O126="Jalon",BZ$7&gt;=$R126,BZ$7&lt;=$R126+$S126-1),1,""))</f>
        <v/>
      </c>
      <c r="CA126" s="23" t="str">
        <f ca="1">IF(AND($O126="Objectif",CA$7&gt;=$R126,CA$7&lt;=$R126+$S126-1),2,IF(AND($O126="Jalon",CA$7&gt;=$R126,CA$7&lt;=$R126+$S126-1),1,""))</f>
        <v/>
      </c>
      <c r="CB126" s="23" t="str">
        <f ca="1">IF(AND($O126="Objectif",CB$7&gt;=$R126,CB$7&lt;=$R126+$S126-1),2,IF(AND($O126="Jalon",CB$7&gt;=$R126,CB$7&lt;=$R126+$S126-1),1,""))</f>
        <v/>
      </c>
    </row>
    <row r="127" spans="1:80" s="60" customFormat="1" ht="30" customHeight="1" x14ac:dyDescent="0.25">
      <c r="A127" s="36">
        <v>26</v>
      </c>
      <c r="B127" s="33" t="s">
        <v>42</v>
      </c>
      <c r="C127" s="88" t="str">
        <f ca="1">VLOOKUP(((Jalons[[#This Row],[perturbation ]]+Jalons[[#This Row],[perturbation 9]])/150),$D$3:$E$6,2,1)</f>
        <v>En bonne voie</v>
      </c>
      <c r="D127" s="88" t="str">
        <f ca="1">VLOOKUP((Jalons[[#This Row],[temps consommés ]]-Jalons[[#This Row],[Nombre de jours]])/Jalons[[#This Row],[Nombre de jours]],$V$3:$W$6,2,1)</f>
        <v>En bonne voie</v>
      </c>
      <c r="E127" s="22" t="s">
        <v>9</v>
      </c>
      <c r="F127" s="65">
        <f>IF(AND(Jalons[[#This Row],[début réel ]]="",Jalons[[#This Row],[fin réelle ]]),0,IF(AND(Jalons[[#This Row],[début réel ]]&lt;&gt;"",Jalons[[#This Row],[fin réelle ]]=""),0.5,1))</f>
        <v>0</v>
      </c>
      <c r="G127" s="56">
        <f>+T82+1</f>
        <v>45022</v>
      </c>
      <c r="H127" s="21">
        <v>2</v>
      </c>
      <c r="I127" s="45">
        <f>+Jalons[[#This Row],[Début prévisionnel ]]+Jalons[[#This Row],[Nombre de jours]]-1</f>
        <v>45023</v>
      </c>
      <c r="J127" s="45"/>
      <c r="K127" s="87">
        <f ca="1">IF(Jalons[[#This Row],[temps consommés ]]-Jalons[[#This Row],[Nombre de jours]]&lt;0,0,Jalons[[#This Row],[temps consommés ]]-Jalons[[#This Row],[Nombre de jours]])</f>
        <v>0</v>
      </c>
      <c r="L12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7" s="45"/>
      <c r="N127" s="66"/>
      <c r="O127" s="88" t="str">
        <f ca="1">VLOOKUP(Jalons[[#This Row],[temps consommés 10]]-Jalons[[#This Row],[Nombre de jours6]]/Jalons[[#This Row],[Nombre de jours6]],$V$3:$W$6,2,1)</f>
        <v>En bonne voie</v>
      </c>
      <c r="P127" s="22" t="s">
        <v>9</v>
      </c>
      <c r="Q127" s="65">
        <f>IF(AND(Jalons[[#This Row],[début réel 8]]="",Jalons[[#This Row],[fin réelle 11]]),0,IF(AND(Jalons[[#This Row],[début réel 8]]&lt;&gt;"",Jalons[[#This Row],[fin réelle 11]]=""),0.5,1))</f>
        <v>0</v>
      </c>
      <c r="R127" s="89">
        <f>+Jalons[[#This Row],[Fin ]]+1</f>
        <v>45024</v>
      </c>
      <c r="S127" s="90">
        <v>29</v>
      </c>
      <c r="T127" s="91">
        <f>Jalons[[#This Row],[Début prévisionnel 5]]+Jalons[[#This Row],[Nombre de jours6]]</f>
        <v>45053</v>
      </c>
      <c r="U127" s="91"/>
      <c r="V127" s="87">
        <f ca="1">IF(Jalons[[#This Row],[temps consommés 10]]-Jalons[[#This Row],[Nombre de jours6]]&lt;0,0,Jalons[[#This Row],[temps consommés 10]]-Jalons[[#This Row],[Nombre de jours6]])</f>
        <v>0</v>
      </c>
      <c r="W12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7" s="45"/>
      <c r="Y127" s="23" t="str">
        <f ca="1">IF(AND($O127="Objectif",Y$7&gt;=$R127,Y$7&lt;=$R127+$S127-1),2,IF(AND($O127="Jalon",Y$7&gt;=$R127,Y$7&lt;=$R127+$S127-1),1,""))</f>
        <v/>
      </c>
      <c r="Z127" s="23" t="str">
        <f ca="1">IF(AND($O127="Objectif",Z$7&gt;=$R127,Z$7&lt;=$R127+$S127-1),2,IF(AND($O127="Jalon",Z$7&gt;=$R127,Z$7&lt;=$R127+$S127-1),1,""))</f>
        <v/>
      </c>
      <c r="AA127" s="23" t="str">
        <f ca="1">IF(AND($O127="Objectif",AA$7&gt;=$R127,AA$7&lt;=$R127+$S127-1),2,IF(AND($O127="Jalon",AA$7&gt;=$R127,AA$7&lt;=$R127+$S127-1),1,""))</f>
        <v/>
      </c>
      <c r="AB127" s="23" t="str">
        <f ca="1">IF(AND($O127="Objectif",AB$7&gt;=$R127,AB$7&lt;=$R127+$S127-1),2,IF(AND($O127="Jalon",AB$7&gt;=$R127,AB$7&lt;=$R127+$S127-1),1,""))</f>
        <v/>
      </c>
      <c r="AC127" s="23" t="str">
        <f ca="1">IF(AND($O127="Objectif",AC$7&gt;=$R127,AC$7&lt;=$R127+$S127-1),2,IF(AND($O127="Jalon",AC$7&gt;=$R127,AC$7&lt;=$R127+$S127-1),1,""))</f>
        <v/>
      </c>
      <c r="AD127" s="23" t="str">
        <f ca="1">IF(AND($O127="Objectif",AD$7&gt;=$R127,AD$7&lt;=$R127+$S127-1),2,IF(AND($O127="Jalon",AD$7&gt;=$R127,AD$7&lt;=$R127+$S127-1),1,""))</f>
        <v/>
      </c>
      <c r="AE127" s="23" t="str">
        <f ca="1">IF(AND($O127="Objectif",AE$7&gt;=$R127,AE$7&lt;=$R127+$S127-1),2,IF(AND($O127="Jalon",AE$7&gt;=$R127,AE$7&lt;=$R127+$S127-1),1,""))</f>
        <v/>
      </c>
      <c r="AF127" s="23" t="str">
        <f ca="1">IF(AND($O127="Objectif",AF$7&gt;=$R127,AF$7&lt;=$R127+$S127-1),2,IF(AND($O127="Jalon",AF$7&gt;=$R127,AF$7&lt;=$R127+$S127-1),1,""))</f>
        <v/>
      </c>
      <c r="AG127" s="23" t="str">
        <f ca="1">IF(AND($O127="Objectif",AG$7&gt;=$R127,AG$7&lt;=$R127+$S127-1),2,IF(AND($O127="Jalon",AG$7&gt;=$R127,AG$7&lt;=$R127+$S127-1),1,""))</f>
        <v/>
      </c>
      <c r="AH127" s="23" t="str">
        <f ca="1">IF(AND($O127="Objectif",AH$7&gt;=$R127,AH$7&lt;=$R127+$S127-1),2,IF(AND($O127="Jalon",AH$7&gt;=$R127,AH$7&lt;=$R127+$S127-1),1,""))</f>
        <v/>
      </c>
      <c r="AI127" s="23" t="str">
        <f ca="1">IF(AND($O127="Objectif",AI$7&gt;=$R127,AI$7&lt;=$R127+$S127-1),2,IF(AND($O127="Jalon",AI$7&gt;=$R127,AI$7&lt;=$R127+$S127-1),1,""))</f>
        <v/>
      </c>
      <c r="AJ127" s="23" t="str">
        <f ca="1">IF(AND($O127="Objectif",AJ$7&gt;=$R127,AJ$7&lt;=$R127+$S127-1),2,IF(AND($O127="Jalon",AJ$7&gt;=$R127,AJ$7&lt;=$R127+$S127-1),1,""))</f>
        <v/>
      </c>
      <c r="AK127" s="23" t="str">
        <f ca="1">IF(AND($O127="Objectif",AK$7&gt;=$R127,AK$7&lt;=$R127+$S127-1),2,IF(AND($O127="Jalon",AK$7&gt;=$R127,AK$7&lt;=$R127+$S127-1),1,""))</f>
        <v/>
      </c>
      <c r="AL127" s="23" t="str">
        <f ca="1">IF(AND($O127="Objectif",AL$7&gt;=$R127,AL$7&lt;=$R127+$S127-1),2,IF(AND($O127="Jalon",AL$7&gt;=$R127,AL$7&lt;=$R127+$S127-1),1,""))</f>
        <v/>
      </c>
      <c r="AM127" s="23" t="str">
        <f ca="1">IF(AND($O127="Objectif",AM$7&gt;=$R127,AM$7&lt;=$R127+$S127-1),2,IF(AND($O127="Jalon",AM$7&gt;=$R127,AM$7&lt;=$R127+$S127-1),1,""))</f>
        <v/>
      </c>
      <c r="AN127" s="23" t="str">
        <f ca="1">IF(AND($O127="Objectif",AN$7&gt;=$R127,AN$7&lt;=$R127+$S127-1),2,IF(AND($O127="Jalon",AN$7&gt;=$R127,AN$7&lt;=$R127+$S127-1),1,""))</f>
        <v/>
      </c>
      <c r="AO127" s="23" t="str">
        <f ca="1">IF(AND($O127="Objectif",AO$7&gt;=$R127,AO$7&lt;=$R127+$S127-1),2,IF(AND($O127="Jalon",AO$7&gt;=$R127,AO$7&lt;=$R127+$S127-1),1,""))</f>
        <v/>
      </c>
      <c r="AP127" s="23" t="str">
        <f ca="1">IF(AND($O127="Objectif",AP$7&gt;=$R127,AP$7&lt;=$R127+$S127-1),2,IF(AND($O127="Jalon",AP$7&gt;=$R127,AP$7&lt;=$R127+$S127-1),1,""))</f>
        <v/>
      </c>
      <c r="AQ127" s="23" t="str">
        <f ca="1">IF(AND($O127="Objectif",AQ$7&gt;=$R127,AQ$7&lt;=$R127+$S127-1),2,IF(AND($O127="Jalon",AQ$7&gt;=$R127,AQ$7&lt;=$R127+$S127-1),1,""))</f>
        <v/>
      </c>
      <c r="AR127" s="23" t="str">
        <f ca="1">IF(AND($O127="Objectif",AR$7&gt;=$R127,AR$7&lt;=$R127+$S127-1),2,IF(AND($O127="Jalon",AR$7&gt;=$R127,AR$7&lt;=$R127+$S127-1),1,""))</f>
        <v/>
      </c>
      <c r="AS127" s="23" t="str">
        <f ca="1">IF(AND($O127="Objectif",AS$7&gt;=$R127,AS$7&lt;=$R127+$S127-1),2,IF(AND($O127="Jalon",AS$7&gt;=$R127,AS$7&lt;=$R127+$S127-1),1,""))</f>
        <v/>
      </c>
      <c r="AT127" s="23" t="str">
        <f ca="1">IF(AND($O127="Objectif",AT$7&gt;=$R127,AT$7&lt;=$R127+$S127-1),2,IF(AND($O127="Jalon",AT$7&gt;=$R127,AT$7&lt;=$R127+$S127-1),1,""))</f>
        <v/>
      </c>
      <c r="AU127" s="23" t="str">
        <f ca="1">IF(AND($O127="Objectif",AU$7&gt;=$R127,AU$7&lt;=$R127+$S127-1),2,IF(AND($O127="Jalon",AU$7&gt;=$R127,AU$7&lt;=$R127+$S127-1),1,""))</f>
        <v/>
      </c>
      <c r="AV127" s="23" t="str">
        <f ca="1">IF(AND($O127="Objectif",AV$7&gt;=$R127,AV$7&lt;=$R127+$S127-1),2,IF(AND($O127="Jalon",AV$7&gt;=$R127,AV$7&lt;=$R127+$S127-1),1,""))</f>
        <v/>
      </c>
      <c r="AW127" s="23" t="str">
        <f ca="1">IF(AND($O127="Objectif",AW$7&gt;=$R127,AW$7&lt;=$R127+$S127-1),2,IF(AND($O127="Jalon",AW$7&gt;=$R127,AW$7&lt;=$R127+$S127-1),1,""))</f>
        <v/>
      </c>
      <c r="AX127" s="23" t="str">
        <f ca="1">IF(AND($O127="Objectif",AX$7&gt;=$R127,AX$7&lt;=$R127+$S127-1),2,IF(AND($O127="Jalon",AX$7&gt;=$R127,AX$7&lt;=$R127+$S127-1),1,""))</f>
        <v/>
      </c>
      <c r="AY127" s="23" t="str">
        <f ca="1">IF(AND($O127="Objectif",AY$7&gt;=$R127,AY$7&lt;=$R127+$S127-1),2,IF(AND($O127="Jalon",AY$7&gt;=$R127,AY$7&lt;=$R127+$S127-1),1,""))</f>
        <v/>
      </c>
      <c r="AZ127" s="23" t="str">
        <f ca="1">IF(AND($O127="Objectif",AZ$7&gt;=$R127,AZ$7&lt;=$R127+$S127-1),2,IF(AND($O127="Jalon",AZ$7&gt;=$R127,AZ$7&lt;=$R127+$S127-1),1,""))</f>
        <v/>
      </c>
      <c r="BA127" s="23" t="str">
        <f ca="1">IF(AND($O127="Objectif",BA$7&gt;=$R127,BA$7&lt;=$R127+$S127-1),2,IF(AND($O127="Jalon",BA$7&gt;=$R127,BA$7&lt;=$R127+$S127-1),1,""))</f>
        <v/>
      </c>
      <c r="BB127" s="23" t="str">
        <f ca="1">IF(AND($O127="Objectif",BB$7&gt;=$R127,BB$7&lt;=$R127+$S127-1),2,IF(AND($O127="Jalon",BB$7&gt;=$R127,BB$7&lt;=$R127+$S127-1),1,""))</f>
        <v/>
      </c>
      <c r="BC127" s="23" t="str">
        <f ca="1">IF(AND($O127="Objectif",BC$7&gt;=$R127,BC$7&lt;=$R127+$S127-1),2,IF(AND($O127="Jalon",BC$7&gt;=$R127,BC$7&lt;=$R127+$S127-1),1,""))</f>
        <v/>
      </c>
      <c r="BD127" s="23" t="str">
        <f ca="1">IF(AND($O127="Objectif",BD$7&gt;=$R127,BD$7&lt;=$R127+$S127-1),2,IF(AND($O127="Jalon",BD$7&gt;=$R127,BD$7&lt;=$R127+$S127-1),1,""))</f>
        <v/>
      </c>
      <c r="BE127" s="23" t="str">
        <f ca="1">IF(AND($O127="Objectif",BE$7&gt;=$R127,BE$7&lt;=$R127+$S127-1),2,IF(AND($O127="Jalon",BE$7&gt;=$R127,BE$7&lt;=$R127+$S127-1),1,""))</f>
        <v/>
      </c>
      <c r="BF127" s="23" t="str">
        <f ca="1">IF(AND($O127="Objectif",BF$7&gt;=$R127,BF$7&lt;=$R127+$S127-1),2,IF(AND($O127="Jalon",BF$7&gt;=$R127,BF$7&lt;=$R127+$S127-1),1,""))</f>
        <v/>
      </c>
      <c r="BG127" s="23" t="str">
        <f ca="1">IF(AND($O127="Objectif",BG$7&gt;=$R127,BG$7&lt;=$R127+$S127-1),2,IF(AND($O127="Jalon",BG$7&gt;=$R127,BG$7&lt;=$R127+$S127-1),1,""))</f>
        <v/>
      </c>
      <c r="BH127" s="23" t="str">
        <f ca="1">IF(AND($O127="Objectif",BH$7&gt;=$R127,BH$7&lt;=$R127+$S127-1),2,IF(AND($O127="Jalon",BH$7&gt;=$R127,BH$7&lt;=$R127+$S127-1),1,""))</f>
        <v/>
      </c>
      <c r="BI127" s="23" t="str">
        <f ca="1">IF(AND($O127="Objectif",BI$7&gt;=$R127,BI$7&lt;=$R127+$S127-1),2,IF(AND($O127="Jalon",BI$7&gt;=$R127,BI$7&lt;=$R127+$S127-1),1,""))</f>
        <v/>
      </c>
      <c r="BJ127" s="23" t="str">
        <f ca="1">IF(AND($O127="Objectif",BJ$7&gt;=$R127,BJ$7&lt;=$R127+$S127-1),2,IF(AND($O127="Jalon",BJ$7&gt;=$R127,BJ$7&lt;=$R127+$S127-1),1,""))</f>
        <v/>
      </c>
      <c r="BK127" s="23" t="str">
        <f ca="1">IF(AND($O127="Objectif",BK$7&gt;=$R127,BK$7&lt;=$R127+$S127-1),2,IF(AND($O127="Jalon",BK$7&gt;=$R127,BK$7&lt;=$R127+$S127-1),1,""))</f>
        <v/>
      </c>
      <c r="BL127" s="23" t="str">
        <f ca="1">IF(AND($O127="Objectif",BL$7&gt;=$R127,BL$7&lt;=$R127+$S127-1),2,IF(AND($O127="Jalon",BL$7&gt;=$R127,BL$7&lt;=$R127+$S127-1),1,""))</f>
        <v/>
      </c>
      <c r="BM127" s="23" t="str">
        <f ca="1">IF(AND($O127="Objectif",BM$7&gt;=$R127,BM$7&lt;=$R127+$S127-1),2,IF(AND($O127="Jalon",BM$7&gt;=$R127,BM$7&lt;=$R127+$S127-1),1,""))</f>
        <v/>
      </c>
      <c r="BN127" s="23" t="str">
        <f ca="1">IF(AND($O127="Objectif",BN$7&gt;=$R127,BN$7&lt;=$R127+$S127-1),2,IF(AND($O127="Jalon",BN$7&gt;=$R127,BN$7&lt;=$R127+$S127-1),1,""))</f>
        <v/>
      </c>
      <c r="BO127" s="23" t="str">
        <f ca="1">IF(AND($O127="Objectif",BO$7&gt;=$R127,BO$7&lt;=$R127+$S127-1),2,IF(AND($O127="Jalon",BO$7&gt;=$R127,BO$7&lt;=$R127+$S127-1),1,""))</f>
        <v/>
      </c>
      <c r="BP127" s="23" t="str">
        <f ca="1">IF(AND($O127="Objectif",BP$7&gt;=$R127,BP$7&lt;=$R127+$S127-1),2,IF(AND($O127="Jalon",BP$7&gt;=$R127,BP$7&lt;=$R127+$S127-1),1,""))</f>
        <v/>
      </c>
      <c r="BQ127" s="23" t="str">
        <f ca="1">IF(AND($O127="Objectif",BQ$7&gt;=$R127,BQ$7&lt;=$R127+$S127-1),2,IF(AND($O127="Jalon",BQ$7&gt;=$R127,BQ$7&lt;=$R127+$S127-1),1,""))</f>
        <v/>
      </c>
      <c r="BR127" s="23" t="str">
        <f ca="1">IF(AND($O127="Objectif",BR$7&gt;=$R127,BR$7&lt;=$R127+$S127-1),2,IF(AND($O127="Jalon",BR$7&gt;=$R127,BR$7&lt;=$R127+$S127-1),1,""))</f>
        <v/>
      </c>
      <c r="BS127" s="23" t="str">
        <f ca="1">IF(AND($O127="Objectif",BS$7&gt;=$R127,BS$7&lt;=$R127+$S127-1),2,IF(AND($O127="Jalon",BS$7&gt;=$R127,BS$7&lt;=$R127+$S127-1),1,""))</f>
        <v/>
      </c>
      <c r="BT127" s="23" t="str">
        <f ca="1">IF(AND($O127="Objectif",BT$7&gt;=$R127,BT$7&lt;=$R127+$S127-1),2,IF(AND($O127="Jalon",BT$7&gt;=$R127,BT$7&lt;=$R127+$S127-1),1,""))</f>
        <v/>
      </c>
      <c r="BU127" s="23" t="str">
        <f ca="1">IF(AND($O127="Objectif",BU$7&gt;=$R127,BU$7&lt;=$R127+$S127-1),2,IF(AND($O127="Jalon",BU$7&gt;=$R127,BU$7&lt;=$R127+$S127-1),1,""))</f>
        <v/>
      </c>
      <c r="BV127" s="23" t="str">
        <f ca="1">IF(AND($O127="Objectif",BV$7&gt;=$R127,BV$7&lt;=$R127+$S127-1),2,IF(AND($O127="Jalon",BV$7&gt;=$R127,BV$7&lt;=$R127+$S127-1),1,""))</f>
        <v/>
      </c>
      <c r="BW127" s="23" t="str">
        <f ca="1">IF(AND($O127="Objectif",BW$7&gt;=$R127,BW$7&lt;=$R127+$S127-1),2,IF(AND($O127="Jalon",BW$7&gt;=$R127,BW$7&lt;=$R127+$S127-1),1,""))</f>
        <v/>
      </c>
      <c r="BX127" s="23" t="str">
        <f ca="1">IF(AND($O127="Objectif",BX$7&gt;=$R127,BX$7&lt;=$R127+$S127-1),2,IF(AND($O127="Jalon",BX$7&gt;=$R127,BX$7&lt;=$R127+$S127-1),1,""))</f>
        <v/>
      </c>
      <c r="BY127" s="23" t="str">
        <f ca="1">IF(AND($O127="Objectif",BY$7&gt;=$R127,BY$7&lt;=$R127+$S127-1),2,IF(AND($O127="Jalon",BY$7&gt;=$R127,BY$7&lt;=$R127+$S127-1),1,""))</f>
        <v/>
      </c>
      <c r="BZ127" s="23" t="str">
        <f ca="1">IF(AND($O127="Objectif",BZ$7&gt;=$R127,BZ$7&lt;=$R127+$S127-1),2,IF(AND($O127="Jalon",BZ$7&gt;=$R127,BZ$7&lt;=$R127+$S127-1),1,""))</f>
        <v/>
      </c>
      <c r="CA127" s="23" t="str">
        <f ca="1">IF(AND($O127="Objectif",CA$7&gt;=$R127,CA$7&lt;=$R127+$S127-1),2,IF(AND($O127="Jalon",CA$7&gt;=$R127,CA$7&lt;=$R127+$S127-1),1,""))</f>
        <v/>
      </c>
      <c r="CB127" s="23" t="str">
        <f ca="1">IF(AND($O127="Objectif",CB$7&gt;=$R127,CB$7&lt;=$R127+$S127-1),2,IF(AND($O127="Jalon",CB$7&gt;=$R127,CB$7&lt;=$R127+$S127-1),1,""))</f>
        <v/>
      </c>
    </row>
    <row r="128" spans="1:80" s="60" customFormat="1" ht="30" customHeight="1" x14ac:dyDescent="0.25">
      <c r="A128" s="37">
        <v>27</v>
      </c>
      <c r="B128" s="33" t="s">
        <v>43</v>
      </c>
      <c r="C128" s="88" t="str">
        <f ca="1">VLOOKUP(((Jalons[[#This Row],[perturbation ]]+Jalons[[#This Row],[perturbation 9]])/150),$D$3:$E$6,2,1)</f>
        <v>En bonne voie</v>
      </c>
      <c r="D128" s="88" t="str">
        <f ca="1">VLOOKUP((Jalons[[#This Row],[temps consommés ]]-Jalons[[#This Row],[Nombre de jours]])/Jalons[[#This Row],[Nombre de jours]],$V$3:$W$6,2,1)</f>
        <v>En bonne voie</v>
      </c>
      <c r="E128" s="22" t="s">
        <v>9</v>
      </c>
      <c r="F128" s="65">
        <f>IF(AND(Jalons[[#This Row],[début réel ]]="",Jalons[[#This Row],[fin réelle ]]),0,IF(AND(Jalons[[#This Row],[début réel ]]&lt;&gt;"",Jalons[[#This Row],[fin réelle ]]=""),0.5,1))</f>
        <v>0</v>
      </c>
      <c r="G128" s="56">
        <f>+T83+1</f>
        <v>45022</v>
      </c>
      <c r="H128" s="21">
        <v>2</v>
      </c>
      <c r="I128" s="45">
        <f>+Jalons[[#This Row],[Début prévisionnel ]]+Jalons[[#This Row],[Nombre de jours]]-1</f>
        <v>45023</v>
      </c>
      <c r="J128" s="45"/>
      <c r="K128" s="87">
        <f ca="1">IF(Jalons[[#This Row],[temps consommés ]]-Jalons[[#This Row],[Nombre de jours]]&lt;0,0,Jalons[[#This Row],[temps consommés ]]-Jalons[[#This Row],[Nombre de jours]])</f>
        <v>0</v>
      </c>
      <c r="L12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8" s="45"/>
      <c r="N128" s="66"/>
      <c r="O128" s="88" t="str">
        <f ca="1">VLOOKUP(Jalons[[#This Row],[temps consommés 10]]-Jalons[[#This Row],[Nombre de jours6]]/Jalons[[#This Row],[Nombre de jours6]],$V$3:$W$6,2,1)</f>
        <v>En bonne voie</v>
      </c>
      <c r="P128" s="22" t="s">
        <v>9</v>
      </c>
      <c r="Q128" s="65">
        <f>IF(AND(Jalons[[#This Row],[début réel 8]]="",Jalons[[#This Row],[fin réelle 11]]),0,IF(AND(Jalons[[#This Row],[début réel 8]]&lt;&gt;"",Jalons[[#This Row],[fin réelle 11]]=""),0.5,1))</f>
        <v>0</v>
      </c>
      <c r="R128" s="89">
        <f>+Jalons[[#This Row],[Fin ]]+1</f>
        <v>45024</v>
      </c>
      <c r="S128" s="90">
        <v>29</v>
      </c>
      <c r="T128" s="91">
        <f>Jalons[[#This Row],[Début prévisionnel 5]]+Jalons[[#This Row],[Nombre de jours6]]</f>
        <v>45053</v>
      </c>
      <c r="U128" s="91"/>
      <c r="V128" s="87">
        <f ca="1">IF(Jalons[[#This Row],[temps consommés 10]]-Jalons[[#This Row],[Nombre de jours6]]&lt;0,0,Jalons[[#This Row],[temps consommés 10]]-Jalons[[#This Row],[Nombre de jours6]])</f>
        <v>0</v>
      </c>
      <c r="W12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8" s="45"/>
      <c r="Y128" s="23" t="str">
        <f ca="1">IF(AND($O128="Objectif",Y$7&gt;=$R128,Y$7&lt;=$R128+$S128-1),2,IF(AND($O128="Jalon",Y$7&gt;=$R128,Y$7&lt;=$R128+$S128-1),1,""))</f>
        <v/>
      </c>
      <c r="Z128" s="23" t="str">
        <f ca="1">IF(AND($O128="Objectif",Z$7&gt;=$R128,Z$7&lt;=$R128+$S128-1),2,IF(AND($O128="Jalon",Z$7&gt;=$R128,Z$7&lt;=$R128+$S128-1),1,""))</f>
        <v/>
      </c>
      <c r="AA128" s="23" t="str">
        <f ca="1">IF(AND($O128="Objectif",AA$7&gt;=$R128,AA$7&lt;=$R128+$S128-1),2,IF(AND($O128="Jalon",AA$7&gt;=$R128,AA$7&lt;=$R128+$S128-1),1,""))</f>
        <v/>
      </c>
      <c r="AB128" s="23" t="str">
        <f ca="1">IF(AND($O128="Objectif",AB$7&gt;=$R128,AB$7&lt;=$R128+$S128-1),2,IF(AND($O128="Jalon",AB$7&gt;=$R128,AB$7&lt;=$R128+$S128-1),1,""))</f>
        <v/>
      </c>
      <c r="AC128" s="23" t="str">
        <f ca="1">IF(AND($O128="Objectif",AC$7&gt;=$R128,AC$7&lt;=$R128+$S128-1),2,IF(AND($O128="Jalon",AC$7&gt;=$R128,AC$7&lt;=$R128+$S128-1),1,""))</f>
        <v/>
      </c>
      <c r="AD128" s="23" t="str">
        <f ca="1">IF(AND($O128="Objectif",AD$7&gt;=$R128,AD$7&lt;=$R128+$S128-1),2,IF(AND($O128="Jalon",AD$7&gt;=$R128,AD$7&lt;=$R128+$S128-1),1,""))</f>
        <v/>
      </c>
      <c r="AE128" s="23" t="str">
        <f ca="1">IF(AND($O128="Objectif",AE$7&gt;=$R128,AE$7&lt;=$R128+$S128-1),2,IF(AND($O128="Jalon",AE$7&gt;=$R128,AE$7&lt;=$R128+$S128-1),1,""))</f>
        <v/>
      </c>
      <c r="AF128" s="23" t="str">
        <f ca="1">IF(AND($O128="Objectif",AF$7&gt;=$R128,AF$7&lt;=$R128+$S128-1),2,IF(AND($O128="Jalon",AF$7&gt;=$R128,AF$7&lt;=$R128+$S128-1),1,""))</f>
        <v/>
      </c>
      <c r="AG128" s="23" t="str">
        <f ca="1">IF(AND($O128="Objectif",AG$7&gt;=$R128,AG$7&lt;=$R128+$S128-1),2,IF(AND($O128="Jalon",AG$7&gt;=$R128,AG$7&lt;=$R128+$S128-1),1,""))</f>
        <v/>
      </c>
      <c r="AH128" s="23" t="str">
        <f ca="1">IF(AND($O128="Objectif",AH$7&gt;=$R128,AH$7&lt;=$R128+$S128-1),2,IF(AND($O128="Jalon",AH$7&gt;=$R128,AH$7&lt;=$R128+$S128-1),1,""))</f>
        <v/>
      </c>
      <c r="AI128" s="23" t="str">
        <f ca="1">IF(AND($O128="Objectif",AI$7&gt;=$R128,AI$7&lt;=$R128+$S128-1),2,IF(AND($O128="Jalon",AI$7&gt;=$R128,AI$7&lt;=$R128+$S128-1),1,""))</f>
        <v/>
      </c>
      <c r="AJ128" s="23" t="str">
        <f ca="1">IF(AND($O128="Objectif",AJ$7&gt;=$R128,AJ$7&lt;=$R128+$S128-1),2,IF(AND($O128="Jalon",AJ$7&gt;=$R128,AJ$7&lt;=$R128+$S128-1),1,""))</f>
        <v/>
      </c>
      <c r="AK128" s="23" t="str">
        <f ca="1">IF(AND($O128="Objectif",AK$7&gt;=$R128,AK$7&lt;=$R128+$S128-1),2,IF(AND($O128="Jalon",AK$7&gt;=$R128,AK$7&lt;=$R128+$S128-1),1,""))</f>
        <v/>
      </c>
      <c r="AL128" s="23" t="str">
        <f ca="1">IF(AND($O128="Objectif",AL$7&gt;=$R128,AL$7&lt;=$R128+$S128-1),2,IF(AND($O128="Jalon",AL$7&gt;=$R128,AL$7&lt;=$R128+$S128-1),1,""))</f>
        <v/>
      </c>
      <c r="AM128" s="23" t="str">
        <f ca="1">IF(AND($O128="Objectif",AM$7&gt;=$R128,AM$7&lt;=$R128+$S128-1),2,IF(AND($O128="Jalon",AM$7&gt;=$R128,AM$7&lt;=$R128+$S128-1),1,""))</f>
        <v/>
      </c>
      <c r="AN128" s="23" t="str">
        <f ca="1">IF(AND($O128="Objectif",AN$7&gt;=$R128,AN$7&lt;=$R128+$S128-1),2,IF(AND($O128="Jalon",AN$7&gt;=$R128,AN$7&lt;=$R128+$S128-1),1,""))</f>
        <v/>
      </c>
      <c r="AO128" s="23" t="str">
        <f ca="1">IF(AND($O128="Objectif",AO$7&gt;=$R128,AO$7&lt;=$R128+$S128-1),2,IF(AND($O128="Jalon",AO$7&gt;=$R128,AO$7&lt;=$R128+$S128-1),1,""))</f>
        <v/>
      </c>
      <c r="AP128" s="23" t="str">
        <f ca="1">IF(AND($O128="Objectif",AP$7&gt;=$R128,AP$7&lt;=$R128+$S128-1),2,IF(AND($O128="Jalon",AP$7&gt;=$R128,AP$7&lt;=$R128+$S128-1),1,""))</f>
        <v/>
      </c>
      <c r="AQ128" s="23" t="str">
        <f ca="1">IF(AND($O128="Objectif",AQ$7&gt;=$R128,AQ$7&lt;=$R128+$S128-1),2,IF(AND($O128="Jalon",AQ$7&gt;=$R128,AQ$7&lt;=$R128+$S128-1),1,""))</f>
        <v/>
      </c>
      <c r="AR128" s="23" t="str">
        <f ca="1">IF(AND($O128="Objectif",AR$7&gt;=$R128,AR$7&lt;=$R128+$S128-1),2,IF(AND($O128="Jalon",AR$7&gt;=$R128,AR$7&lt;=$R128+$S128-1),1,""))</f>
        <v/>
      </c>
      <c r="AS128" s="23" t="str">
        <f ca="1">IF(AND($O128="Objectif",AS$7&gt;=$R128,AS$7&lt;=$R128+$S128-1),2,IF(AND($O128="Jalon",AS$7&gt;=$R128,AS$7&lt;=$R128+$S128-1),1,""))</f>
        <v/>
      </c>
      <c r="AT128" s="23" t="str">
        <f ca="1">IF(AND($O128="Objectif",AT$7&gt;=$R128,AT$7&lt;=$R128+$S128-1),2,IF(AND($O128="Jalon",AT$7&gt;=$R128,AT$7&lt;=$R128+$S128-1),1,""))</f>
        <v/>
      </c>
      <c r="AU128" s="23" t="str">
        <f ca="1">IF(AND($O128="Objectif",AU$7&gt;=$R128,AU$7&lt;=$R128+$S128-1),2,IF(AND($O128="Jalon",AU$7&gt;=$R128,AU$7&lt;=$R128+$S128-1),1,""))</f>
        <v/>
      </c>
      <c r="AV128" s="23" t="str">
        <f ca="1">IF(AND($O128="Objectif",AV$7&gt;=$R128,AV$7&lt;=$R128+$S128-1),2,IF(AND($O128="Jalon",AV$7&gt;=$R128,AV$7&lt;=$R128+$S128-1),1,""))</f>
        <v/>
      </c>
      <c r="AW128" s="23" t="str">
        <f ca="1">IF(AND($O128="Objectif",AW$7&gt;=$R128,AW$7&lt;=$R128+$S128-1),2,IF(AND($O128="Jalon",AW$7&gt;=$R128,AW$7&lt;=$R128+$S128-1),1,""))</f>
        <v/>
      </c>
      <c r="AX128" s="23" t="str">
        <f ca="1">IF(AND($O128="Objectif",AX$7&gt;=$R128,AX$7&lt;=$R128+$S128-1),2,IF(AND($O128="Jalon",AX$7&gt;=$R128,AX$7&lt;=$R128+$S128-1),1,""))</f>
        <v/>
      </c>
      <c r="AY128" s="23" t="str">
        <f ca="1">IF(AND($O128="Objectif",AY$7&gt;=$R128,AY$7&lt;=$R128+$S128-1),2,IF(AND($O128="Jalon",AY$7&gt;=$R128,AY$7&lt;=$R128+$S128-1),1,""))</f>
        <v/>
      </c>
      <c r="AZ128" s="23" t="str">
        <f ca="1">IF(AND($O128="Objectif",AZ$7&gt;=$R128,AZ$7&lt;=$R128+$S128-1),2,IF(AND($O128="Jalon",AZ$7&gt;=$R128,AZ$7&lt;=$R128+$S128-1),1,""))</f>
        <v/>
      </c>
      <c r="BA128" s="23" t="str">
        <f ca="1">IF(AND($O128="Objectif",BA$7&gt;=$R128,BA$7&lt;=$R128+$S128-1),2,IF(AND($O128="Jalon",BA$7&gt;=$R128,BA$7&lt;=$R128+$S128-1),1,""))</f>
        <v/>
      </c>
      <c r="BB128" s="23" t="str">
        <f ca="1">IF(AND($O128="Objectif",BB$7&gt;=$R128,BB$7&lt;=$R128+$S128-1),2,IF(AND($O128="Jalon",BB$7&gt;=$R128,BB$7&lt;=$R128+$S128-1),1,""))</f>
        <v/>
      </c>
      <c r="BC128" s="23" t="str">
        <f ca="1">IF(AND($O128="Objectif",BC$7&gt;=$R128,BC$7&lt;=$R128+$S128-1),2,IF(AND($O128="Jalon",BC$7&gt;=$R128,BC$7&lt;=$R128+$S128-1),1,""))</f>
        <v/>
      </c>
      <c r="BD128" s="23" t="str">
        <f ca="1">IF(AND($O128="Objectif",BD$7&gt;=$R128,BD$7&lt;=$R128+$S128-1),2,IF(AND($O128="Jalon",BD$7&gt;=$R128,BD$7&lt;=$R128+$S128-1),1,""))</f>
        <v/>
      </c>
      <c r="BE128" s="23" t="str">
        <f ca="1">IF(AND($O128="Objectif",BE$7&gt;=$R128,BE$7&lt;=$R128+$S128-1),2,IF(AND($O128="Jalon",BE$7&gt;=$R128,BE$7&lt;=$R128+$S128-1),1,""))</f>
        <v/>
      </c>
      <c r="BF128" s="23" t="str">
        <f ca="1">IF(AND($O128="Objectif",BF$7&gt;=$R128,BF$7&lt;=$R128+$S128-1),2,IF(AND($O128="Jalon",BF$7&gt;=$R128,BF$7&lt;=$R128+$S128-1),1,""))</f>
        <v/>
      </c>
      <c r="BG128" s="23" t="str">
        <f ca="1">IF(AND($O128="Objectif",BG$7&gt;=$R128,BG$7&lt;=$R128+$S128-1),2,IF(AND($O128="Jalon",BG$7&gt;=$R128,BG$7&lt;=$R128+$S128-1),1,""))</f>
        <v/>
      </c>
      <c r="BH128" s="23" t="str">
        <f ca="1">IF(AND($O128="Objectif",BH$7&gt;=$R128,BH$7&lt;=$R128+$S128-1),2,IF(AND($O128="Jalon",BH$7&gt;=$R128,BH$7&lt;=$R128+$S128-1),1,""))</f>
        <v/>
      </c>
      <c r="BI128" s="23" t="str">
        <f ca="1">IF(AND($O128="Objectif",BI$7&gt;=$R128,BI$7&lt;=$R128+$S128-1),2,IF(AND($O128="Jalon",BI$7&gt;=$R128,BI$7&lt;=$R128+$S128-1),1,""))</f>
        <v/>
      </c>
      <c r="BJ128" s="23" t="str">
        <f ca="1">IF(AND($O128="Objectif",BJ$7&gt;=$R128,BJ$7&lt;=$R128+$S128-1),2,IF(AND($O128="Jalon",BJ$7&gt;=$R128,BJ$7&lt;=$R128+$S128-1),1,""))</f>
        <v/>
      </c>
      <c r="BK128" s="23" t="str">
        <f ca="1">IF(AND($O128="Objectif",BK$7&gt;=$R128,BK$7&lt;=$R128+$S128-1),2,IF(AND($O128="Jalon",BK$7&gt;=$R128,BK$7&lt;=$R128+$S128-1),1,""))</f>
        <v/>
      </c>
      <c r="BL128" s="23" t="str">
        <f ca="1">IF(AND($O128="Objectif",BL$7&gt;=$R128,BL$7&lt;=$R128+$S128-1),2,IF(AND($O128="Jalon",BL$7&gt;=$R128,BL$7&lt;=$R128+$S128-1),1,""))</f>
        <v/>
      </c>
      <c r="BM128" s="23" t="str">
        <f ca="1">IF(AND($O128="Objectif",BM$7&gt;=$R128,BM$7&lt;=$R128+$S128-1),2,IF(AND($O128="Jalon",BM$7&gt;=$R128,BM$7&lt;=$R128+$S128-1),1,""))</f>
        <v/>
      </c>
      <c r="BN128" s="23" t="str">
        <f ca="1">IF(AND($O128="Objectif",BN$7&gt;=$R128,BN$7&lt;=$R128+$S128-1),2,IF(AND($O128="Jalon",BN$7&gt;=$R128,BN$7&lt;=$R128+$S128-1),1,""))</f>
        <v/>
      </c>
      <c r="BO128" s="23" t="str">
        <f ca="1">IF(AND($O128="Objectif",BO$7&gt;=$R128,BO$7&lt;=$R128+$S128-1),2,IF(AND($O128="Jalon",BO$7&gt;=$R128,BO$7&lt;=$R128+$S128-1),1,""))</f>
        <v/>
      </c>
      <c r="BP128" s="23" t="str">
        <f ca="1">IF(AND($O128="Objectif",BP$7&gt;=$R128,BP$7&lt;=$R128+$S128-1),2,IF(AND($O128="Jalon",BP$7&gt;=$R128,BP$7&lt;=$R128+$S128-1),1,""))</f>
        <v/>
      </c>
      <c r="BQ128" s="23" t="str">
        <f ca="1">IF(AND($O128="Objectif",BQ$7&gt;=$R128,BQ$7&lt;=$R128+$S128-1),2,IF(AND($O128="Jalon",BQ$7&gt;=$R128,BQ$7&lt;=$R128+$S128-1),1,""))</f>
        <v/>
      </c>
      <c r="BR128" s="23" t="str">
        <f ca="1">IF(AND($O128="Objectif",BR$7&gt;=$R128,BR$7&lt;=$R128+$S128-1),2,IF(AND($O128="Jalon",BR$7&gt;=$R128,BR$7&lt;=$R128+$S128-1),1,""))</f>
        <v/>
      </c>
      <c r="BS128" s="23" t="str">
        <f ca="1">IF(AND($O128="Objectif",BS$7&gt;=$R128,BS$7&lt;=$R128+$S128-1),2,IF(AND($O128="Jalon",BS$7&gt;=$R128,BS$7&lt;=$R128+$S128-1),1,""))</f>
        <v/>
      </c>
      <c r="BT128" s="23" t="str">
        <f ca="1">IF(AND($O128="Objectif",BT$7&gt;=$R128,BT$7&lt;=$R128+$S128-1),2,IF(AND($O128="Jalon",BT$7&gt;=$R128,BT$7&lt;=$R128+$S128-1),1,""))</f>
        <v/>
      </c>
      <c r="BU128" s="23" t="str">
        <f ca="1">IF(AND($O128="Objectif",BU$7&gt;=$R128,BU$7&lt;=$R128+$S128-1),2,IF(AND($O128="Jalon",BU$7&gt;=$R128,BU$7&lt;=$R128+$S128-1),1,""))</f>
        <v/>
      </c>
      <c r="BV128" s="23" t="str">
        <f ca="1">IF(AND($O128="Objectif",BV$7&gt;=$R128,BV$7&lt;=$R128+$S128-1),2,IF(AND($O128="Jalon",BV$7&gt;=$R128,BV$7&lt;=$R128+$S128-1),1,""))</f>
        <v/>
      </c>
      <c r="BW128" s="23" t="str">
        <f ca="1">IF(AND($O128="Objectif",BW$7&gt;=$R128,BW$7&lt;=$R128+$S128-1),2,IF(AND($O128="Jalon",BW$7&gt;=$R128,BW$7&lt;=$R128+$S128-1),1,""))</f>
        <v/>
      </c>
      <c r="BX128" s="23" t="str">
        <f ca="1">IF(AND($O128="Objectif",BX$7&gt;=$R128,BX$7&lt;=$R128+$S128-1),2,IF(AND($O128="Jalon",BX$7&gt;=$R128,BX$7&lt;=$R128+$S128-1),1,""))</f>
        <v/>
      </c>
      <c r="BY128" s="23" t="str">
        <f ca="1">IF(AND($O128="Objectif",BY$7&gt;=$R128,BY$7&lt;=$R128+$S128-1),2,IF(AND($O128="Jalon",BY$7&gt;=$R128,BY$7&lt;=$R128+$S128-1),1,""))</f>
        <v/>
      </c>
      <c r="BZ128" s="23" t="str">
        <f ca="1">IF(AND($O128="Objectif",BZ$7&gt;=$R128,BZ$7&lt;=$R128+$S128-1),2,IF(AND($O128="Jalon",BZ$7&gt;=$R128,BZ$7&lt;=$R128+$S128-1),1,""))</f>
        <v/>
      </c>
      <c r="CA128" s="23" t="str">
        <f ca="1">IF(AND($O128="Objectif",CA$7&gt;=$R128,CA$7&lt;=$R128+$S128-1),2,IF(AND($O128="Jalon",CA$7&gt;=$R128,CA$7&lt;=$R128+$S128-1),1,""))</f>
        <v/>
      </c>
      <c r="CB128" s="23" t="str">
        <f ca="1">IF(AND($O128="Objectif",CB$7&gt;=$R128,CB$7&lt;=$R128+$S128-1),2,IF(AND($O128="Jalon",CB$7&gt;=$R128,CB$7&lt;=$R128+$S128-1),1,""))</f>
        <v/>
      </c>
    </row>
    <row r="129" spans="1:80" s="60" customFormat="1" ht="30" customHeight="1" x14ac:dyDescent="0.25">
      <c r="A129" s="37">
        <v>28</v>
      </c>
      <c r="B129" s="33" t="s">
        <v>44</v>
      </c>
      <c r="C129" s="88" t="str">
        <f ca="1">VLOOKUP(((Jalons[[#This Row],[perturbation ]]+Jalons[[#This Row],[perturbation 9]])/150),$D$3:$E$6,2,1)</f>
        <v>En bonne voie</v>
      </c>
      <c r="D129" s="88" t="str">
        <f ca="1">VLOOKUP((Jalons[[#This Row],[temps consommés ]]-Jalons[[#This Row],[Nombre de jours]])/Jalons[[#This Row],[Nombre de jours]],$V$3:$W$6,2,1)</f>
        <v>En bonne voie</v>
      </c>
      <c r="E129" s="22" t="s">
        <v>9</v>
      </c>
      <c r="F129" s="65">
        <f>IF(AND(Jalons[[#This Row],[début réel ]]="",Jalons[[#This Row],[fin réelle ]]),0,IF(AND(Jalons[[#This Row],[début réel ]]&lt;&gt;"",Jalons[[#This Row],[fin réelle ]]=""),0.5,1))</f>
        <v>0</v>
      </c>
      <c r="G129" s="56">
        <f>+T84+1</f>
        <v>45022</v>
      </c>
      <c r="H129" s="21">
        <v>2</v>
      </c>
      <c r="I129" s="45">
        <f>+Jalons[[#This Row],[Début prévisionnel ]]+Jalons[[#This Row],[Nombre de jours]]-1</f>
        <v>45023</v>
      </c>
      <c r="J129" s="45"/>
      <c r="K129" s="87">
        <f ca="1">IF(Jalons[[#This Row],[temps consommés ]]-Jalons[[#This Row],[Nombre de jours]]&lt;0,0,Jalons[[#This Row],[temps consommés ]]-Jalons[[#This Row],[Nombre de jours]])</f>
        <v>0</v>
      </c>
      <c r="L12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29" s="45"/>
      <c r="N129" s="66"/>
      <c r="O129" s="88" t="str">
        <f ca="1">VLOOKUP(Jalons[[#This Row],[temps consommés 10]]-Jalons[[#This Row],[Nombre de jours6]]/Jalons[[#This Row],[Nombre de jours6]],$V$3:$W$6,2,1)</f>
        <v>En bonne voie</v>
      </c>
      <c r="P129" s="22" t="s">
        <v>9</v>
      </c>
      <c r="Q129" s="65">
        <f>IF(AND(Jalons[[#This Row],[début réel 8]]="",Jalons[[#This Row],[fin réelle 11]]),0,IF(AND(Jalons[[#This Row],[début réel 8]]&lt;&gt;"",Jalons[[#This Row],[fin réelle 11]]=""),0.5,1))</f>
        <v>0</v>
      </c>
      <c r="R129" s="89">
        <f>+Jalons[[#This Row],[Fin ]]+1</f>
        <v>45024</v>
      </c>
      <c r="S129" s="90">
        <v>29</v>
      </c>
      <c r="T129" s="91">
        <f>Jalons[[#This Row],[Début prévisionnel 5]]+Jalons[[#This Row],[Nombre de jours6]]</f>
        <v>45053</v>
      </c>
      <c r="U129" s="91"/>
      <c r="V129" s="87">
        <f ca="1">IF(Jalons[[#This Row],[temps consommés 10]]-Jalons[[#This Row],[Nombre de jours6]]&lt;0,0,Jalons[[#This Row],[temps consommés 10]]-Jalons[[#This Row],[Nombre de jours6]])</f>
        <v>0</v>
      </c>
      <c r="W12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29" s="45"/>
      <c r="Y129" s="23" t="str">
        <f ca="1">IF(AND($O129="Objectif",Y$7&gt;=$R129,Y$7&lt;=$R129+$S129-1),2,IF(AND($O129="Jalon",Y$7&gt;=$R129,Y$7&lt;=$R129+$S129-1),1,""))</f>
        <v/>
      </c>
      <c r="Z129" s="23" t="str">
        <f ca="1">IF(AND($O129="Objectif",Z$7&gt;=$R129,Z$7&lt;=$R129+$S129-1),2,IF(AND($O129="Jalon",Z$7&gt;=$R129,Z$7&lt;=$R129+$S129-1),1,""))</f>
        <v/>
      </c>
      <c r="AA129" s="23" t="str">
        <f ca="1">IF(AND($O129="Objectif",AA$7&gt;=$R129,AA$7&lt;=$R129+$S129-1),2,IF(AND($O129="Jalon",AA$7&gt;=$R129,AA$7&lt;=$R129+$S129-1),1,""))</f>
        <v/>
      </c>
      <c r="AB129" s="23" t="str">
        <f ca="1">IF(AND($O129="Objectif",AB$7&gt;=$R129,AB$7&lt;=$R129+$S129-1),2,IF(AND($O129="Jalon",AB$7&gt;=$R129,AB$7&lt;=$R129+$S129-1),1,""))</f>
        <v/>
      </c>
      <c r="AC129" s="23" t="str">
        <f ca="1">IF(AND($O129="Objectif",AC$7&gt;=$R129,AC$7&lt;=$R129+$S129-1),2,IF(AND($O129="Jalon",AC$7&gt;=$R129,AC$7&lt;=$R129+$S129-1),1,""))</f>
        <v/>
      </c>
      <c r="AD129" s="23" t="str">
        <f ca="1">IF(AND($O129="Objectif",AD$7&gt;=$R129,AD$7&lt;=$R129+$S129-1),2,IF(AND($O129="Jalon",AD$7&gt;=$R129,AD$7&lt;=$R129+$S129-1),1,""))</f>
        <v/>
      </c>
      <c r="AE129" s="23" t="str">
        <f ca="1">IF(AND($O129="Objectif",AE$7&gt;=$R129,AE$7&lt;=$R129+$S129-1),2,IF(AND($O129="Jalon",AE$7&gt;=$R129,AE$7&lt;=$R129+$S129-1),1,""))</f>
        <v/>
      </c>
      <c r="AF129" s="23" t="str">
        <f ca="1">IF(AND($O129="Objectif",AF$7&gt;=$R129,AF$7&lt;=$R129+$S129-1),2,IF(AND($O129="Jalon",AF$7&gt;=$R129,AF$7&lt;=$R129+$S129-1),1,""))</f>
        <v/>
      </c>
      <c r="AG129" s="23" t="str">
        <f ca="1">IF(AND($O129="Objectif",AG$7&gt;=$R129,AG$7&lt;=$R129+$S129-1),2,IF(AND($O129="Jalon",AG$7&gt;=$R129,AG$7&lt;=$R129+$S129-1),1,""))</f>
        <v/>
      </c>
      <c r="AH129" s="23" t="str">
        <f ca="1">IF(AND($O129="Objectif",AH$7&gt;=$R129,AH$7&lt;=$R129+$S129-1),2,IF(AND($O129="Jalon",AH$7&gt;=$R129,AH$7&lt;=$R129+$S129-1),1,""))</f>
        <v/>
      </c>
      <c r="AI129" s="23" t="str">
        <f ca="1">IF(AND($O129="Objectif",AI$7&gt;=$R129,AI$7&lt;=$R129+$S129-1),2,IF(AND($O129="Jalon",AI$7&gt;=$R129,AI$7&lt;=$R129+$S129-1),1,""))</f>
        <v/>
      </c>
      <c r="AJ129" s="23" t="str">
        <f ca="1">IF(AND($O129="Objectif",AJ$7&gt;=$R129,AJ$7&lt;=$R129+$S129-1),2,IF(AND($O129="Jalon",AJ$7&gt;=$R129,AJ$7&lt;=$R129+$S129-1),1,""))</f>
        <v/>
      </c>
      <c r="AK129" s="23" t="str">
        <f ca="1">IF(AND($O129="Objectif",AK$7&gt;=$R129,AK$7&lt;=$R129+$S129-1),2,IF(AND($O129="Jalon",AK$7&gt;=$R129,AK$7&lt;=$R129+$S129-1),1,""))</f>
        <v/>
      </c>
      <c r="AL129" s="23" t="str">
        <f ca="1">IF(AND($O129="Objectif",AL$7&gt;=$R129,AL$7&lt;=$R129+$S129-1),2,IF(AND($O129="Jalon",AL$7&gt;=$R129,AL$7&lt;=$R129+$S129-1),1,""))</f>
        <v/>
      </c>
      <c r="AM129" s="23" t="str">
        <f ca="1">IF(AND($O129="Objectif",AM$7&gt;=$R129,AM$7&lt;=$R129+$S129-1),2,IF(AND($O129="Jalon",AM$7&gt;=$R129,AM$7&lt;=$R129+$S129-1),1,""))</f>
        <v/>
      </c>
      <c r="AN129" s="23" t="str">
        <f ca="1">IF(AND($O129="Objectif",AN$7&gt;=$R129,AN$7&lt;=$R129+$S129-1),2,IF(AND($O129="Jalon",AN$7&gt;=$R129,AN$7&lt;=$R129+$S129-1),1,""))</f>
        <v/>
      </c>
      <c r="AO129" s="23" t="str">
        <f ca="1">IF(AND($O129="Objectif",AO$7&gt;=$R129,AO$7&lt;=$R129+$S129-1),2,IF(AND($O129="Jalon",AO$7&gt;=$R129,AO$7&lt;=$R129+$S129-1),1,""))</f>
        <v/>
      </c>
      <c r="AP129" s="23" t="str">
        <f ca="1">IF(AND($O129="Objectif",AP$7&gt;=$R129,AP$7&lt;=$R129+$S129-1),2,IF(AND($O129="Jalon",AP$7&gt;=$R129,AP$7&lt;=$R129+$S129-1),1,""))</f>
        <v/>
      </c>
      <c r="AQ129" s="23" t="str">
        <f ca="1">IF(AND($O129="Objectif",AQ$7&gt;=$R129,AQ$7&lt;=$R129+$S129-1),2,IF(AND($O129="Jalon",AQ$7&gt;=$R129,AQ$7&lt;=$R129+$S129-1),1,""))</f>
        <v/>
      </c>
      <c r="AR129" s="23" t="str">
        <f ca="1">IF(AND($O129="Objectif",AR$7&gt;=$R129,AR$7&lt;=$R129+$S129-1),2,IF(AND($O129="Jalon",AR$7&gt;=$R129,AR$7&lt;=$R129+$S129-1),1,""))</f>
        <v/>
      </c>
      <c r="AS129" s="23" t="str">
        <f ca="1">IF(AND($O129="Objectif",AS$7&gt;=$R129,AS$7&lt;=$R129+$S129-1),2,IF(AND($O129="Jalon",AS$7&gt;=$R129,AS$7&lt;=$R129+$S129-1),1,""))</f>
        <v/>
      </c>
      <c r="AT129" s="23" t="str">
        <f ca="1">IF(AND($O129="Objectif",AT$7&gt;=$R129,AT$7&lt;=$R129+$S129-1),2,IF(AND($O129="Jalon",AT$7&gt;=$R129,AT$7&lt;=$R129+$S129-1),1,""))</f>
        <v/>
      </c>
      <c r="AU129" s="23" t="str">
        <f ca="1">IF(AND($O129="Objectif",AU$7&gt;=$R129,AU$7&lt;=$R129+$S129-1),2,IF(AND($O129="Jalon",AU$7&gt;=$R129,AU$7&lt;=$R129+$S129-1),1,""))</f>
        <v/>
      </c>
      <c r="AV129" s="23" t="str">
        <f ca="1">IF(AND($O129="Objectif",AV$7&gt;=$R129,AV$7&lt;=$R129+$S129-1),2,IF(AND($O129="Jalon",AV$7&gt;=$R129,AV$7&lt;=$R129+$S129-1),1,""))</f>
        <v/>
      </c>
      <c r="AW129" s="23" t="str">
        <f ca="1">IF(AND($O129="Objectif",AW$7&gt;=$R129,AW$7&lt;=$R129+$S129-1),2,IF(AND($O129="Jalon",AW$7&gt;=$R129,AW$7&lt;=$R129+$S129-1),1,""))</f>
        <v/>
      </c>
      <c r="AX129" s="23" t="str">
        <f ca="1">IF(AND($O129="Objectif",AX$7&gt;=$R129,AX$7&lt;=$R129+$S129-1),2,IF(AND($O129="Jalon",AX$7&gt;=$R129,AX$7&lt;=$R129+$S129-1),1,""))</f>
        <v/>
      </c>
      <c r="AY129" s="23" t="str">
        <f ca="1">IF(AND($O129="Objectif",AY$7&gt;=$R129,AY$7&lt;=$R129+$S129-1),2,IF(AND($O129="Jalon",AY$7&gt;=$R129,AY$7&lt;=$R129+$S129-1),1,""))</f>
        <v/>
      </c>
      <c r="AZ129" s="23" t="str">
        <f ca="1">IF(AND($O129="Objectif",AZ$7&gt;=$R129,AZ$7&lt;=$R129+$S129-1),2,IF(AND($O129="Jalon",AZ$7&gt;=$R129,AZ$7&lt;=$R129+$S129-1),1,""))</f>
        <v/>
      </c>
      <c r="BA129" s="23" t="str">
        <f ca="1">IF(AND($O129="Objectif",BA$7&gt;=$R129,BA$7&lt;=$R129+$S129-1),2,IF(AND($O129="Jalon",BA$7&gt;=$R129,BA$7&lt;=$R129+$S129-1),1,""))</f>
        <v/>
      </c>
      <c r="BB129" s="23" t="str">
        <f ca="1">IF(AND($O129="Objectif",BB$7&gt;=$R129,BB$7&lt;=$R129+$S129-1),2,IF(AND($O129="Jalon",BB$7&gt;=$R129,BB$7&lt;=$R129+$S129-1),1,""))</f>
        <v/>
      </c>
      <c r="BC129" s="23" t="str">
        <f ca="1">IF(AND($O129="Objectif",BC$7&gt;=$R129,BC$7&lt;=$R129+$S129-1),2,IF(AND($O129="Jalon",BC$7&gt;=$R129,BC$7&lt;=$R129+$S129-1),1,""))</f>
        <v/>
      </c>
      <c r="BD129" s="23" t="str">
        <f ca="1">IF(AND($O129="Objectif",BD$7&gt;=$R129,BD$7&lt;=$R129+$S129-1),2,IF(AND($O129="Jalon",BD$7&gt;=$R129,BD$7&lt;=$R129+$S129-1),1,""))</f>
        <v/>
      </c>
      <c r="BE129" s="23" t="str">
        <f ca="1">IF(AND($O129="Objectif",BE$7&gt;=$R129,BE$7&lt;=$R129+$S129-1),2,IF(AND($O129="Jalon",BE$7&gt;=$R129,BE$7&lt;=$R129+$S129-1),1,""))</f>
        <v/>
      </c>
      <c r="BF129" s="23" t="str">
        <f ca="1">IF(AND($O129="Objectif",BF$7&gt;=$R129,BF$7&lt;=$R129+$S129-1),2,IF(AND($O129="Jalon",BF$7&gt;=$R129,BF$7&lt;=$R129+$S129-1),1,""))</f>
        <v/>
      </c>
      <c r="BG129" s="23" t="str">
        <f ca="1">IF(AND($O129="Objectif",BG$7&gt;=$R129,BG$7&lt;=$R129+$S129-1),2,IF(AND($O129="Jalon",BG$7&gt;=$R129,BG$7&lt;=$R129+$S129-1),1,""))</f>
        <v/>
      </c>
      <c r="BH129" s="23" t="str">
        <f ca="1">IF(AND($O129="Objectif",BH$7&gt;=$R129,BH$7&lt;=$R129+$S129-1),2,IF(AND($O129="Jalon",BH$7&gt;=$R129,BH$7&lt;=$R129+$S129-1),1,""))</f>
        <v/>
      </c>
      <c r="BI129" s="23" t="str">
        <f ca="1">IF(AND($O129="Objectif",BI$7&gt;=$R129,BI$7&lt;=$R129+$S129-1),2,IF(AND($O129="Jalon",BI$7&gt;=$R129,BI$7&lt;=$R129+$S129-1),1,""))</f>
        <v/>
      </c>
      <c r="BJ129" s="23" t="str">
        <f ca="1">IF(AND($O129="Objectif",BJ$7&gt;=$R129,BJ$7&lt;=$R129+$S129-1),2,IF(AND($O129="Jalon",BJ$7&gt;=$R129,BJ$7&lt;=$R129+$S129-1),1,""))</f>
        <v/>
      </c>
      <c r="BK129" s="23" t="str">
        <f ca="1">IF(AND($O129="Objectif",BK$7&gt;=$R129,BK$7&lt;=$R129+$S129-1),2,IF(AND($O129="Jalon",BK$7&gt;=$R129,BK$7&lt;=$R129+$S129-1),1,""))</f>
        <v/>
      </c>
      <c r="BL129" s="23" t="str">
        <f ca="1">IF(AND($O129="Objectif",BL$7&gt;=$R129,BL$7&lt;=$R129+$S129-1),2,IF(AND($O129="Jalon",BL$7&gt;=$R129,BL$7&lt;=$R129+$S129-1),1,""))</f>
        <v/>
      </c>
      <c r="BM129" s="23" t="str">
        <f ca="1">IF(AND($O129="Objectif",BM$7&gt;=$R129,BM$7&lt;=$R129+$S129-1),2,IF(AND($O129="Jalon",BM$7&gt;=$R129,BM$7&lt;=$R129+$S129-1),1,""))</f>
        <v/>
      </c>
      <c r="BN129" s="23" t="str">
        <f ca="1">IF(AND($O129="Objectif",BN$7&gt;=$R129,BN$7&lt;=$R129+$S129-1),2,IF(AND($O129="Jalon",BN$7&gt;=$R129,BN$7&lt;=$R129+$S129-1),1,""))</f>
        <v/>
      </c>
      <c r="BO129" s="23" t="str">
        <f ca="1">IF(AND($O129="Objectif",BO$7&gt;=$R129,BO$7&lt;=$R129+$S129-1),2,IF(AND($O129="Jalon",BO$7&gt;=$R129,BO$7&lt;=$R129+$S129-1),1,""))</f>
        <v/>
      </c>
      <c r="BP129" s="23" t="str">
        <f ca="1">IF(AND($O129="Objectif",BP$7&gt;=$R129,BP$7&lt;=$R129+$S129-1),2,IF(AND($O129="Jalon",BP$7&gt;=$R129,BP$7&lt;=$R129+$S129-1),1,""))</f>
        <v/>
      </c>
      <c r="BQ129" s="23" t="str">
        <f ca="1">IF(AND($O129="Objectif",BQ$7&gt;=$R129,BQ$7&lt;=$R129+$S129-1),2,IF(AND($O129="Jalon",BQ$7&gt;=$R129,BQ$7&lt;=$R129+$S129-1),1,""))</f>
        <v/>
      </c>
      <c r="BR129" s="23" t="str">
        <f ca="1">IF(AND($O129="Objectif",BR$7&gt;=$R129,BR$7&lt;=$R129+$S129-1),2,IF(AND($O129="Jalon",BR$7&gt;=$R129,BR$7&lt;=$R129+$S129-1),1,""))</f>
        <v/>
      </c>
      <c r="BS129" s="23" t="str">
        <f ca="1">IF(AND($O129="Objectif",BS$7&gt;=$R129,BS$7&lt;=$R129+$S129-1),2,IF(AND($O129="Jalon",BS$7&gt;=$R129,BS$7&lt;=$R129+$S129-1),1,""))</f>
        <v/>
      </c>
      <c r="BT129" s="23" t="str">
        <f ca="1">IF(AND($O129="Objectif",BT$7&gt;=$R129,BT$7&lt;=$R129+$S129-1),2,IF(AND($O129="Jalon",BT$7&gt;=$R129,BT$7&lt;=$R129+$S129-1),1,""))</f>
        <v/>
      </c>
      <c r="BU129" s="23" t="str">
        <f ca="1">IF(AND($O129="Objectif",BU$7&gt;=$R129,BU$7&lt;=$R129+$S129-1),2,IF(AND($O129="Jalon",BU$7&gt;=$R129,BU$7&lt;=$R129+$S129-1),1,""))</f>
        <v/>
      </c>
      <c r="BV129" s="23" t="str">
        <f ca="1">IF(AND($O129="Objectif",BV$7&gt;=$R129,BV$7&lt;=$R129+$S129-1),2,IF(AND($O129="Jalon",BV$7&gt;=$R129,BV$7&lt;=$R129+$S129-1),1,""))</f>
        <v/>
      </c>
      <c r="BW129" s="23" t="str">
        <f ca="1">IF(AND($O129="Objectif",BW$7&gt;=$R129,BW$7&lt;=$R129+$S129-1),2,IF(AND($O129="Jalon",BW$7&gt;=$R129,BW$7&lt;=$R129+$S129-1),1,""))</f>
        <v/>
      </c>
      <c r="BX129" s="23" t="str">
        <f ca="1">IF(AND($O129="Objectif",BX$7&gt;=$R129,BX$7&lt;=$R129+$S129-1),2,IF(AND($O129="Jalon",BX$7&gt;=$R129,BX$7&lt;=$R129+$S129-1),1,""))</f>
        <v/>
      </c>
      <c r="BY129" s="23" t="str">
        <f ca="1">IF(AND($O129="Objectif",BY$7&gt;=$R129,BY$7&lt;=$R129+$S129-1),2,IF(AND($O129="Jalon",BY$7&gt;=$R129,BY$7&lt;=$R129+$S129-1),1,""))</f>
        <v/>
      </c>
      <c r="BZ129" s="23" t="str">
        <f ca="1">IF(AND($O129="Objectif",BZ$7&gt;=$R129,BZ$7&lt;=$R129+$S129-1),2,IF(AND($O129="Jalon",BZ$7&gt;=$R129,BZ$7&lt;=$R129+$S129-1),1,""))</f>
        <v/>
      </c>
      <c r="CA129" s="23" t="str">
        <f ca="1">IF(AND($O129="Objectif",CA$7&gt;=$R129,CA$7&lt;=$R129+$S129-1),2,IF(AND($O129="Jalon",CA$7&gt;=$R129,CA$7&lt;=$R129+$S129-1),1,""))</f>
        <v/>
      </c>
      <c r="CB129" s="23" t="str">
        <f ca="1">IF(AND($O129="Objectif",CB$7&gt;=$R129,CB$7&lt;=$R129+$S129-1),2,IF(AND($O129="Jalon",CB$7&gt;=$R129,CB$7&lt;=$R129+$S129-1),1,""))</f>
        <v/>
      </c>
    </row>
    <row r="130" spans="1:80" s="60" customFormat="1" ht="30" customHeight="1" x14ac:dyDescent="0.25">
      <c r="A130" s="36">
        <v>29</v>
      </c>
      <c r="B130" s="33" t="s">
        <v>45</v>
      </c>
      <c r="C130" s="88" t="str">
        <f ca="1">VLOOKUP(((Jalons[[#This Row],[perturbation ]]+Jalons[[#This Row],[perturbation 9]])/150),$D$3:$E$6,2,1)</f>
        <v>En bonne voie</v>
      </c>
      <c r="D130" s="88" t="str">
        <f ca="1">VLOOKUP((Jalons[[#This Row],[temps consommés ]]-Jalons[[#This Row],[Nombre de jours]])/Jalons[[#This Row],[Nombre de jours]],$V$3:$W$6,2,1)</f>
        <v>En bonne voie</v>
      </c>
      <c r="E130" s="22" t="s">
        <v>9</v>
      </c>
      <c r="F130" s="65">
        <f>IF(AND(Jalons[[#This Row],[début réel ]]="",Jalons[[#This Row],[fin réelle ]]),0,IF(AND(Jalons[[#This Row],[début réel ]]&lt;&gt;"",Jalons[[#This Row],[fin réelle ]]=""),0.5,1))</f>
        <v>0</v>
      </c>
      <c r="G130" s="56">
        <f>+T85+1</f>
        <v>45022</v>
      </c>
      <c r="H130" s="21">
        <v>2</v>
      </c>
      <c r="I130" s="45">
        <f>+Jalons[[#This Row],[Début prévisionnel ]]+Jalons[[#This Row],[Nombre de jours]]-1</f>
        <v>45023</v>
      </c>
      <c r="J130" s="45"/>
      <c r="K130" s="87">
        <f ca="1">IF(Jalons[[#This Row],[temps consommés ]]-Jalons[[#This Row],[Nombre de jours]]&lt;0,0,Jalons[[#This Row],[temps consommés ]]-Jalons[[#This Row],[Nombre de jours]])</f>
        <v>0</v>
      </c>
      <c r="L13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0" s="45"/>
      <c r="N130" s="66"/>
      <c r="O130" s="88" t="str">
        <f ca="1">VLOOKUP(Jalons[[#This Row],[temps consommés 10]]-Jalons[[#This Row],[Nombre de jours6]]/Jalons[[#This Row],[Nombre de jours6]],$V$3:$W$6,2,1)</f>
        <v>En bonne voie</v>
      </c>
      <c r="P130" s="22" t="s">
        <v>9</v>
      </c>
      <c r="Q130" s="65">
        <f>IF(AND(Jalons[[#This Row],[début réel 8]]="",Jalons[[#This Row],[fin réelle 11]]),0,IF(AND(Jalons[[#This Row],[début réel 8]]&lt;&gt;"",Jalons[[#This Row],[fin réelle 11]]=""),0.5,1))</f>
        <v>0</v>
      </c>
      <c r="R130" s="89">
        <f>+Jalons[[#This Row],[Fin ]]+1</f>
        <v>45024</v>
      </c>
      <c r="S130" s="90">
        <v>29</v>
      </c>
      <c r="T130" s="91">
        <f>Jalons[[#This Row],[Début prévisionnel 5]]+Jalons[[#This Row],[Nombre de jours6]]</f>
        <v>45053</v>
      </c>
      <c r="U130" s="91"/>
      <c r="V130" s="87">
        <f ca="1">IF(Jalons[[#This Row],[temps consommés 10]]-Jalons[[#This Row],[Nombre de jours6]]&lt;0,0,Jalons[[#This Row],[temps consommés 10]]-Jalons[[#This Row],[Nombre de jours6]])</f>
        <v>0</v>
      </c>
      <c r="W13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0" s="45"/>
      <c r="Y130" s="23" t="str">
        <f ca="1">IF(AND($O130="Objectif",Y$7&gt;=$R130,Y$7&lt;=$R130+$S130-1),2,IF(AND($O130="Jalon",Y$7&gt;=$R130,Y$7&lt;=$R130+$S130-1),1,""))</f>
        <v/>
      </c>
      <c r="Z130" s="23" t="str">
        <f ca="1">IF(AND($O130="Objectif",Z$7&gt;=$R130,Z$7&lt;=$R130+$S130-1),2,IF(AND($O130="Jalon",Z$7&gt;=$R130,Z$7&lt;=$R130+$S130-1),1,""))</f>
        <v/>
      </c>
      <c r="AA130" s="23" t="str">
        <f ca="1">IF(AND($O130="Objectif",AA$7&gt;=$R130,AA$7&lt;=$R130+$S130-1),2,IF(AND($O130="Jalon",AA$7&gt;=$R130,AA$7&lt;=$R130+$S130-1),1,""))</f>
        <v/>
      </c>
      <c r="AB130" s="23" t="str">
        <f ca="1">IF(AND($O130="Objectif",AB$7&gt;=$R130,AB$7&lt;=$R130+$S130-1),2,IF(AND($O130="Jalon",AB$7&gt;=$R130,AB$7&lt;=$R130+$S130-1),1,""))</f>
        <v/>
      </c>
      <c r="AC130" s="23" t="str">
        <f ca="1">IF(AND($O130="Objectif",AC$7&gt;=$R130,AC$7&lt;=$R130+$S130-1),2,IF(AND($O130="Jalon",AC$7&gt;=$R130,AC$7&lt;=$R130+$S130-1),1,""))</f>
        <v/>
      </c>
      <c r="AD130" s="23" t="str">
        <f ca="1">IF(AND($O130="Objectif",AD$7&gt;=$R130,AD$7&lt;=$R130+$S130-1),2,IF(AND($O130="Jalon",AD$7&gt;=$R130,AD$7&lt;=$R130+$S130-1),1,""))</f>
        <v/>
      </c>
      <c r="AE130" s="23" t="str">
        <f ca="1">IF(AND($O130="Objectif",AE$7&gt;=$R130,AE$7&lt;=$R130+$S130-1),2,IF(AND($O130="Jalon",AE$7&gt;=$R130,AE$7&lt;=$R130+$S130-1),1,""))</f>
        <v/>
      </c>
      <c r="AF130" s="23" t="str">
        <f ca="1">IF(AND($O130="Objectif",AF$7&gt;=$R130,AF$7&lt;=$R130+$S130-1),2,IF(AND($O130="Jalon",AF$7&gt;=$R130,AF$7&lt;=$R130+$S130-1),1,""))</f>
        <v/>
      </c>
      <c r="AG130" s="23" t="str">
        <f ca="1">IF(AND($O130="Objectif",AG$7&gt;=$R130,AG$7&lt;=$R130+$S130-1),2,IF(AND($O130="Jalon",AG$7&gt;=$R130,AG$7&lt;=$R130+$S130-1),1,""))</f>
        <v/>
      </c>
      <c r="AH130" s="23" t="str">
        <f ca="1">IF(AND($O130="Objectif",AH$7&gt;=$R130,AH$7&lt;=$R130+$S130-1),2,IF(AND($O130="Jalon",AH$7&gt;=$R130,AH$7&lt;=$R130+$S130-1),1,""))</f>
        <v/>
      </c>
      <c r="AI130" s="23" t="str">
        <f ca="1">IF(AND($O130="Objectif",AI$7&gt;=$R130,AI$7&lt;=$R130+$S130-1),2,IF(AND($O130="Jalon",AI$7&gt;=$R130,AI$7&lt;=$R130+$S130-1),1,""))</f>
        <v/>
      </c>
      <c r="AJ130" s="23" t="str">
        <f ca="1">IF(AND($O130="Objectif",AJ$7&gt;=$R130,AJ$7&lt;=$R130+$S130-1),2,IF(AND($O130="Jalon",AJ$7&gt;=$R130,AJ$7&lt;=$R130+$S130-1),1,""))</f>
        <v/>
      </c>
      <c r="AK130" s="23" t="str">
        <f ca="1">IF(AND($O130="Objectif",AK$7&gt;=$R130,AK$7&lt;=$R130+$S130-1),2,IF(AND($O130="Jalon",AK$7&gt;=$R130,AK$7&lt;=$R130+$S130-1),1,""))</f>
        <v/>
      </c>
      <c r="AL130" s="23" t="str">
        <f ca="1">IF(AND($O130="Objectif",AL$7&gt;=$R130,AL$7&lt;=$R130+$S130-1),2,IF(AND($O130="Jalon",AL$7&gt;=$R130,AL$7&lt;=$R130+$S130-1),1,""))</f>
        <v/>
      </c>
      <c r="AM130" s="23" t="str">
        <f ca="1">IF(AND($O130="Objectif",AM$7&gt;=$R130,AM$7&lt;=$R130+$S130-1),2,IF(AND($O130="Jalon",AM$7&gt;=$R130,AM$7&lt;=$R130+$S130-1),1,""))</f>
        <v/>
      </c>
      <c r="AN130" s="23" t="str">
        <f ca="1">IF(AND($O130="Objectif",AN$7&gt;=$R130,AN$7&lt;=$R130+$S130-1),2,IF(AND($O130="Jalon",AN$7&gt;=$R130,AN$7&lt;=$R130+$S130-1),1,""))</f>
        <v/>
      </c>
      <c r="AO130" s="23" t="str">
        <f ca="1">IF(AND($O130="Objectif",AO$7&gt;=$R130,AO$7&lt;=$R130+$S130-1),2,IF(AND($O130="Jalon",AO$7&gt;=$R130,AO$7&lt;=$R130+$S130-1),1,""))</f>
        <v/>
      </c>
      <c r="AP130" s="23" t="str">
        <f ca="1">IF(AND($O130="Objectif",AP$7&gt;=$R130,AP$7&lt;=$R130+$S130-1),2,IF(AND($O130="Jalon",AP$7&gt;=$R130,AP$7&lt;=$R130+$S130-1),1,""))</f>
        <v/>
      </c>
      <c r="AQ130" s="23" t="str">
        <f ca="1">IF(AND($O130="Objectif",AQ$7&gt;=$R130,AQ$7&lt;=$R130+$S130-1),2,IF(AND($O130="Jalon",AQ$7&gt;=$R130,AQ$7&lt;=$R130+$S130-1),1,""))</f>
        <v/>
      </c>
      <c r="AR130" s="23" t="str">
        <f ca="1">IF(AND($O130="Objectif",AR$7&gt;=$R130,AR$7&lt;=$R130+$S130-1),2,IF(AND($O130="Jalon",AR$7&gt;=$R130,AR$7&lt;=$R130+$S130-1),1,""))</f>
        <v/>
      </c>
      <c r="AS130" s="23" t="str">
        <f ca="1">IF(AND($O130="Objectif",AS$7&gt;=$R130,AS$7&lt;=$R130+$S130-1),2,IF(AND($O130="Jalon",AS$7&gt;=$R130,AS$7&lt;=$R130+$S130-1),1,""))</f>
        <v/>
      </c>
      <c r="AT130" s="23" t="str">
        <f ca="1">IF(AND($O130="Objectif",AT$7&gt;=$R130,AT$7&lt;=$R130+$S130-1),2,IF(AND($O130="Jalon",AT$7&gt;=$R130,AT$7&lt;=$R130+$S130-1),1,""))</f>
        <v/>
      </c>
      <c r="AU130" s="23" t="str">
        <f ca="1">IF(AND($O130="Objectif",AU$7&gt;=$R130,AU$7&lt;=$R130+$S130-1),2,IF(AND($O130="Jalon",AU$7&gt;=$R130,AU$7&lt;=$R130+$S130-1),1,""))</f>
        <v/>
      </c>
      <c r="AV130" s="23" t="str">
        <f ca="1">IF(AND($O130="Objectif",AV$7&gt;=$R130,AV$7&lt;=$R130+$S130-1),2,IF(AND($O130="Jalon",AV$7&gt;=$R130,AV$7&lt;=$R130+$S130-1),1,""))</f>
        <v/>
      </c>
      <c r="AW130" s="23" t="str">
        <f ca="1">IF(AND($O130="Objectif",AW$7&gt;=$R130,AW$7&lt;=$R130+$S130-1),2,IF(AND($O130="Jalon",AW$7&gt;=$R130,AW$7&lt;=$R130+$S130-1),1,""))</f>
        <v/>
      </c>
      <c r="AX130" s="23" t="str">
        <f ca="1">IF(AND($O130="Objectif",AX$7&gt;=$R130,AX$7&lt;=$R130+$S130-1),2,IF(AND($O130="Jalon",AX$7&gt;=$R130,AX$7&lt;=$R130+$S130-1),1,""))</f>
        <v/>
      </c>
      <c r="AY130" s="23" t="str">
        <f ca="1">IF(AND($O130="Objectif",AY$7&gt;=$R130,AY$7&lt;=$R130+$S130-1),2,IF(AND($O130="Jalon",AY$7&gt;=$R130,AY$7&lt;=$R130+$S130-1),1,""))</f>
        <v/>
      </c>
      <c r="AZ130" s="23" t="str">
        <f ca="1">IF(AND($O130="Objectif",AZ$7&gt;=$R130,AZ$7&lt;=$R130+$S130-1),2,IF(AND($O130="Jalon",AZ$7&gt;=$R130,AZ$7&lt;=$R130+$S130-1),1,""))</f>
        <v/>
      </c>
      <c r="BA130" s="23" t="str">
        <f ca="1">IF(AND($O130="Objectif",BA$7&gt;=$R130,BA$7&lt;=$R130+$S130-1),2,IF(AND($O130="Jalon",BA$7&gt;=$R130,BA$7&lt;=$R130+$S130-1),1,""))</f>
        <v/>
      </c>
      <c r="BB130" s="23" t="str">
        <f ca="1">IF(AND($O130="Objectif",BB$7&gt;=$R130,BB$7&lt;=$R130+$S130-1),2,IF(AND($O130="Jalon",BB$7&gt;=$R130,BB$7&lt;=$R130+$S130-1),1,""))</f>
        <v/>
      </c>
      <c r="BC130" s="23" t="str">
        <f ca="1">IF(AND($O130="Objectif",BC$7&gt;=$R130,BC$7&lt;=$R130+$S130-1),2,IF(AND($O130="Jalon",BC$7&gt;=$R130,BC$7&lt;=$R130+$S130-1),1,""))</f>
        <v/>
      </c>
      <c r="BD130" s="23" t="str">
        <f ca="1">IF(AND($O130="Objectif",BD$7&gt;=$R130,BD$7&lt;=$R130+$S130-1),2,IF(AND($O130="Jalon",BD$7&gt;=$R130,BD$7&lt;=$R130+$S130-1),1,""))</f>
        <v/>
      </c>
      <c r="BE130" s="23" t="str">
        <f ca="1">IF(AND($O130="Objectif",BE$7&gt;=$R130,BE$7&lt;=$R130+$S130-1),2,IF(AND($O130="Jalon",BE$7&gt;=$R130,BE$7&lt;=$R130+$S130-1),1,""))</f>
        <v/>
      </c>
      <c r="BF130" s="23" t="str">
        <f ca="1">IF(AND($O130="Objectif",BF$7&gt;=$R130,BF$7&lt;=$R130+$S130-1),2,IF(AND($O130="Jalon",BF$7&gt;=$R130,BF$7&lt;=$R130+$S130-1),1,""))</f>
        <v/>
      </c>
      <c r="BG130" s="23" t="str">
        <f ca="1">IF(AND($O130="Objectif",BG$7&gt;=$R130,BG$7&lt;=$R130+$S130-1),2,IF(AND($O130="Jalon",BG$7&gt;=$R130,BG$7&lt;=$R130+$S130-1),1,""))</f>
        <v/>
      </c>
      <c r="BH130" s="23" t="str">
        <f ca="1">IF(AND($O130="Objectif",BH$7&gt;=$R130,BH$7&lt;=$R130+$S130-1),2,IF(AND($O130="Jalon",BH$7&gt;=$R130,BH$7&lt;=$R130+$S130-1),1,""))</f>
        <v/>
      </c>
      <c r="BI130" s="23" t="str">
        <f ca="1">IF(AND($O130="Objectif",BI$7&gt;=$R130,BI$7&lt;=$R130+$S130-1),2,IF(AND($O130="Jalon",BI$7&gt;=$R130,BI$7&lt;=$R130+$S130-1),1,""))</f>
        <v/>
      </c>
      <c r="BJ130" s="23" t="str">
        <f ca="1">IF(AND($O130="Objectif",BJ$7&gt;=$R130,BJ$7&lt;=$R130+$S130-1),2,IF(AND($O130="Jalon",BJ$7&gt;=$R130,BJ$7&lt;=$R130+$S130-1),1,""))</f>
        <v/>
      </c>
      <c r="BK130" s="23" t="str">
        <f ca="1">IF(AND($O130="Objectif",BK$7&gt;=$R130,BK$7&lt;=$R130+$S130-1),2,IF(AND($O130="Jalon",BK$7&gt;=$R130,BK$7&lt;=$R130+$S130-1),1,""))</f>
        <v/>
      </c>
      <c r="BL130" s="23" t="str">
        <f ca="1">IF(AND($O130="Objectif",BL$7&gt;=$R130,BL$7&lt;=$R130+$S130-1),2,IF(AND($O130="Jalon",BL$7&gt;=$R130,BL$7&lt;=$R130+$S130-1),1,""))</f>
        <v/>
      </c>
      <c r="BM130" s="23" t="str">
        <f ca="1">IF(AND($O130="Objectif",BM$7&gt;=$R130,BM$7&lt;=$R130+$S130-1),2,IF(AND($O130="Jalon",BM$7&gt;=$R130,BM$7&lt;=$R130+$S130-1),1,""))</f>
        <v/>
      </c>
      <c r="BN130" s="23" t="str">
        <f ca="1">IF(AND($O130="Objectif",BN$7&gt;=$R130,BN$7&lt;=$R130+$S130-1),2,IF(AND($O130="Jalon",BN$7&gt;=$R130,BN$7&lt;=$R130+$S130-1),1,""))</f>
        <v/>
      </c>
      <c r="BO130" s="23" t="str">
        <f ca="1">IF(AND($O130="Objectif",BO$7&gt;=$R130,BO$7&lt;=$R130+$S130-1),2,IF(AND($O130="Jalon",BO$7&gt;=$R130,BO$7&lt;=$R130+$S130-1),1,""))</f>
        <v/>
      </c>
      <c r="BP130" s="23" t="str">
        <f ca="1">IF(AND($O130="Objectif",BP$7&gt;=$R130,BP$7&lt;=$R130+$S130-1),2,IF(AND($O130="Jalon",BP$7&gt;=$R130,BP$7&lt;=$R130+$S130-1),1,""))</f>
        <v/>
      </c>
      <c r="BQ130" s="23" t="str">
        <f ca="1">IF(AND($O130="Objectif",BQ$7&gt;=$R130,BQ$7&lt;=$R130+$S130-1),2,IF(AND($O130="Jalon",BQ$7&gt;=$R130,BQ$7&lt;=$R130+$S130-1),1,""))</f>
        <v/>
      </c>
      <c r="BR130" s="23" t="str">
        <f ca="1">IF(AND($O130="Objectif",BR$7&gt;=$R130,BR$7&lt;=$R130+$S130-1),2,IF(AND($O130="Jalon",BR$7&gt;=$R130,BR$7&lt;=$R130+$S130-1),1,""))</f>
        <v/>
      </c>
      <c r="BS130" s="23" t="str">
        <f ca="1">IF(AND($O130="Objectif",BS$7&gt;=$R130,BS$7&lt;=$R130+$S130-1),2,IF(AND($O130="Jalon",BS$7&gt;=$R130,BS$7&lt;=$R130+$S130-1),1,""))</f>
        <v/>
      </c>
      <c r="BT130" s="23" t="str">
        <f ca="1">IF(AND($O130="Objectif",BT$7&gt;=$R130,BT$7&lt;=$R130+$S130-1),2,IF(AND($O130="Jalon",BT$7&gt;=$R130,BT$7&lt;=$R130+$S130-1),1,""))</f>
        <v/>
      </c>
      <c r="BU130" s="23" t="str">
        <f ca="1">IF(AND($O130="Objectif",BU$7&gt;=$R130,BU$7&lt;=$R130+$S130-1),2,IF(AND($O130="Jalon",BU$7&gt;=$R130,BU$7&lt;=$R130+$S130-1),1,""))</f>
        <v/>
      </c>
      <c r="BV130" s="23" t="str">
        <f ca="1">IF(AND($O130="Objectif",BV$7&gt;=$R130,BV$7&lt;=$R130+$S130-1),2,IF(AND($O130="Jalon",BV$7&gt;=$R130,BV$7&lt;=$R130+$S130-1),1,""))</f>
        <v/>
      </c>
      <c r="BW130" s="23" t="str">
        <f ca="1">IF(AND($O130="Objectif",BW$7&gt;=$R130,BW$7&lt;=$R130+$S130-1),2,IF(AND($O130="Jalon",BW$7&gt;=$R130,BW$7&lt;=$R130+$S130-1),1,""))</f>
        <v/>
      </c>
      <c r="BX130" s="23" t="str">
        <f ca="1">IF(AND($O130="Objectif",BX$7&gt;=$R130,BX$7&lt;=$R130+$S130-1),2,IF(AND($O130="Jalon",BX$7&gt;=$R130,BX$7&lt;=$R130+$S130-1),1,""))</f>
        <v/>
      </c>
      <c r="BY130" s="23" t="str">
        <f ca="1">IF(AND($O130="Objectif",BY$7&gt;=$R130,BY$7&lt;=$R130+$S130-1),2,IF(AND($O130="Jalon",BY$7&gt;=$R130,BY$7&lt;=$R130+$S130-1),1,""))</f>
        <v/>
      </c>
      <c r="BZ130" s="23" t="str">
        <f ca="1">IF(AND($O130="Objectif",BZ$7&gt;=$R130,BZ$7&lt;=$R130+$S130-1),2,IF(AND($O130="Jalon",BZ$7&gt;=$R130,BZ$7&lt;=$R130+$S130-1),1,""))</f>
        <v/>
      </c>
      <c r="CA130" s="23" t="str">
        <f ca="1">IF(AND($O130="Objectif",CA$7&gt;=$R130,CA$7&lt;=$R130+$S130-1),2,IF(AND($O130="Jalon",CA$7&gt;=$R130,CA$7&lt;=$R130+$S130-1),1,""))</f>
        <v/>
      </c>
      <c r="CB130" s="23" t="str">
        <f ca="1">IF(AND($O130="Objectif",CB$7&gt;=$R130,CB$7&lt;=$R130+$S130-1),2,IF(AND($O130="Jalon",CB$7&gt;=$R130,CB$7&lt;=$R130+$S130-1),1,""))</f>
        <v/>
      </c>
    </row>
    <row r="131" spans="1:80" s="60" customFormat="1" ht="30" customHeight="1" x14ac:dyDescent="0.25">
      <c r="A131" s="37">
        <v>30</v>
      </c>
      <c r="B131" s="33" t="s">
        <v>46</v>
      </c>
      <c r="C131" s="88" t="str">
        <f ca="1">VLOOKUP(((Jalons[[#This Row],[perturbation ]]+Jalons[[#This Row],[perturbation 9]])/150),$D$3:$E$6,2,1)</f>
        <v>En bonne voie</v>
      </c>
      <c r="D131" s="88" t="str">
        <f ca="1">VLOOKUP((Jalons[[#This Row],[temps consommés ]]-Jalons[[#This Row],[Nombre de jours]])/Jalons[[#This Row],[Nombre de jours]],$V$3:$W$6,2,1)</f>
        <v>En bonne voie</v>
      </c>
      <c r="E131" s="22" t="s">
        <v>9</v>
      </c>
      <c r="F131" s="65">
        <f>IF(AND(Jalons[[#This Row],[début réel ]]="",Jalons[[#This Row],[fin réelle ]]),0,IF(AND(Jalons[[#This Row],[début réel ]]&lt;&gt;"",Jalons[[#This Row],[fin réelle ]]=""),0.5,1))</f>
        <v>0</v>
      </c>
      <c r="G131" s="56">
        <f>+T86+1</f>
        <v>45022</v>
      </c>
      <c r="H131" s="21">
        <v>2</v>
      </c>
      <c r="I131" s="45">
        <f>+Jalons[[#This Row],[Début prévisionnel ]]+Jalons[[#This Row],[Nombre de jours]]-1</f>
        <v>45023</v>
      </c>
      <c r="J131" s="45"/>
      <c r="K131" s="87">
        <f ca="1">IF(Jalons[[#This Row],[temps consommés ]]-Jalons[[#This Row],[Nombre de jours]]&lt;0,0,Jalons[[#This Row],[temps consommés ]]-Jalons[[#This Row],[Nombre de jours]])</f>
        <v>0</v>
      </c>
      <c r="L13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1" s="45"/>
      <c r="N131" s="66"/>
      <c r="O131" s="88" t="str">
        <f ca="1">VLOOKUP(Jalons[[#This Row],[temps consommés 10]]-Jalons[[#This Row],[Nombre de jours6]]/Jalons[[#This Row],[Nombre de jours6]],$V$3:$W$6,2,1)</f>
        <v>En bonne voie</v>
      </c>
      <c r="P131" s="22" t="s">
        <v>9</v>
      </c>
      <c r="Q131" s="65">
        <f>IF(AND(Jalons[[#This Row],[début réel 8]]="",Jalons[[#This Row],[fin réelle 11]]),0,IF(AND(Jalons[[#This Row],[début réel 8]]&lt;&gt;"",Jalons[[#This Row],[fin réelle 11]]=""),0.5,1))</f>
        <v>0</v>
      </c>
      <c r="R131" s="89">
        <f>+Jalons[[#This Row],[Fin ]]+1</f>
        <v>45024</v>
      </c>
      <c r="S131" s="90">
        <v>29</v>
      </c>
      <c r="T131" s="91">
        <f>Jalons[[#This Row],[Début prévisionnel 5]]+Jalons[[#This Row],[Nombre de jours6]]</f>
        <v>45053</v>
      </c>
      <c r="U131" s="91"/>
      <c r="V131" s="87">
        <f ca="1">IF(Jalons[[#This Row],[temps consommés 10]]-Jalons[[#This Row],[Nombre de jours6]]&lt;0,0,Jalons[[#This Row],[temps consommés 10]]-Jalons[[#This Row],[Nombre de jours6]])</f>
        <v>0</v>
      </c>
      <c r="W13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1" s="45"/>
      <c r="Y131" s="23" t="str">
        <f ca="1">IF(AND($O131="Objectif",Y$7&gt;=$R131,Y$7&lt;=$R131+$S131-1),2,IF(AND($O131="Jalon",Y$7&gt;=$R131,Y$7&lt;=$R131+$S131-1),1,""))</f>
        <v/>
      </c>
      <c r="Z131" s="23" t="str">
        <f ca="1">IF(AND($O131="Objectif",Z$7&gt;=$R131,Z$7&lt;=$R131+$S131-1),2,IF(AND($O131="Jalon",Z$7&gt;=$R131,Z$7&lt;=$R131+$S131-1),1,""))</f>
        <v/>
      </c>
      <c r="AA131" s="23" t="str">
        <f ca="1">IF(AND($O131="Objectif",AA$7&gt;=$R131,AA$7&lt;=$R131+$S131-1),2,IF(AND($O131="Jalon",AA$7&gt;=$R131,AA$7&lt;=$R131+$S131-1),1,""))</f>
        <v/>
      </c>
      <c r="AB131" s="23" t="str">
        <f ca="1">IF(AND($O131="Objectif",AB$7&gt;=$R131,AB$7&lt;=$R131+$S131-1),2,IF(AND($O131="Jalon",AB$7&gt;=$R131,AB$7&lt;=$R131+$S131-1),1,""))</f>
        <v/>
      </c>
      <c r="AC131" s="23" t="str">
        <f ca="1">IF(AND($O131="Objectif",AC$7&gt;=$R131,AC$7&lt;=$R131+$S131-1),2,IF(AND($O131="Jalon",AC$7&gt;=$R131,AC$7&lt;=$R131+$S131-1),1,""))</f>
        <v/>
      </c>
      <c r="AD131" s="23" t="str">
        <f ca="1">IF(AND($O131="Objectif",AD$7&gt;=$R131,AD$7&lt;=$R131+$S131-1),2,IF(AND($O131="Jalon",AD$7&gt;=$R131,AD$7&lt;=$R131+$S131-1),1,""))</f>
        <v/>
      </c>
      <c r="AE131" s="23" t="str">
        <f ca="1">IF(AND($O131="Objectif",AE$7&gt;=$R131,AE$7&lt;=$R131+$S131-1),2,IF(AND($O131="Jalon",AE$7&gt;=$R131,AE$7&lt;=$R131+$S131-1),1,""))</f>
        <v/>
      </c>
      <c r="AF131" s="23" t="str">
        <f ca="1">IF(AND($O131="Objectif",AF$7&gt;=$R131,AF$7&lt;=$R131+$S131-1),2,IF(AND($O131="Jalon",AF$7&gt;=$R131,AF$7&lt;=$R131+$S131-1),1,""))</f>
        <v/>
      </c>
      <c r="AG131" s="23" t="str">
        <f ca="1">IF(AND($O131="Objectif",AG$7&gt;=$R131,AG$7&lt;=$R131+$S131-1),2,IF(AND($O131="Jalon",AG$7&gt;=$R131,AG$7&lt;=$R131+$S131-1),1,""))</f>
        <v/>
      </c>
      <c r="AH131" s="23" t="str">
        <f ca="1">IF(AND($O131="Objectif",AH$7&gt;=$R131,AH$7&lt;=$R131+$S131-1),2,IF(AND($O131="Jalon",AH$7&gt;=$R131,AH$7&lt;=$R131+$S131-1),1,""))</f>
        <v/>
      </c>
      <c r="AI131" s="23" t="str">
        <f ca="1">IF(AND($O131="Objectif",AI$7&gt;=$R131,AI$7&lt;=$R131+$S131-1),2,IF(AND($O131="Jalon",AI$7&gt;=$R131,AI$7&lt;=$R131+$S131-1),1,""))</f>
        <v/>
      </c>
      <c r="AJ131" s="23" t="str">
        <f ca="1">IF(AND($O131="Objectif",AJ$7&gt;=$R131,AJ$7&lt;=$R131+$S131-1),2,IF(AND($O131="Jalon",AJ$7&gt;=$R131,AJ$7&lt;=$R131+$S131-1),1,""))</f>
        <v/>
      </c>
      <c r="AK131" s="23" t="str">
        <f ca="1">IF(AND($O131="Objectif",AK$7&gt;=$R131,AK$7&lt;=$R131+$S131-1),2,IF(AND($O131="Jalon",AK$7&gt;=$R131,AK$7&lt;=$R131+$S131-1),1,""))</f>
        <v/>
      </c>
      <c r="AL131" s="23" t="str">
        <f ca="1">IF(AND($O131="Objectif",AL$7&gt;=$R131,AL$7&lt;=$R131+$S131-1),2,IF(AND($O131="Jalon",AL$7&gt;=$R131,AL$7&lt;=$R131+$S131-1),1,""))</f>
        <v/>
      </c>
      <c r="AM131" s="23" t="str">
        <f ca="1">IF(AND($O131="Objectif",AM$7&gt;=$R131,AM$7&lt;=$R131+$S131-1),2,IF(AND($O131="Jalon",AM$7&gt;=$R131,AM$7&lt;=$R131+$S131-1),1,""))</f>
        <v/>
      </c>
      <c r="AN131" s="23" t="str">
        <f ca="1">IF(AND($O131="Objectif",AN$7&gt;=$R131,AN$7&lt;=$R131+$S131-1),2,IF(AND($O131="Jalon",AN$7&gt;=$R131,AN$7&lt;=$R131+$S131-1),1,""))</f>
        <v/>
      </c>
      <c r="AO131" s="23" t="str">
        <f ca="1">IF(AND($O131="Objectif",AO$7&gt;=$R131,AO$7&lt;=$R131+$S131-1),2,IF(AND($O131="Jalon",AO$7&gt;=$R131,AO$7&lt;=$R131+$S131-1),1,""))</f>
        <v/>
      </c>
      <c r="AP131" s="23" t="str">
        <f ca="1">IF(AND($O131="Objectif",AP$7&gt;=$R131,AP$7&lt;=$R131+$S131-1),2,IF(AND($O131="Jalon",AP$7&gt;=$R131,AP$7&lt;=$R131+$S131-1),1,""))</f>
        <v/>
      </c>
      <c r="AQ131" s="23" t="str">
        <f ca="1">IF(AND($O131="Objectif",AQ$7&gt;=$R131,AQ$7&lt;=$R131+$S131-1),2,IF(AND($O131="Jalon",AQ$7&gt;=$R131,AQ$7&lt;=$R131+$S131-1),1,""))</f>
        <v/>
      </c>
      <c r="AR131" s="23" t="str">
        <f ca="1">IF(AND($O131="Objectif",AR$7&gt;=$R131,AR$7&lt;=$R131+$S131-1),2,IF(AND($O131="Jalon",AR$7&gt;=$R131,AR$7&lt;=$R131+$S131-1),1,""))</f>
        <v/>
      </c>
      <c r="AS131" s="23" t="str">
        <f ca="1">IF(AND($O131="Objectif",AS$7&gt;=$R131,AS$7&lt;=$R131+$S131-1),2,IF(AND($O131="Jalon",AS$7&gt;=$R131,AS$7&lt;=$R131+$S131-1),1,""))</f>
        <v/>
      </c>
      <c r="AT131" s="23" t="str">
        <f ca="1">IF(AND($O131="Objectif",AT$7&gt;=$R131,AT$7&lt;=$R131+$S131-1),2,IF(AND($O131="Jalon",AT$7&gt;=$R131,AT$7&lt;=$R131+$S131-1),1,""))</f>
        <v/>
      </c>
      <c r="AU131" s="23" t="str">
        <f ca="1">IF(AND($O131="Objectif",AU$7&gt;=$R131,AU$7&lt;=$R131+$S131-1),2,IF(AND($O131="Jalon",AU$7&gt;=$R131,AU$7&lt;=$R131+$S131-1),1,""))</f>
        <v/>
      </c>
      <c r="AV131" s="23" t="str">
        <f ca="1">IF(AND($O131="Objectif",AV$7&gt;=$R131,AV$7&lt;=$R131+$S131-1),2,IF(AND($O131="Jalon",AV$7&gt;=$R131,AV$7&lt;=$R131+$S131-1),1,""))</f>
        <v/>
      </c>
      <c r="AW131" s="23" t="str">
        <f ca="1">IF(AND($O131="Objectif",AW$7&gt;=$R131,AW$7&lt;=$R131+$S131-1),2,IF(AND($O131="Jalon",AW$7&gt;=$R131,AW$7&lt;=$R131+$S131-1),1,""))</f>
        <v/>
      </c>
      <c r="AX131" s="23" t="str">
        <f ca="1">IF(AND($O131="Objectif",AX$7&gt;=$R131,AX$7&lt;=$R131+$S131-1),2,IF(AND($O131="Jalon",AX$7&gt;=$R131,AX$7&lt;=$R131+$S131-1),1,""))</f>
        <v/>
      </c>
      <c r="AY131" s="23" t="str">
        <f ca="1">IF(AND($O131="Objectif",AY$7&gt;=$R131,AY$7&lt;=$R131+$S131-1),2,IF(AND($O131="Jalon",AY$7&gt;=$R131,AY$7&lt;=$R131+$S131-1),1,""))</f>
        <v/>
      </c>
      <c r="AZ131" s="23" t="str">
        <f ca="1">IF(AND($O131="Objectif",AZ$7&gt;=$R131,AZ$7&lt;=$R131+$S131-1),2,IF(AND($O131="Jalon",AZ$7&gt;=$R131,AZ$7&lt;=$R131+$S131-1),1,""))</f>
        <v/>
      </c>
      <c r="BA131" s="23" t="str">
        <f ca="1">IF(AND($O131="Objectif",BA$7&gt;=$R131,BA$7&lt;=$R131+$S131-1),2,IF(AND($O131="Jalon",BA$7&gt;=$R131,BA$7&lt;=$R131+$S131-1),1,""))</f>
        <v/>
      </c>
      <c r="BB131" s="23" t="str">
        <f ca="1">IF(AND($O131="Objectif",BB$7&gt;=$R131,BB$7&lt;=$R131+$S131-1),2,IF(AND($O131="Jalon",BB$7&gt;=$R131,BB$7&lt;=$R131+$S131-1),1,""))</f>
        <v/>
      </c>
      <c r="BC131" s="23" t="str">
        <f ca="1">IF(AND($O131="Objectif",BC$7&gt;=$R131,BC$7&lt;=$R131+$S131-1),2,IF(AND($O131="Jalon",BC$7&gt;=$R131,BC$7&lt;=$R131+$S131-1),1,""))</f>
        <v/>
      </c>
      <c r="BD131" s="23" t="str">
        <f ca="1">IF(AND($O131="Objectif",BD$7&gt;=$R131,BD$7&lt;=$R131+$S131-1),2,IF(AND($O131="Jalon",BD$7&gt;=$R131,BD$7&lt;=$R131+$S131-1),1,""))</f>
        <v/>
      </c>
      <c r="BE131" s="23" t="str">
        <f ca="1">IF(AND($O131="Objectif",BE$7&gt;=$R131,BE$7&lt;=$R131+$S131-1),2,IF(AND($O131="Jalon",BE$7&gt;=$R131,BE$7&lt;=$R131+$S131-1),1,""))</f>
        <v/>
      </c>
      <c r="BF131" s="23" t="str">
        <f ca="1">IF(AND($O131="Objectif",BF$7&gt;=$R131,BF$7&lt;=$R131+$S131-1),2,IF(AND($O131="Jalon",BF$7&gt;=$R131,BF$7&lt;=$R131+$S131-1),1,""))</f>
        <v/>
      </c>
      <c r="BG131" s="23" t="str">
        <f ca="1">IF(AND($O131="Objectif",BG$7&gt;=$R131,BG$7&lt;=$R131+$S131-1),2,IF(AND($O131="Jalon",BG$7&gt;=$R131,BG$7&lt;=$R131+$S131-1),1,""))</f>
        <v/>
      </c>
      <c r="BH131" s="23" t="str">
        <f ca="1">IF(AND($O131="Objectif",BH$7&gt;=$R131,BH$7&lt;=$R131+$S131-1),2,IF(AND($O131="Jalon",BH$7&gt;=$R131,BH$7&lt;=$R131+$S131-1),1,""))</f>
        <v/>
      </c>
      <c r="BI131" s="23" t="str">
        <f ca="1">IF(AND($O131="Objectif",BI$7&gt;=$R131,BI$7&lt;=$R131+$S131-1),2,IF(AND($O131="Jalon",BI$7&gt;=$R131,BI$7&lt;=$R131+$S131-1),1,""))</f>
        <v/>
      </c>
      <c r="BJ131" s="23" t="str">
        <f ca="1">IF(AND($O131="Objectif",BJ$7&gt;=$R131,BJ$7&lt;=$R131+$S131-1),2,IF(AND($O131="Jalon",BJ$7&gt;=$R131,BJ$7&lt;=$R131+$S131-1),1,""))</f>
        <v/>
      </c>
      <c r="BK131" s="23" t="str">
        <f ca="1">IF(AND($O131="Objectif",BK$7&gt;=$R131,BK$7&lt;=$R131+$S131-1),2,IF(AND($O131="Jalon",BK$7&gt;=$R131,BK$7&lt;=$R131+$S131-1),1,""))</f>
        <v/>
      </c>
      <c r="BL131" s="23" t="str">
        <f ca="1">IF(AND($O131="Objectif",BL$7&gt;=$R131,BL$7&lt;=$R131+$S131-1),2,IF(AND($O131="Jalon",BL$7&gt;=$R131,BL$7&lt;=$R131+$S131-1),1,""))</f>
        <v/>
      </c>
      <c r="BM131" s="23" t="str">
        <f ca="1">IF(AND($O131="Objectif",BM$7&gt;=$R131,BM$7&lt;=$R131+$S131-1),2,IF(AND($O131="Jalon",BM$7&gt;=$R131,BM$7&lt;=$R131+$S131-1),1,""))</f>
        <v/>
      </c>
      <c r="BN131" s="23" t="str">
        <f ca="1">IF(AND($O131="Objectif",BN$7&gt;=$R131,BN$7&lt;=$R131+$S131-1),2,IF(AND($O131="Jalon",BN$7&gt;=$R131,BN$7&lt;=$R131+$S131-1),1,""))</f>
        <v/>
      </c>
      <c r="BO131" s="23" t="str">
        <f ca="1">IF(AND($O131="Objectif",BO$7&gt;=$R131,BO$7&lt;=$R131+$S131-1),2,IF(AND($O131="Jalon",BO$7&gt;=$R131,BO$7&lt;=$R131+$S131-1),1,""))</f>
        <v/>
      </c>
      <c r="BP131" s="23" t="str">
        <f ca="1">IF(AND($O131="Objectif",BP$7&gt;=$R131,BP$7&lt;=$R131+$S131-1),2,IF(AND($O131="Jalon",BP$7&gt;=$R131,BP$7&lt;=$R131+$S131-1),1,""))</f>
        <v/>
      </c>
      <c r="BQ131" s="23" t="str">
        <f ca="1">IF(AND($O131="Objectif",BQ$7&gt;=$R131,BQ$7&lt;=$R131+$S131-1),2,IF(AND($O131="Jalon",BQ$7&gt;=$R131,BQ$7&lt;=$R131+$S131-1),1,""))</f>
        <v/>
      </c>
      <c r="BR131" s="23" t="str">
        <f ca="1">IF(AND($O131="Objectif",BR$7&gt;=$R131,BR$7&lt;=$R131+$S131-1),2,IF(AND($O131="Jalon",BR$7&gt;=$R131,BR$7&lt;=$R131+$S131-1),1,""))</f>
        <v/>
      </c>
      <c r="BS131" s="23" t="str">
        <f ca="1">IF(AND($O131="Objectif",BS$7&gt;=$R131,BS$7&lt;=$R131+$S131-1),2,IF(AND($O131="Jalon",BS$7&gt;=$R131,BS$7&lt;=$R131+$S131-1),1,""))</f>
        <v/>
      </c>
      <c r="BT131" s="23" t="str">
        <f ca="1">IF(AND($O131="Objectif",BT$7&gt;=$R131,BT$7&lt;=$R131+$S131-1),2,IF(AND($O131="Jalon",BT$7&gt;=$R131,BT$7&lt;=$R131+$S131-1),1,""))</f>
        <v/>
      </c>
      <c r="BU131" s="23" t="str">
        <f ca="1">IF(AND($O131="Objectif",BU$7&gt;=$R131,BU$7&lt;=$R131+$S131-1),2,IF(AND($O131="Jalon",BU$7&gt;=$R131,BU$7&lt;=$R131+$S131-1),1,""))</f>
        <v/>
      </c>
      <c r="BV131" s="23" t="str">
        <f ca="1">IF(AND($O131="Objectif",BV$7&gt;=$R131,BV$7&lt;=$R131+$S131-1),2,IF(AND($O131="Jalon",BV$7&gt;=$R131,BV$7&lt;=$R131+$S131-1),1,""))</f>
        <v/>
      </c>
      <c r="BW131" s="23" t="str">
        <f ca="1">IF(AND($O131="Objectif",BW$7&gt;=$R131,BW$7&lt;=$R131+$S131-1),2,IF(AND($O131="Jalon",BW$7&gt;=$R131,BW$7&lt;=$R131+$S131-1),1,""))</f>
        <v/>
      </c>
      <c r="BX131" s="23" t="str">
        <f ca="1">IF(AND($O131="Objectif",BX$7&gt;=$R131,BX$7&lt;=$R131+$S131-1),2,IF(AND($O131="Jalon",BX$7&gt;=$R131,BX$7&lt;=$R131+$S131-1),1,""))</f>
        <v/>
      </c>
      <c r="BY131" s="23" t="str">
        <f ca="1">IF(AND($O131="Objectif",BY$7&gt;=$R131,BY$7&lt;=$R131+$S131-1),2,IF(AND($O131="Jalon",BY$7&gt;=$R131,BY$7&lt;=$R131+$S131-1),1,""))</f>
        <v/>
      </c>
      <c r="BZ131" s="23" t="str">
        <f ca="1">IF(AND($O131="Objectif",BZ$7&gt;=$R131,BZ$7&lt;=$R131+$S131-1),2,IF(AND($O131="Jalon",BZ$7&gt;=$R131,BZ$7&lt;=$R131+$S131-1),1,""))</f>
        <v/>
      </c>
      <c r="CA131" s="23" t="str">
        <f ca="1">IF(AND($O131="Objectif",CA$7&gt;=$R131,CA$7&lt;=$R131+$S131-1),2,IF(AND($O131="Jalon",CA$7&gt;=$R131,CA$7&lt;=$R131+$S131-1),1,""))</f>
        <v/>
      </c>
      <c r="CB131" s="23" t="str">
        <f ca="1">IF(AND($O131="Objectif",CB$7&gt;=$R131,CB$7&lt;=$R131+$S131-1),2,IF(AND($O131="Jalon",CB$7&gt;=$R131,CB$7&lt;=$R131+$S131-1),1,""))</f>
        <v/>
      </c>
    </row>
    <row r="132" spans="1:80" s="60" customFormat="1" ht="30" customHeight="1" x14ac:dyDescent="0.25">
      <c r="A132" s="37">
        <v>31</v>
      </c>
      <c r="B132" s="33" t="s">
        <v>47</v>
      </c>
      <c r="C132" s="88" t="str">
        <f ca="1">VLOOKUP(((Jalons[[#This Row],[perturbation ]]+Jalons[[#This Row],[perturbation 9]])/150),$D$3:$E$6,2,1)</f>
        <v>En bonne voie</v>
      </c>
      <c r="D132" s="88" t="str">
        <f ca="1">VLOOKUP((Jalons[[#This Row],[temps consommés ]]-Jalons[[#This Row],[Nombre de jours]])/Jalons[[#This Row],[Nombre de jours]],$V$3:$W$6,2,1)</f>
        <v>En bonne voie</v>
      </c>
      <c r="E132" s="22" t="s">
        <v>9</v>
      </c>
      <c r="F132" s="65">
        <f>IF(AND(Jalons[[#This Row],[début réel ]]="",Jalons[[#This Row],[fin réelle ]]),0,IF(AND(Jalons[[#This Row],[début réel ]]&lt;&gt;"",Jalons[[#This Row],[fin réelle ]]=""),0.5,1))</f>
        <v>0</v>
      </c>
      <c r="G132" s="56">
        <f>+T87+1</f>
        <v>45022</v>
      </c>
      <c r="H132" s="21">
        <v>2</v>
      </c>
      <c r="I132" s="45">
        <f>+Jalons[[#This Row],[Début prévisionnel ]]+Jalons[[#This Row],[Nombre de jours]]-1</f>
        <v>45023</v>
      </c>
      <c r="J132" s="45"/>
      <c r="K132" s="87">
        <f ca="1">IF(Jalons[[#This Row],[temps consommés ]]-Jalons[[#This Row],[Nombre de jours]]&lt;0,0,Jalons[[#This Row],[temps consommés ]]-Jalons[[#This Row],[Nombre de jours]])</f>
        <v>0</v>
      </c>
      <c r="L13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2" s="45"/>
      <c r="N132" s="66"/>
      <c r="O132" s="88" t="str">
        <f ca="1">VLOOKUP(Jalons[[#This Row],[temps consommés 10]]-Jalons[[#This Row],[Nombre de jours6]]/Jalons[[#This Row],[Nombre de jours6]],$V$3:$W$6,2,1)</f>
        <v>En bonne voie</v>
      </c>
      <c r="P132" s="22" t="s">
        <v>9</v>
      </c>
      <c r="Q132" s="65">
        <f>IF(AND(Jalons[[#This Row],[début réel 8]]="",Jalons[[#This Row],[fin réelle 11]]),0,IF(AND(Jalons[[#This Row],[début réel 8]]&lt;&gt;"",Jalons[[#This Row],[fin réelle 11]]=""),0.5,1))</f>
        <v>0</v>
      </c>
      <c r="R132" s="89">
        <f>+Jalons[[#This Row],[Fin ]]+1</f>
        <v>45024</v>
      </c>
      <c r="S132" s="90">
        <v>29</v>
      </c>
      <c r="T132" s="91">
        <f>Jalons[[#This Row],[Début prévisionnel 5]]+Jalons[[#This Row],[Nombre de jours6]]</f>
        <v>45053</v>
      </c>
      <c r="U132" s="91"/>
      <c r="V132" s="87">
        <f ca="1">IF(Jalons[[#This Row],[temps consommés 10]]-Jalons[[#This Row],[Nombre de jours6]]&lt;0,0,Jalons[[#This Row],[temps consommés 10]]-Jalons[[#This Row],[Nombre de jours6]])</f>
        <v>0</v>
      </c>
      <c r="W13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2" s="45"/>
      <c r="Y132" s="23" t="str">
        <f ca="1">IF(AND($O132="Objectif",Y$7&gt;=$R132,Y$7&lt;=$R132+$S132-1),2,IF(AND($O132="Jalon",Y$7&gt;=$R132,Y$7&lt;=$R132+$S132-1),1,""))</f>
        <v/>
      </c>
      <c r="Z132" s="23" t="str">
        <f ca="1">IF(AND($O132="Objectif",Z$7&gt;=$R132,Z$7&lt;=$R132+$S132-1),2,IF(AND($O132="Jalon",Z$7&gt;=$R132,Z$7&lt;=$R132+$S132-1),1,""))</f>
        <v/>
      </c>
      <c r="AA132" s="23" t="str">
        <f ca="1">IF(AND($O132="Objectif",AA$7&gt;=$R132,AA$7&lt;=$R132+$S132-1),2,IF(AND($O132="Jalon",AA$7&gt;=$R132,AA$7&lt;=$R132+$S132-1),1,""))</f>
        <v/>
      </c>
      <c r="AB132" s="23" t="str">
        <f ca="1">IF(AND($O132="Objectif",AB$7&gt;=$R132,AB$7&lt;=$R132+$S132-1),2,IF(AND($O132="Jalon",AB$7&gt;=$R132,AB$7&lt;=$R132+$S132-1),1,""))</f>
        <v/>
      </c>
      <c r="AC132" s="23" t="str">
        <f ca="1">IF(AND($O132="Objectif",AC$7&gt;=$R132,AC$7&lt;=$R132+$S132-1),2,IF(AND($O132="Jalon",AC$7&gt;=$R132,AC$7&lt;=$R132+$S132-1),1,""))</f>
        <v/>
      </c>
      <c r="AD132" s="23" t="str">
        <f ca="1">IF(AND($O132="Objectif",AD$7&gt;=$R132,AD$7&lt;=$R132+$S132-1),2,IF(AND($O132="Jalon",AD$7&gt;=$R132,AD$7&lt;=$R132+$S132-1),1,""))</f>
        <v/>
      </c>
      <c r="AE132" s="23" t="str">
        <f ca="1">IF(AND($O132="Objectif",AE$7&gt;=$R132,AE$7&lt;=$R132+$S132-1),2,IF(AND($O132="Jalon",AE$7&gt;=$R132,AE$7&lt;=$R132+$S132-1),1,""))</f>
        <v/>
      </c>
      <c r="AF132" s="23" t="str">
        <f ca="1">IF(AND($O132="Objectif",AF$7&gt;=$R132,AF$7&lt;=$R132+$S132-1),2,IF(AND($O132="Jalon",AF$7&gt;=$R132,AF$7&lt;=$R132+$S132-1),1,""))</f>
        <v/>
      </c>
      <c r="AG132" s="23" t="str">
        <f ca="1">IF(AND($O132="Objectif",AG$7&gt;=$R132,AG$7&lt;=$R132+$S132-1),2,IF(AND($O132="Jalon",AG$7&gt;=$R132,AG$7&lt;=$R132+$S132-1),1,""))</f>
        <v/>
      </c>
      <c r="AH132" s="23" t="str">
        <f ca="1">IF(AND($O132="Objectif",AH$7&gt;=$R132,AH$7&lt;=$R132+$S132-1),2,IF(AND($O132="Jalon",AH$7&gt;=$R132,AH$7&lt;=$R132+$S132-1),1,""))</f>
        <v/>
      </c>
      <c r="AI132" s="23" t="str">
        <f ca="1">IF(AND($O132="Objectif",AI$7&gt;=$R132,AI$7&lt;=$R132+$S132-1),2,IF(AND($O132="Jalon",AI$7&gt;=$R132,AI$7&lt;=$R132+$S132-1),1,""))</f>
        <v/>
      </c>
      <c r="AJ132" s="23" t="str">
        <f ca="1">IF(AND($O132="Objectif",AJ$7&gt;=$R132,AJ$7&lt;=$R132+$S132-1),2,IF(AND($O132="Jalon",AJ$7&gt;=$R132,AJ$7&lt;=$R132+$S132-1),1,""))</f>
        <v/>
      </c>
      <c r="AK132" s="23" t="str">
        <f ca="1">IF(AND($O132="Objectif",AK$7&gt;=$R132,AK$7&lt;=$R132+$S132-1),2,IF(AND($O132="Jalon",AK$7&gt;=$R132,AK$7&lt;=$R132+$S132-1),1,""))</f>
        <v/>
      </c>
      <c r="AL132" s="23" t="str">
        <f ca="1">IF(AND($O132="Objectif",AL$7&gt;=$R132,AL$7&lt;=$R132+$S132-1),2,IF(AND($O132="Jalon",AL$7&gt;=$R132,AL$7&lt;=$R132+$S132-1),1,""))</f>
        <v/>
      </c>
      <c r="AM132" s="23" t="str">
        <f ca="1">IF(AND($O132="Objectif",AM$7&gt;=$R132,AM$7&lt;=$R132+$S132-1),2,IF(AND($O132="Jalon",AM$7&gt;=$R132,AM$7&lt;=$R132+$S132-1),1,""))</f>
        <v/>
      </c>
      <c r="AN132" s="23" t="str">
        <f ca="1">IF(AND($O132="Objectif",AN$7&gt;=$R132,AN$7&lt;=$R132+$S132-1),2,IF(AND($O132="Jalon",AN$7&gt;=$R132,AN$7&lt;=$R132+$S132-1),1,""))</f>
        <v/>
      </c>
      <c r="AO132" s="23" t="str">
        <f ca="1">IF(AND($O132="Objectif",AO$7&gt;=$R132,AO$7&lt;=$R132+$S132-1),2,IF(AND($O132="Jalon",AO$7&gt;=$R132,AO$7&lt;=$R132+$S132-1),1,""))</f>
        <v/>
      </c>
      <c r="AP132" s="23" t="str">
        <f ca="1">IF(AND($O132="Objectif",AP$7&gt;=$R132,AP$7&lt;=$R132+$S132-1),2,IF(AND($O132="Jalon",AP$7&gt;=$R132,AP$7&lt;=$R132+$S132-1),1,""))</f>
        <v/>
      </c>
      <c r="AQ132" s="23" t="str">
        <f ca="1">IF(AND($O132="Objectif",AQ$7&gt;=$R132,AQ$7&lt;=$R132+$S132-1),2,IF(AND($O132="Jalon",AQ$7&gt;=$R132,AQ$7&lt;=$R132+$S132-1),1,""))</f>
        <v/>
      </c>
      <c r="AR132" s="23" t="str">
        <f ca="1">IF(AND($O132="Objectif",AR$7&gt;=$R132,AR$7&lt;=$R132+$S132-1),2,IF(AND($O132="Jalon",AR$7&gt;=$R132,AR$7&lt;=$R132+$S132-1),1,""))</f>
        <v/>
      </c>
      <c r="AS132" s="23" t="str">
        <f ca="1">IF(AND($O132="Objectif",AS$7&gt;=$R132,AS$7&lt;=$R132+$S132-1),2,IF(AND($O132="Jalon",AS$7&gt;=$R132,AS$7&lt;=$R132+$S132-1),1,""))</f>
        <v/>
      </c>
      <c r="AT132" s="23" t="str">
        <f ca="1">IF(AND($O132="Objectif",AT$7&gt;=$R132,AT$7&lt;=$R132+$S132-1),2,IF(AND($O132="Jalon",AT$7&gt;=$R132,AT$7&lt;=$R132+$S132-1),1,""))</f>
        <v/>
      </c>
      <c r="AU132" s="23" t="str">
        <f ca="1">IF(AND($O132="Objectif",AU$7&gt;=$R132,AU$7&lt;=$R132+$S132-1),2,IF(AND($O132="Jalon",AU$7&gt;=$R132,AU$7&lt;=$R132+$S132-1),1,""))</f>
        <v/>
      </c>
      <c r="AV132" s="23" t="str">
        <f ca="1">IF(AND($O132="Objectif",AV$7&gt;=$R132,AV$7&lt;=$R132+$S132-1),2,IF(AND($O132="Jalon",AV$7&gt;=$R132,AV$7&lt;=$R132+$S132-1),1,""))</f>
        <v/>
      </c>
      <c r="AW132" s="23" t="str">
        <f ca="1">IF(AND($O132="Objectif",AW$7&gt;=$R132,AW$7&lt;=$R132+$S132-1),2,IF(AND($O132="Jalon",AW$7&gt;=$R132,AW$7&lt;=$R132+$S132-1),1,""))</f>
        <v/>
      </c>
      <c r="AX132" s="23" t="str">
        <f ca="1">IF(AND($O132="Objectif",AX$7&gt;=$R132,AX$7&lt;=$R132+$S132-1),2,IF(AND($O132="Jalon",AX$7&gt;=$R132,AX$7&lt;=$R132+$S132-1),1,""))</f>
        <v/>
      </c>
      <c r="AY132" s="23" t="str">
        <f ca="1">IF(AND($O132="Objectif",AY$7&gt;=$R132,AY$7&lt;=$R132+$S132-1),2,IF(AND($O132="Jalon",AY$7&gt;=$R132,AY$7&lt;=$R132+$S132-1),1,""))</f>
        <v/>
      </c>
      <c r="AZ132" s="23" t="str">
        <f ca="1">IF(AND($O132="Objectif",AZ$7&gt;=$R132,AZ$7&lt;=$R132+$S132-1),2,IF(AND($O132="Jalon",AZ$7&gt;=$R132,AZ$7&lt;=$R132+$S132-1),1,""))</f>
        <v/>
      </c>
      <c r="BA132" s="23" t="str">
        <f ca="1">IF(AND($O132="Objectif",BA$7&gt;=$R132,BA$7&lt;=$R132+$S132-1),2,IF(AND($O132="Jalon",BA$7&gt;=$R132,BA$7&lt;=$R132+$S132-1),1,""))</f>
        <v/>
      </c>
      <c r="BB132" s="23" t="str">
        <f ca="1">IF(AND($O132="Objectif",BB$7&gt;=$R132,BB$7&lt;=$R132+$S132-1),2,IF(AND($O132="Jalon",BB$7&gt;=$R132,BB$7&lt;=$R132+$S132-1),1,""))</f>
        <v/>
      </c>
      <c r="BC132" s="23" t="str">
        <f ca="1">IF(AND($O132="Objectif",BC$7&gt;=$R132,BC$7&lt;=$R132+$S132-1),2,IF(AND($O132="Jalon",BC$7&gt;=$R132,BC$7&lt;=$R132+$S132-1),1,""))</f>
        <v/>
      </c>
      <c r="BD132" s="23" t="str">
        <f ca="1">IF(AND($O132="Objectif",BD$7&gt;=$R132,BD$7&lt;=$R132+$S132-1),2,IF(AND($O132="Jalon",BD$7&gt;=$R132,BD$7&lt;=$R132+$S132-1),1,""))</f>
        <v/>
      </c>
      <c r="BE132" s="23" t="str">
        <f ca="1">IF(AND($O132="Objectif",BE$7&gt;=$R132,BE$7&lt;=$R132+$S132-1),2,IF(AND($O132="Jalon",BE$7&gt;=$R132,BE$7&lt;=$R132+$S132-1),1,""))</f>
        <v/>
      </c>
      <c r="BF132" s="23" t="str">
        <f ca="1">IF(AND($O132="Objectif",BF$7&gt;=$R132,BF$7&lt;=$R132+$S132-1),2,IF(AND($O132="Jalon",BF$7&gt;=$R132,BF$7&lt;=$R132+$S132-1),1,""))</f>
        <v/>
      </c>
      <c r="BG132" s="23" t="str">
        <f ca="1">IF(AND($O132="Objectif",BG$7&gt;=$R132,BG$7&lt;=$R132+$S132-1),2,IF(AND($O132="Jalon",BG$7&gt;=$R132,BG$7&lt;=$R132+$S132-1),1,""))</f>
        <v/>
      </c>
      <c r="BH132" s="23" t="str">
        <f ca="1">IF(AND($O132="Objectif",BH$7&gt;=$R132,BH$7&lt;=$R132+$S132-1),2,IF(AND($O132="Jalon",BH$7&gt;=$R132,BH$7&lt;=$R132+$S132-1),1,""))</f>
        <v/>
      </c>
      <c r="BI132" s="23" t="str">
        <f ca="1">IF(AND($O132="Objectif",BI$7&gt;=$R132,BI$7&lt;=$R132+$S132-1),2,IF(AND($O132="Jalon",BI$7&gt;=$R132,BI$7&lt;=$R132+$S132-1),1,""))</f>
        <v/>
      </c>
      <c r="BJ132" s="23" t="str">
        <f ca="1">IF(AND($O132="Objectif",BJ$7&gt;=$R132,BJ$7&lt;=$R132+$S132-1),2,IF(AND($O132="Jalon",BJ$7&gt;=$R132,BJ$7&lt;=$R132+$S132-1),1,""))</f>
        <v/>
      </c>
      <c r="BK132" s="23" t="str">
        <f ca="1">IF(AND($O132="Objectif",BK$7&gt;=$R132,BK$7&lt;=$R132+$S132-1),2,IF(AND($O132="Jalon",BK$7&gt;=$R132,BK$7&lt;=$R132+$S132-1),1,""))</f>
        <v/>
      </c>
      <c r="BL132" s="23" t="str">
        <f ca="1">IF(AND($O132="Objectif",BL$7&gt;=$R132,BL$7&lt;=$R132+$S132-1),2,IF(AND($O132="Jalon",BL$7&gt;=$R132,BL$7&lt;=$R132+$S132-1),1,""))</f>
        <v/>
      </c>
      <c r="BM132" s="23" t="str">
        <f ca="1">IF(AND($O132="Objectif",BM$7&gt;=$R132,BM$7&lt;=$R132+$S132-1),2,IF(AND($O132="Jalon",BM$7&gt;=$R132,BM$7&lt;=$R132+$S132-1),1,""))</f>
        <v/>
      </c>
      <c r="BN132" s="23" t="str">
        <f ca="1">IF(AND($O132="Objectif",BN$7&gt;=$R132,BN$7&lt;=$R132+$S132-1),2,IF(AND($O132="Jalon",BN$7&gt;=$R132,BN$7&lt;=$R132+$S132-1),1,""))</f>
        <v/>
      </c>
      <c r="BO132" s="23" t="str">
        <f ca="1">IF(AND($O132="Objectif",BO$7&gt;=$R132,BO$7&lt;=$R132+$S132-1),2,IF(AND($O132="Jalon",BO$7&gt;=$R132,BO$7&lt;=$R132+$S132-1),1,""))</f>
        <v/>
      </c>
      <c r="BP132" s="23" t="str">
        <f ca="1">IF(AND($O132="Objectif",BP$7&gt;=$R132,BP$7&lt;=$R132+$S132-1),2,IF(AND($O132="Jalon",BP$7&gt;=$R132,BP$7&lt;=$R132+$S132-1),1,""))</f>
        <v/>
      </c>
      <c r="BQ132" s="23" t="str">
        <f ca="1">IF(AND($O132="Objectif",BQ$7&gt;=$R132,BQ$7&lt;=$R132+$S132-1),2,IF(AND($O132="Jalon",BQ$7&gt;=$R132,BQ$7&lt;=$R132+$S132-1),1,""))</f>
        <v/>
      </c>
      <c r="BR132" s="23" t="str">
        <f ca="1">IF(AND($O132="Objectif",BR$7&gt;=$R132,BR$7&lt;=$R132+$S132-1),2,IF(AND($O132="Jalon",BR$7&gt;=$R132,BR$7&lt;=$R132+$S132-1),1,""))</f>
        <v/>
      </c>
      <c r="BS132" s="23" t="str">
        <f ca="1">IF(AND($O132="Objectif",BS$7&gt;=$R132,BS$7&lt;=$R132+$S132-1),2,IF(AND($O132="Jalon",BS$7&gt;=$R132,BS$7&lt;=$R132+$S132-1),1,""))</f>
        <v/>
      </c>
      <c r="BT132" s="23" t="str">
        <f ca="1">IF(AND($O132="Objectif",BT$7&gt;=$R132,BT$7&lt;=$R132+$S132-1),2,IF(AND($O132="Jalon",BT$7&gt;=$R132,BT$7&lt;=$R132+$S132-1),1,""))</f>
        <v/>
      </c>
      <c r="BU132" s="23" t="str">
        <f ca="1">IF(AND($O132="Objectif",BU$7&gt;=$R132,BU$7&lt;=$R132+$S132-1),2,IF(AND($O132="Jalon",BU$7&gt;=$R132,BU$7&lt;=$R132+$S132-1),1,""))</f>
        <v/>
      </c>
      <c r="BV132" s="23" t="str">
        <f ca="1">IF(AND($O132="Objectif",BV$7&gt;=$R132,BV$7&lt;=$R132+$S132-1),2,IF(AND($O132="Jalon",BV$7&gt;=$R132,BV$7&lt;=$R132+$S132-1),1,""))</f>
        <v/>
      </c>
      <c r="BW132" s="23" t="str">
        <f ca="1">IF(AND($O132="Objectif",BW$7&gt;=$R132,BW$7&lt;=$R132+$S132-1),2,IF(AND($O132="Jalon",BW$7&gt;=$R132,BW$7&lt;=$R132+$S132-1),1,""))</f>
        <v/>
      </c>
      <c r="BX132" s="23" t="str">
        <f ca="1">IF(AND($O132="Objectif",BX$7&gt;=$R132,BX$7&lt;=$R132+$S132-1),2,IF(AND($O132="Jalon",BX$7&gt;=$R132,BX$7&lt;=$R132+$S132-1),1,""))</f>
        <v/>
      </c>
      <c r="BY132" s="23" t="str">
        <f ca="1">IF(AND($O132="Objectif",BY$7&gt;=$R132,BY$7&lt;=$R132+$S132-1),2,IF(AND($O132="Jalon",BY$7&gt;=$R132,BY$7&lt;=$R132+$S132-1),1,""))</f>
        <v/>
      </c>
      <c r="BZ132" s="23" t="str">
        <f ca="1">IF(AND($O132="Objectif",BZ$7&gt;=$R132,BZ$7&lt;=$R132+$S132-1),2,IF(AND($O132="Jalon",BZ$7&gt;=$R132,BZ$7&lt;=$R132+$S132-1),1,""))</f>
        <v/>
      </c>
      <c r="CA132" s="23" t="str">
        <f ca="1">IF(AND($O132="Objectif",CA$7&gt;=$R132,CA$7&lt;=$R132+$S132-1),2,IF(AND($O132="Jalon",CA$7&gt;=$R132,CA$7&lt;=$R132+$S132-1),1,""))</f>
        <v/>
      </c>
      <c r="CB132" s="23" t="str">
        <f ca="1">IF(AND($O132="Objectif",CB$7&gt;=$R132,CB$7&lt;=$R132+$S132-1),2,IF(AND($O132="Jalon",CB$7&gt;=$R132,CB$7&lt;=$R132+$S132-1),1,""))</f>
        <v/>
      </c>
    </row>
    <row r="133" spans="1:80" s="60" customFormat="1" ht="30" customHeight="1" x14ac:dyDescent="0.25">
      <c r="A133" s="36">
        <v>32</v>
      </c>
      <c r="B133" s="33" t="s">
        <v>48</v>
      </c>
      <c r="C133" s="88" t="str">
        <f ca="1">VLOOKUP(((Jalons[[#This Row],[perturbation ]]+Jalons[[#This Row],[perturbation 9]])/150),$D$3:$E$6,2,1)</f>
        <v>En bonne voie</v>
      </c>
      <c r="D133" s="88" t="str">
        <f ca="1">VLOOKUP((Jalons[[#This Row],[temps consommés ]]-Jalons[[#This Row],[Nombre de jours]])/Jalons[[#This Row],[Nombre de jours]],$V$3:$W$6,2,1)</f>
        <v>En bonne voie</v>
      </c>
      <c r="E133" s="22" t="s">
        <v>9</v>
      </c>
      <c r="F133" s="65">
        <f>IF(AND(Jalons[[#This Row],[début réel ]]="",Jalons[[#This Row],[fin réelle ]]),0,IF(AND(Jalons[[#This Row],[début réel ]]&lt;&gt;"",Jalons[[#This Row],[fin réelle ]]=""),0.5,1))</f>
        <v>0</v>
      </c>
      <c r="G133" s="56">
        <f>+T88+1</f>
        <v>45022</v>
      </c>
      <c r="H133" s="21">
        <v>2</v>
      </c>
      <c r="I133" s="45">
        <f>+Jalons[[#This Row],[Début prévisionnel ]]+Jalons[[#This Row],[Nombre de jours]]-1</f>
        <v>45023</v>
      </c>
      <c r="J133" s="45"/>
      <c r="K133" s="87">
        <f ca="1">IF(Jalons[[#This Row],[temps consommés ]]-Jalons[[#This Row],[Nombre de jours]]&lt;0,0,Jalons[[#This Row],[temps consommés ]]-Jalons[[#This Row],[Nombre de jours]])</f>
        <v>0</v>
      </c>
      <c r="L13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3" s="45"/>
      <c r="N133" s="66"/>
      <c r="O133" s="88" t="str">
        <f ca="1">VLOOKUP(Jalons[[#This Row],[temps consommés 10]]-Jalons[[#This Row],[Nombre de jours6]]/Jalons[[#This Row],[Nombre de jours6]],$V$3:$W$6,2,1)</f>
        <v>En bonne voie</v>
      </c>
      <c r="P133" s="22" t="s">
        <v>9</v>
      </c>
      <c r="Q133" s="65">
        <f>IF(AND(Jalons[[#This Row],[début réel 8]]="",Jalons[[#This Row],[fin réelle 11]]),0,IF(AND(Jalons[[#This Row],[début réel 8]]&lt;&gt;"",Jalons[[#This Row],[fin réelle 11]]=""),0.5,1))</f>
        <v>0</v>
      </c>
      <c r="R133" s="89">
        <f>+Jalons[[#This Row],[Fin ]]+1</f>
        <v>45024</v>
      </c>
      <c r="S133" s="90">
        <v>29</v>
      </c>
      <c r="T133" s="91">
        <f>Jalons[[#This Row],[Début prévisionnel 5]]+Jalons[[#This Row],[Nombre de jours6]]</f>
        <v>45053</v>
      </c>
      <c r="U133" s="91"/>
      <c r="V133" s="87">
        <f ca="1">IF(Jalons[[#This Row],[temps consommés 10]]-Jalons[[#This Row],[Nombre de jours6]]&lt;0,0,Jalons[[#This Row],[temps consommés 10]]-Jalons[[#This Row],[Nombre de jours6]])</f>
        <v>0</v>
      </c>
      <c r="W13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3" s="45"/>
      <c r="Y133" s="23" t="str">
        <f ca="1">IF(AND($O133="Objectif",Y$7&gt;=$R133,Y$7&lt;=$R133+$S133-1),2,IF(AND($O133="Jalon",Y$7&gt;=$R133,Y$7&lt;=$R133+$S133-1),1,""))</f>
        <v/>
      </c>
      <c r="Z133" s="23" t="str">
        <f ca="1">IF(AND($O133="Objectif",Z$7&gt;=$R133,Z$7&lt;=$R133+$S133-1),2,IF(AND($O133="Jalon",Z$7&gt;=$R133,Z$7&lt;=$R133+$S133-1),1,""))</f>
        <v/>
      </c>
      <c r="AA133" s="23" t="str">
        <f ca="1">IF(AND($O133="Objectif",AA$7&gt;=$R133,AA$7&lt;=$R133+$S133-1),2,IF(AND($O133="Jalon",AA$7&gt;=$R133,AA$7&lt;=$R133+$S133-1),1,""))</f>
        <v/>
      </c>
      <c r="AB133" s="23" t="str">
        <f ca="1">IF(AND($O133="Objectif",AB$7&gt;=$R133,AB$7&lt;=$R133+$S133-1),2,IF(AND($O133="Jalon",AB$7&gt;=$R133,AB$7&lt;=$R133+$S133-1),1,""))</f>
        <v/>
      </c>
      <c r="AC133" s="23" t="str">
        <f ca="1">IF(AND($O133="Objectif",AC$7&gt;=$R133,AC$7&lt;=$R133+$S133-1),2,IF(AND($O133="Jalon",AC$7&gt;=$R133,AC$7&lt;=$R133+$S133-1),1,""))</f>
        <v/>
      </c>
      <c r="AD133" s="23" t="str">
        <f ca="1">IF(AND($O133="Objectif",AD$7&gt;=$R133,AD$7&lt;=$R133+$S133-1),2,IF(AND($O133="Jalon",AD$7&gt;=$R133,AD$7&lt;=$R133+$S133-1),1,""))</f>
        <v/>
      </c>
      <c r="AE133" s="23" t="str">
        <f ca="1">IF(AND($O133="Objectif",AE$7&gt;=$R133,AE$7&lt;=$R133+$S133-1),2,IF(AND($O133="Jalon",AE$7&gt;=$R133,AE$7&lt;=$R133+$S133-1),1,""))</f>
        <v/>
      </c>
      <c r="AF133" s="23" t="str">
        <f ca="1">IF(AND($O133="Objectif",AF$7&gt;=$R133,AF$7&lt;=$R133+$S133-1),2,IF(AND($O133="Jalon",AF$7&gt;=$R133,AF$7&lt;=$R133+$S133-1),1,""))</f>
        <v/>
      </c>
      <c r="AG133" s="23" t="str">
        <f ca="1">IF(AND($O133="Objectif",AG$7&gt;=$R133,AG$7&lt;=$R133+$S133-1),2,IF(AND($O133="Jalon",AG$7&gt;=$R133,AG$7&lt;=$R133+$S133-1),1,""))</f>
        <v/>
      </c>
      <c r="AH133" s="23" t="str">
        <f ca="1">IF(AND($O133="Objectif",AH$7&gt;=$R133,AH$7&lt;=$R133+$S133-1),2,IF(AND($O133="Jalon",AH$7&gt;=$R133,AH$7&lt;=$R133+$S133-1),1,""))</f>
        <v/>
      </c>
      <c r="AI133" s="23" t="str">
        <f ca="1">IF(AND($O133="Objectif",AI$7&gt;=$R133,AI$7&lt;=$R133+$S133-1),2,IF(AND($O133="Jalon",AI$7&gt;=$R133,AI$7&lt;=$R133+$S133-1),1,""))</f>
        <v/>
      </c>
      <c r="AJ133" s="23" t="str">
        <f ca="1">IF(AND($O133="Objectif",AJ$7&gt;=$R133,AJ$7&lt;=$R133+$S133-1),2,IF(AND($O133="Jalon",AJ$7&gt;=$R133,AJ$7&lt;=$R133+$S133-1),1,""))</f>
        <v/>
      </c>
      <c r="AK133" s="23" t="str">
        <f ca="1">IF(AND($O133="Objectif",AK$7&gt;=$R133,AK$7&lt;=$R133+$S133-1),2,IF(AND($O133="Jalon",AK$7&gt;=$R133,AK$7&lt;=$R133+$S133-1),1,""))</f>
        <v/>
      </c>
      <c r="AL133" s="23" t="str">
        <f ca="1">IF(AND($O133="Objectif",AL$7&gt;=$R133,AL$7&lt;=$R133+$S133-1),2,IF(AND($O133="Jalon",AL$7&gt;=$R133,AL$7&lt;=$R133+$S133-1),1,""))</f>
        <v/>
      </c>
      <c r="AM133" s="23" t="str">
        <f ca="1">IF(AND($O133="Objectif",AM$7&gt;=$R133,AM$7&lt;=$R133+$S133-1),2,IF(AND($O133="Jalon",AM$7&gt;=$R133,AM$7&lt;=$R133+$S133-1),1,""))</f>
        <v/>
      </c>
      <c r="AN133" s="23" t="str">
        <f ca="1">IF(AND($O133="Objectif",AN$7&gt;=$R133,AN$7&lt;=$R133+$S133-1),2,IF(AND($O133="Jalon",AN$7&gt;=$R133,AN$7&lt;=$R133+$S133-1),1,""))</f>
        <v/>
      </c>
      <c r="AO133" s="23" t="str">
        <f ca="1">IF(AND($O133="Objectif",AO$7&gt;=$R133,AO$7&lt;=$R133+$S133-1),2,IF(AND($O133="Jalon",AO$7&gt;=$R133,AO$7&lt;=$R133+$S133-1),1,""))</f>
        <v/>
      </c>
      <c r="AP133" s="23" t="str">
        <f ca="1">IF(AND($O133="Objectif",AP$7&gt;=$R133,AP$7&lt;=$R133+$S133-1),2,IF(AND($O133="Jalon",AP$7&gt;=$R133,AP$7&lt;=$R133+$S133-1),1,""))</f>
        <v/>
      </c>
      <c r="AQ133" s="23" t="str">
        <f ca="1">IF(AND($O133="Objectif",AQ$7&gt;=$R133,AQ$7&lt;=$R133+$S133-1),2,IF(AND($O133="Jalon",AQ$7&gt;=$R133,AQ$7&lt;=$R133+$S133-1),1,""))</f>
        <v/>
      </c>
      <c r="AR133" s="23" t="str">
        <f ca="1">IF(AND($O133="Objectif",AR$7&gt;=$R133,AR$7&lt;=$R133+$S133-1),2,IF(AND($O133="Jalon",AR$7&gt;=$R133,AR$7&lt;=$R133+$S133-1),1,""))</f>
        <v/>
      </c>
      <c r="AS133" s="23" t="str">
        <f ca="1">IF(AND($O133="Objectif",AS$7&gt;=$R133,AS$7&lt;=$R133+$S133-1),2,IF(AND($O133="Jalon",AS$7&gt;=$R133,AS$7&lt;=$R133+$S133-1),1,""))</f>
        <v/>
      </c>
      <c r="AT133" s="23" t="str">
        <f ca="1">IF(AND($O133="Objectif",AT$7&gt;=$R133,AT$7&lt;=$R133+$S133-1),2,IF(AND($O133="Jalon",AT$7&gt;=$R133,AT$7&lt;=$R133+$S133-1),1,""))</f>
        <v/>
      </c>
      <c r="AU133" s="23" t="str">
        <f ca="1">IF(AND($O133="Objectif",AU$7&gt;=$R133,AU$7&lt;=$R133+$S133-1),2,IF(AND($O133="Jalon",AU$7&gt;=$R133,AU$7&lt;=$R133+$S133-1),1,""))</f>
        <v/>
      </c>
      <c r="AV133" s="23" t="str">
        <f ca="1">IF(AND($O133="Objectif",AV$7&gt;=$R133,AV$7&lt;=$R133+$S133-1),2,IF(AND($O133="Jalon",AV$7&gt;=$R133,AV$7&lt;=$R133+$S133-1),1,""))</f>
        <v/>
      </c>
      <c r="AW133" s="23" t="str">
        <f ca="1">IF(AND($O133="Objectif",AW$7&gt;=$R133,AW$7&lt;=$R133+$S133-1),2,IF(AND($O133="Jalon",AW$7&gt;=$R133,AW$7&lt;=$R133+$S133-1),1,""))</f>
        <v/>
      </c>
      <c r="AX133" s="23" t="str">
        <f ca="1">IF(AND($O133="Objectif",AX$7&gt;=$R133,AX$7&lt;=$R133+$S133-1),2,IF(AND($O133="Jalon",AX$7&gt;=$R133,AX$7&lt;=$R133+$S133-1),1,""))</f>
        <v/>
      </c>
      <c r="AY133" s="23" t="str">
        <f ca="1">IF(AND($O133="Objectif",AY$7&gt;=$R133,AY$7&lt;=$R133+$S133-1),2,IF(AND($O133="Jalon",AY$7&gt;=$R133,AY$7&lt;=$R133+$S133-1),1,""))</f>
        <v/>
      </c>
      <c r="AZ133" s="23" t="str">
        <f ca="1">IF(AND($O133="Objectif",AZ$7&gt;=$R133,AZ$7&lt;=$R133+$S133-1),2,IF(AND($O133="Jalon",AZ$7&gt;=$R133,AZ$7&lt;=$R133+$S133-1),1,""))</f>
        <v/>
      </c>
      <c r="BA133" s="23" t="str">
        <f ca="1">IF(AND($O133="Objectif",BA$7&gt;=$R133,BA$7&lt;=$R133+$S133-1),2,IF(AND($O133="Jalon",BA$7&gt;=$R133,BA$7&lt;=$R133+$S133-1),1,""))</f>
        <v/>
      </c>
      <c r="BB133" s="23" t="str">
        <f ca="1">IF(AND($O133="Objectif",BB$7&gt;=$R133,BB$7&lt;=$R133+$S133-1),2,IF(AND($O133="Jalon",BB$7&gt;=$R133,BB$7&lt;=$R133+$S133-1),1,""))</f>
        <v/>
      </c>
      <c r="BC133" s="23" t="str">
        <f ca="1">IF(AND($O133="Objectif",BC$7&gt;=$R133,BC$7&lt;=$R133+$S133-1),2,IF(AND($O133="Jalon",BC$7&gt;=$R133,BC$7&lt;=$R133+$S133-1),1,""))</f>
        <v/>
      </c>
      <c r="BD133" s="23" t="str">
        <f ca="1">IF(AND($O133="Objectif",BD$7&gt;=$R133,BD$7&lt;=$R133+$S133-1),2,IF(AND($O133="Jalon",BD$7&gt;=$R133,BD$7&lt;=$R133+$S133-1),1,""))</f>
        <v/>
      </c>
      <c r="BE133" s="23" t="str">
        <f ca="1">IF(AND($O133="Objectif",BE$7&gt;=$R133,BE$7&lt;=$R133+$S133-1),2,IF(AND($O133="Jalon",BE$7&gt;=$R133,BE$7&lt;=$R133+$S133-1),1,""))</f>
        <v/>
      </c>
      <c r="BF133" s="23" t="str">
        <f ca="1">IF(AND($O133="Objectif",BF$7&gt;=$R133,BF$7&lt;=$R133+$S133-1),2,IF(AND($O133="Jalon",BF$7&gt;=$R133,BF$7&lt;=$R133+$S133-1),1,""))</f>
        <v/>
      </c>
      <c r="BG133" s="23" t="str">
        <f ca="1">IF(AND($O133="Objectif",BG$7&gt;=$R133,BG$7&lt;=$R133+$S133-1),2,IF(AND($O133="Jalon",BG$7&gt;=$R133,BG$7&lt;=$R133+$S133-1),1,""))</f>
        <v/>
      </c>
      <c r="BH133" s="23" t="str">
        <f ca="1">IF(AND($O133="Objectif",BH$7&gt;=$R133,BH$7&lt;=$R133+$S133-1),2,IF(AND($O133="Jalon",BH$7&gt;=$R133,BH$7&lt;=$R133+$S133-1),1,""))</f>
        <v/>
      </c>
      <c r="BI133" s="23" t="str">
        <f ca="1">IF(AND($O133="Objectif",BI$7&gt;=$R133,BI$7&lt;=$R133+$S133-1),2,IF(AND($O133="Jalon",BI$7&gt;=$R133,BI$7&lt;=$R133+$S133-1),1,""))</f>
        <v/>
      </c>
      <c r="BJ133" s="23" t="str">
        <f ca="1">IF(AND($O133="Objectif",BJ$7&gt;=$R133,BJ$7&lt;=$R133+$S133-1),2,IF(AND($O133="Jalon",BJ$7&gt;=$R133,BJ$7&lt;=$R133+$S133-1),1,""))</f>
        <v/>
      </c>
      <c r="BK133" s="23" t="str">
        <f ca="1">IF(AND($O133="Objectif",BK$7&gt;=$R133,BK$7&lt;=$R133+$S133-1),2,IF(AND($O133="Jalon",BK$7&gt;=$R133,BK$7&lt;=$R133+$S133-1),1,""))</f>
        <v/>
      </c>
      <c r="BL133" s="23" t="str">
        <f ca="1">IF(AND($O133="Objectif",BL$7&gt;=$R133,BL$7&lt;=$R133+$S133-1),2,IF(AND($O133="Jalon",BL$7&gt;=$R133,BL$7&lt;=$R133+$S133-1),1,""))</f>
        <v/>
      </c>
      <c r="BM133" s="23" t="str">
        <f ca="1">IF(AND($O133="Objectif",BM$7&gt;=$R133,BM$7&lt;=$R133+$S133-1),2,IF(AND($O133="Jalon",BM$7&gt;=$R133,BM$7&lt;=$R133+$S133-1),1,""))</f>
        <v/>
      </c>
      <c r="BN133" s="23" t="str">
        <f ca="1">IF(AND($O133="Objectif",BN$7&gt;=$R133,BN$7&lt;=$R133+$S133-1),2,IF(AND($O133="Jalon",BN$7&gt;=$R133,BN$7&lt;=$R133+$S133-1),1,""))</f>
        <v/>
      </c>
      <c r="BO133" s="23" t="str">
        <f ca="1">IF(AND($O133="Objectif",BO$7&gt;=$R133,BO$7&lt;=$R133+$S133-1),2,IF(AND($O133="Jalon",BO$7&gt;=$R133,BO$7&lt;=$R133+$S133-1),1,""))</f>
        <v/>
      </c>
      <c r="BP133" s="23" t="str">
        <f ca="1">IF(AND($O133="Objectif",BP$7&gt;=$R133,BP$7&lt;=$R133+$S133-1),2,IF(AND($O133="Jalon",BP$7&gt;=$R133,BP$7&lt;=$R133+$S133-1),1,""))</f>
        <v/>
      </c>
      <c r="BQ133" s="23" t="str">
        <f ca="1">IF(AND($O133="Objectif",BQ$7&gt;=$R133,BQ$7&lt;=$R133+$S133-1),2,IF(AND($O133="Jalon",BQ$7&gt;=$R133,BQ$7&lt;=$R133+$S133-1),1,""))</f>
        <v/>
      </c>
      <c r="BR133" s="23" t="str">
        <f ca="1">IF(AND($O133="Objectif",BR$7&gt;=$R133,BR$7&lt;=$R133+$S133-1),2,IF(AND($O133="Jalon",BR$7&gt;=$R133,BR$7&lt;=$R133+$S133-1),1,""))</f>
        <v/>
      </c>
      <c r="BS133" s="23" t="str">
        <f ca="1">IF(AND($O133="Objectif",BS$7&gt;=$R133,BS$7&lt;=$R133+$S133-1),2,IF(AND($O133="Jalon",BS$7&gt;=$R133,BS$7&lt;=$R133+$S133-1),1,""))</f>
        <v/>
      </c>
      <c r="BT133" s="23" t="str">
        <f ca="1">IF(AND($O133="Objectif",BT$7&gt;=$R133,BT$7&lt;=$R133+$S133-1),2,IF(AND($O133="Jalon",BT$7&gt;=$R133,BT$7&lt;=$R133+$S133-1),1,""))</f>
        <v/>
      </c>
      <c r="BU133" s="23" t="str">
        <f ca="1">IF(AND($O133="Objectif",BU$7&gt;=$R133,BU$7&lt;=$R133+$S133-1),2,IF(AND($O133="Jalon",BU$7&gt;=$R133,BU$7&lt;=$R133+$S133-1),1,""))</f>
        <v/>
      </c>
      <c r="BV133" s="23" t="str">
        <f ca="1">IF(AND($O133="Objectif",BV$7&gt;=$R133,BV$7&lt;=$R133+$S133-1),2,IF(AND($O133="Jalon",BV$7&gt;=$R133,BV$7&lt;=$R133+$S133-1),1,""))</f>
        <v/>
      </c>
      <c r="BW133" s="23" t="str">
        <f ca="1">IF(AND($O133="Objectif",BW$7&gt;=$R133,BW$7&lt;=$R133+$S133-1),2,IF(AND($O133="Jalon",BW$7&gt;=$R133,BW$7&lt;=$R133+$S133-1),1,""))</f>
        <v/>
      </c>
      <c r="BX133" s="23" t="str">
        <f ca="1">IF(AND($O133="Objectif",BX$7&gt;=$R133,BX$7&lt;=$R133+$S133-1),2,IF(AND($O133="Jalon",BX$7&gt;=$R133,BX$7&lt;=$R133+$S133-1),1,""))</f>
        <v/>
      </c>
      <c r="BY133" s="23" t="str">
        <f ca="1">IF(AND($O133="Objectif",BY$7&gt;=$R133,BY$7&lt;=$R133+$S133-1),2,IF(AND($O133="Jalon",BY$7&gt;=$R133,BY$7&lt;=$R133+$S133-1),1,""))</f>
        <v/>
      </c>
      <c r="BZ133" s="23" t="str">
        <f ca="1">IF(AND($O133="Objectif",BZ$7&gt;=$R133,BZ$7&lt;=$R133+$S133-1),2,IF(AND($O133="Jalon",BZ$7&gt;=$R133,BZ$7&lt;=$R133+$S133-1),1,""))</f>
        <v/>
      </c>
      <c r="CA133" s="23" t="str">
        <f ca="1">IF(AND($O133="Objectif",CA$7&gt;=$R133,CA$7&lt;=$R133+$S133-1),2,IF(AND($O133="Jalon",CA$7&gt;=$R133,CA$7&lt;=$R133+$S133-1),1,""))</f>
        <v/>
      </c>
      <c r="CB133" s="23" t="str">
        <f ca="1">IF(AND($O133="Objectif",CB$7&gt;=$R133,CB$7&lt;=$R133+$S133-1),2,IF(AND($O133="Jalon",CB$7&gt;=$R133,CB$7&lt;=$R133+$S133-1),1,""))</f>
        <v/>
      </c>
    </row>
    <row r="134" spans="1:80" s="60" customFormat="1" ht="30" customHeight="1" x14ac:dyDescent="0.25">
      <c r="A134" s="37">
        <v>33</v>
      </c>
      <c r="B134" s="33" t="s">
        <v>49</v>
      </c>
      <c r="C134" s="88" t="str">
        <f ca="1">VLOOKUP(((Jalons[[#This Row],[perturbation ]]+Jalons[[#This Row],[perturbation 9]])/150),$D$3:$E$6,2,1)</f>
        <v>En bonne voie</v>
      </c>
      <c r="D134" s="88" t="str">
        <f ca="1">VLOOKUP((Jalons[[#This Row],[temps consommés ]]-Jalons[[#This Row],[Nombre de jours]])/Jalons[[#This Row],[Nombre de jours]],$V$3:$W$6,2,1)</f>
        <v>En bonne voie</v>
      </c>
      <c r="E134" s="22" t="s">
        <v>9</v>
      </c>
      <c r="F134" s="65">
        <f>IF(AND(Jalons[[#This Row],[début réel ]]="",Jalons[[#This Row],[fin réelle ]]),0,IF(AND(Jalons[[#This Row],[début réel ]]&lt;&gt;"",Jalons[[#This Row],[fin réelle ]]=""),0.5,1))</f>
        <v>0</v>
      </c>
      <c r="G134" s="56">
        <f>+T89+1</f>
        <v>45022</v>
      </c>
      <c r="H134" s="21">
        <v>2</v>
      </c>
      <c r="I134" s="45">
        <f>+Jalons[[#This Row],[Début prévisionnel ]]+Jalons[[#This Row],[Nombre de jours]]-1</f>
        <v>45023</v>
      </c>
      <c r="J134" s="45"/>
      <c r="K134" s="87">
        <f ca="1">IF(Jalons[[#This Row],[temps consommés ]]-Jalons[[#This Row],[Nombre de jours]]&lt;0,0,Jalons[[#This Row],[temps consommés ]]-Jalons[[#This Row],[Nombre de jours]])</f>
        <v>0</v>
      </c>
      <c r="L13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4" s="45"/>
      <c r="N134" s="66"/>
      <c r="O134" s="88" t="str">
        <f ca="1">VLOOKUP(Jalons[[#This Row],[temps consommés 10]]-Jalons[[#This Row],[Nombre de jours6]]/Jalons[[#This Row],[Nombre de jours6]],$V$3:$W$6,2,1)</f>
        <v>En bonne voie</v>
      </c>
      <c r="P134" s="22" t="s">
        <v>9</v>
      </c>
      <c r="Q134" s="65">
        <f>IF(AND(Jalons[[#This Row],[début réel 8]]="",Jalons[[#This Row],[fin réelle 11]]),0,IF(AND(Jalons[[#This Row],[début réel 8]]&lt;&gt;"",Jalons[[#This Row],[fin réelle 11]]=""),0.5,1))</f>
        <v>0</v>
      </c>
      <c r="R134" s="89">
        <f>+Jalons[[#This Row],[Fin ]]+1</f>
        <v>45024</v>
      </c>
      <c r="S134" s="90">
        <v>29</v>
      </c>
      <c r="T134" s="91">
        <f>Jalons[[#This Row],[Début prévisionnel 5]]+Jalons[[#This Row],[Nombre de jours6]]</f>
        <v>45053</v>
      </c>
      <c r="U134" s="91"/>
      <c r="V134" s="87">
        <f ca="1">IF(Jalons[[#This Row],[temps consommés 10]]-Jalons[[#This Row],[Nombre de jours6]]&lt;0,0,Jalons[[#This Row],[temps consommés 10]]-Jalons[[#This Row],[Nombre de jours6]])</f>
        <v>0</v>
      </c>
      <c r="W13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4" s="45"/>
      <c r="Y134" s="23" t="str">
        <f ca="1">IF(AND($O134="Objectif",Y$7&gt;=$R134,Y$7&lt;=$R134+$S134-1),2,IF(AND($O134="Jalon",Y$7&gt;=$R134,Y$7&lt;=$R134+$S134-1),1,""))</f>
        <v/>
      </c>
      <c r="Z134" s="23" t="str">
        <f ca="1">IF(AND($O134="Objectif",Z$7&gt;=$R134,Z$7&lt;=$R134+$S134-1),2,IF(AND($O134="Jalon",Z$7&gt;=$R134,Z$7&lt;=$R134+$S134-1),1,""))</f>
        <v/>
      </c>
      <c r="AA134" s="23" t="str">
        <f ca="1">IF(AND($O134="Objectif",AA$7&gt;=$R134,AA$7&lt;=$R134+$S134-1),2,IF(AND($O134="Jalon",AA$7&gt;=$R134,AA$7&lt;=$R134+$S134-1),1,""))</f>
        <v/>
      </c>
      <c r="AB134" s="23" t="str">
        <f ca="1">IF(AND($O134="Objectif",AB$7&gt;=$R134,AB$7&lt;=$R134+$S134-1),2,IF(AND($O134="Jalon",AB$7&gt;=$R134,AB$7&lt;=$R134+$S134-1),1,""))</f>
        <v/>
      </c>
      <c r="AC134" s="23" t="str">
        <f ca="1">IF(AND($O134="Objectif",AC$7&gt;=$R134,AC$7&lt;=$R134+$S134-1),2,IF(AND($O134="Jalon",AC$7&gt;=$R134,AC$7&lt;=$R134+$S134-1),1,""))</f>
        <v/>
      </c>
      <c r="AD134" s="23" t="str">
        <f ca="1">IF(AND($O134="Objectif",AD$7&gt;=$R134,AD$7&lt;=$R134+$S134-1),2,IF(AND($O134="Jalon",AD$7&gt;=$R134,AD$7&lt;=$R134+$S134-1),1,""))</f>
        <v/>
      </c>
      <c r="AE134" s="23" t="str">
        <f ca="1">IF(AND($O134="Objectif",AE$7&gt;=$R134,AE$7&lt;=$R134+$S134-1),2,IF(AND($O134="Jalon",AE$7&gt;=$R134,AE$7&lt;=$R134+$S134-1),1,""))</f>
        <v/>
      </c>
      <c r="AF134" s="23" t="str">
        <f ca="1">IF(AND($O134="Objectif",AF$7&gt;=$R134,AF$7&lt;=$R134+$S134-1),2,IF(AND($O134="Jalon",AF$7&gt;=$R134,AF$7&lt;=$R134+$S134-1),1,""))</f>
        <v/>
      </c>
      <c r="AG134" s="23" t="str">
        <f ca="1">IF(AND($O134="Objectif",AG$7&gt;=$R134,AG$7&lt;=$R134+$S134-1),2,IF(AND($O134="Jalon",AG$7&gt;=$R134,AG$7&lt;=$R134+$S134-1),1,""))</f>
        <v/>
      </c>
      <c r="AH134" s="23" t="str">
        <f ca="1">IF(AND($O134="Objectif",AH$7&gt;=$R134,AH$7&lt;=$R134+$S134-1),2,IF(AND($O134="Jalon",AH$7&gt;=$R134,AH$7&lt;=$R134+$S134-1),1,""))</f>
        <v/>
      </c>
      <c r="AI134" s="23" t="str">
        <f ca="1">IF(AND($O134="Objectif",AI$7&gt;=$R134,AI$7&lt;=$R134+$S134-1),2,IF(AND($O134="Jalon",AI$7&gt;=$R134,AI$7&lt;=$R134+$S134-1),1,""))</f>
        <v/>
      </c>
      <c r="AJ134" s="23" t="str">
        <f ca="1">IF(AND($O134="Objectif",AJ$7&gt;=$R134,AJ$7&lt;=$R134+$S134-1),2,IF(AND($O134="Jalon",AJ$7&gt;=$R134,AJ$7&lt;=$R134+$S134-1),1,""))</f>
        <v/>
      </c>
      <c r="AK134" s="23" t="str">
        <f ca="1">IF(AND($O134="Objectif",AK$7&gt;=$R134,AK$7&lt;=$R134+$S134-1),2,IF(AND($O134="Jalon",AK$7&gt;=$R134,AK$7&lt;=$R134+$S134-1),1,""))</f>
        <v/>
      </c>
      <c r="AL134" s="23" t="str">
        <f ca="1">IF(AND($O134="Objectif",AL$7&gt;=$R134,AL$7&lt;=$R134+$S134-1),2,IF(AND($O134="Jalon",AL$7&gt;=$R134,AL$7&lt;=$R134+$S134-1),1,""))</f>
        <v/>
      </c>
      <c r="AM134" s="23" t="str">
        <f ca="1">IF(AND($O134="Objectif",AM$7&gt;=$R134,AM$7&lt;=$R134+$S134-1),2,IF(AND($O134="Jalon",AM$7&gt;=$R134,AM$7&lt;=$R134+$S134-1),1,""))</f>
        <v/>
      </c>
      <c r="AN134" s="23" t="str">
        <f ca="1">IF(AND($O134="Objectif",AN$7&gt;=$R134,AN$7&lt;=$R134+$S134-1),2,IF(AND($O134="Jalon",AN$7&gt;=$R134,AN$7&lt;=$R134+$S134-1),1,""))</f>
        <v/>
      </c>
      <c r="AO134" s="23" t="str">
        <f ca="1">IF(AND($O134="Objectif",AO$7&gt;=$R134,AO$7&lt;=$R134+$S134-1),2,IF(AND($O134="Jalon",AO$7&gt;=$R134,AO$7&lt;=$R134+$S134-1),1,""))</f>
        <v/>
      </c>
      <c r="AP134" s="23" t="str">
        <f ca="1">IF(AND($O134="Objectif",AP$7&gt;=$R134,AP$7&lt;=$R134+$S134-1),2,IF(AND($O134="Jalon",AP$7&gt;=$R134,AP$7&lt;=$R134+$S134-1),1,""))</f>
        <v/>
      </c>
      <c r="AQ134" s="23" t="str">
        <f ca="1">IF(AND($O134="Objectif",AQ$7&gt;=$R134,AQ$7&lt;=$R134+$S134-1),2,IF(AND($O134="Jalon",AQ$7&gt;=$R134,AQ$7&lt;=$R134+$S134-1),1,""))</f>
        <v/>
      </c>
      <c r="AR134" s="23" t="str">
        <f ca="1">IF(AND($O134="Objectif",AR$7&gt;=$R134,AR$7&lt;=$R134+$S134-1),2,IF(AND($O134="Jalon",AR$7&gt;=$R134,AR$7&lt;=$R134+$S134-1),1,""))</f>
        <v/>
      </c>
      <c r="AS134" s="23" t="str">
        <f ca="1">IF(AND($O134="Objectif",AS$7&gt;=$R134,AS$7&lt;=$R134+$S134-1),2,IF(AND($O134="Jalon",AS$7&gt;=$R134,AS$7&lt;=$R134+$S134-1),1,""))</f>
        <v/>
      </c>
      <c r="AT134" s="23" t="str">
        <f ca="1">IF(AND($O134="Objectif",AT$7&gt;=$R134,AT$7&lt;=$R134+$S134-1),2,IF(AND($O134="Jalon",AT$7&gt;=$R134,AT$7&lt;=$R134+$S134-1),1,""))</f>
        <v/>
      </c>
      <c r="AU134" s="23" t="str">
        <f ca="1">IF(AND($O134="Objectif",AU$7&gt;=$R134,AU$7&lt;=$R134+$S134-1),2,IF(AND($O134="Jalon",AU$7&gt;=$R134,AU$7&lt;=$R134+$S134-1),1,""))</f>
        <v/>
      </c>
      <c r="AV134" s="23" t="str">
        <f ca="1">IF(AND($O134="Objectif",AV$7&gt;=$R134,AV$7&lt;=$R134+$S134-1),2,IF(AND($O134="Jalon",AV$7&gt;=$R134,AV$7&lt;=$R134+$S134-1),1,""))</f>
        <v/>
      </c>
      <c r="AW134" s="23" t="str">
        <f ca="1">IF(AND($O134="Objectif",AW$7&gt;=$R134,AW$7&lt;=$R134+$S134-1),2,IF(AND($O134="Jalon",AW$7&gt;=$R134,AW$7&lt;=$R134+$S134-1),1,""))</f>
        <v/>
      </c>
      <c r="AX134" s="23" t="str">
        <f ca="1">IF(AND($O134="Objectif",AX$7&gt;=$R134,AX$7&lt;=$R134+$S134-1),2,IF(AND($O134="Jalon",AX$7&gt;=$R134,AX$7&lt;=$R134+$S134-1),1,""))</f>
        <v/>
      </c>
      <c r="AY134" s="23" t="str">
        <f ca="1">IF(AND($O134="Objectif",AY$7&gt;=$R134,AY$7&lt;=$R134+$S134-1),2,IF(AND($O134="Jalon",AY$7&gt;=$R134,AY$7&lt;=$R134+$S134-1),1,""))</f>
        <v/>
      </c>
      <c r="AZ134" s="23" t="str">
        <f ca="1">IF(AND($O134="Objectif",AZ$7&gt;=$R134,AZ$7&lt;=$R134+$S134-1),2,IF(AND($O134="Jalon",AZ$7&gt;=$R134,AZ$7&lt;=$R134+$S134-1),1,""))</f>
        <v/>
      </c>
      <c r="BA134" s="23" t="str">
        <f ca="1">IF(AND($O134="Objectif",BA$7&gt;=$R134,BA$7&lt;=$R134+$S134-1),2,IF(AND($O134="Jalon",BA$7&gt;=$R134,BA$7&lt;=$R134+$S134-1),1,""))</f>
        <v/>
      </c>
      <c r="BB134" s="23" t="str">
        <f ca="1">IF(AND($O134="Objectif",BB$7&gt;=$R134,BB$7&lt;=$R134+$S134-1),2,IF(AND($O134="Jalon",BB$7&gt;=$R134,BB$7&lt;=$R134+$S134-1),1,""))</f>
        <v/>
      </c>
      <c r="BC134" s="23" t="str">
        <f ca="1">IF(AND($O134="Objectif",BC$7&gt;=$R134,BC$7&lt;=$R134+$S134-1),2,IF(AND($O134="Jalon",BC$7&gt;=$R134,BC$7&lt;=$R134+$S134-1),1,""))</f>
        <v/>
      </c>
      <c r="BD134" s="23" t="str">
        <f ca="1">IF(AND($O134="Objectif",BD$7&gt;=$R134,BD$7&lt;=$R134+$S134-1),2,IF(AND($O134="Jalon",BD$7&gt;=$R134,BD$7&lt;=$R134+$S134-1),1,""))</f>
        <v/>
      </c>
      <c r="BE134" s="23" t="str">
        <f ca="1">IF(AND($O134="Objectif",BE$7&gt;=$R134,BE$7&lt;=$R134+$S134-1),2,IF(AND($O134="Jalon",BE$7&gt;=$R134,BE$7&lt;=$R134+$S134-1),1,""))</f>
        <v/>
      </c>
      <c r="BF134" s="23" t="str">
        <f ca="1">IF(AND($O134="Objectif",BF$7&gt;=$R134,BF$7&lt;=$R134+$S134-1),2,IF(AND($O134="Jalon",BF$7&gt;=$R134,BF$7&lt;=$R134+$S134-1),1,""))</f>
        <v/>
      </c>
      <c r="BG134" s="23" t="str">
        <f ca="1">IF(AND($O134="Objectif",BG$7&gt;=$R134,BG$7&lt;=$R134+$S134-1),2,IF(AND($O134="Jalon",BG$7&gt;=$R134,BG$7&lt;=$R134+$S134-1),1,""))</f>
        <v/>
      </c>
      <c r="BH134" s="23" t="str">
        <f ca="1">IF(AND($O134="Objectif",BH$7&gt;=$R134,BH$7&lt;=$R134+$S134-1),2,IF(AND($O134="Jalon",BH$7&gt;=$R134,BH$7&lt;=$R134+$S134-1),1,""))</f>
        <v/>
      </c>
      <c r="BI134" s="23" t="str">
        <f ca="1">IF(AND($O134="Objectif",BI$7&gt;=$R134,BI$7&lt;=$R134+$S134-1),2,IF(AND($O134="Jalon",BI$7&gt;=$R134,BI$7&lt;=$R134+$S134-1),1,""))</f>
        <v/>
      </c>
      <c r="BJ134" s="23" t="str">
        <f ca="1">IF(AND($O134="Objectif",BJ$7&gt;=$R134,BJ$7&lt;=$R134+$S134-1),2,IF(AND($O134="Jalon",BJ$7&gt;=$R134,BJ$7&lt;=$R134+$S134-1),1,""))</f>
        <v/>
      </c>
      <c r="BK134" s="23" t="str">
        <f ca="1">IF(AND($O134="Objectif",BK$7&gt;=$R134,BK$7&lt;=$R134+$S134-1),2,IF(AND($O134="Jalon",BK$7&gt;=$R134,BK$7&lt;=$R134+$S134-1),1,""))</f>
        <v/>
      </c>
      <c r="BL134" s="23" t="str">
        <f ca="1">IF(AND($O134="Objectif",BL$7&gt;=$R134,BL$7&lt;=$R134+$S134-1),2,IF(AND($O134="Jalon",BL$7&gt;=$R134,BL$7&lt;=$R134+$S134-1),1,""))</f>
        <v/>
      </c>
      <c r="BM134" s="23" t="str">
        <f ca="1">IF(AND($O134="Objectif",BM$7&gt;=$R134,BM$7&lt;=$R134+$S134-1),2,IF(AND($O134="Jalon",BM$7&gt;=$R134,BM$7&lt;=$R134+$S134-1),1,""))</f>
        <v/>
      </c>
      <c r="BN134" s="23" t="str">
        <f ca="1">IF(AND($O134="Objectif",BN$7&gt;=$R134,BN$7&lt;=$R134+$S134-1),2,IF(AND($O134="Jalon",BN$7&gt;=$R134,BN$7&lt;=$R134+$S134-1),1,""))</f>
        <v/>
      </c>
      <c r="BO134" s="23" t="str">
        <f ca="1">IF(AND($O134="Objectif",BO$7&gt;=$R134,BO$7&lt;=$R134+$S134-1),2,IF(AND($O134="Jalon",BO$7&gt;=$R134,BO$7&lt;=$R134+$S134-1),1,""))</f>
        <v/>
      </c>
      <c r="BP134" s="23" t="str">
        <f ca="1">IF(AND($O134="Objectif",BP$7&gt;=$R134,BP$7&lt;=$R134+$S134-1),2,IF(AND($O134="Jalon",BP$7&gt;=$R134,BP$7&lt;=$R134+$S134-1),1,""))</f>
        <v/>
      </c>
      <c r="BQ134" s="23" t="str">
        <f ca="1">IF(AND($O134="Objectif",BQ$7&gt;=$R134,BQ$7&lt;=$R134+$S134-1),2,IF(AND($O134="Jalon",BQ$7&gt;=$R134,BQ$7&lt;=$R134+$S134-1),1,""))</f>
        <v/>
      </c>
      <c r="BR134" s="23" t="str">
        <f ca="1">IF(AND($O134="Objectif",BR$7&gt;=$R134,BR$7&lt;=$R134+$S134-1),2,IF(AND($O134="Jalon",BR$7&gt;=$R134,BR$7&lt;=$R134+$S134-1),1,""))</f>
        <v/>
      </c>
      <c r="BS134" s="23" t="str">
        <f ca="1">IF(AND($O134="Objectif",BS$7&gt;=$R134,BS$7&lt;=$R134+$S134-1),2,IF(AND($O134="Jalon",BS$7&gt;=$R134,BS$7&lt;=$R134+$S134-1),1,""))</f>
        <v/>
      </c>
      <c r="BT134" s="23" t="str">
        <f ca="1">IF(AND($O134="Objectif",BT$7&gt;=$R134,BT$7&lt;=$R134+$S134-1),2,IF(AND($O134="Jalon",BT$7&gt;=$R134,BT$7&lt;=$R134+$S134-1),1,""))</f>
        <v/>
      </c>
      <c r="BU134" s="23" t="str">
        <f ca="1">IF(AND($O134="Objectif",BU$7&gt;=$R134,BU$7&lt;=$R134+$S134-1),2,IF(AND($O134="Jalon",BU$7&gt;=$R134,BU$7&lt;=$R134+$S134-1),1,""))</f>
        <v/>
      </c>
      <c r="BV134" s="23" t="str">
        <f ca="1">IF(AND($O134="Objectif",BV$7&gt;=$R134,BV$7&lt;=$R134+$S134-1),2,IF(AND($O134="Jalon",BV$7&gt;=$R134,BV$7&lt;=$R134+$S134-1),1,""))</f>
        <v/>
      </c>
      <c r="BW134" s="23" t="str">
        <f ca="1">IF(AND($O134="Objectif",BW$7&gt;=$R134,BW$7&lt;=$R134+$S134-1),2,IF(AND($O134="Jalon",BW$7&gt;=$R134,BW$7&lt;=$R134+$S134-1),1,""))</f>
        <v/>
      </c>
      <c r="BX134" s="23" t="str">
        <f ca="1">IF(AND($O134="Objectif",BX$7&gt;=$R134,BX$7&lt;=$R134+$S134-1),2,IF(AND($O134="Jalon",BX$7&gt;=$R134,BX$7&lt;=$R134+$S134-1),1,""))</f>
        <v/>
      </c>
      <c r="BY134" s="23" t="str">
        <f ca="1">IF(AND($O134="Objectif",BY$7&gt;=$R134,BY$7&lt;=$R134+$S134-1),2,IF(AND($O134="Jalon",BY$7&gt;=$R134,BY$7&lt;=$R134+$S134-1),1,""))</f>
        <v/>
      </c>
      <c r="BZ134" s="23" t="str">
        <f ca="1">IF(AND($O134="Objectif",BZ$7&gt;=$R134,BZ$7&lt;=$R134+$S134-1),2,IF(AND($O134="Jalon",BZ$7&gt;=$R134,BZ$7&lt;=$R134+$S134-1),1,""))</f>
        <v/>
      </c>
      <c r="CA134" s="23" t="str">
        <f ca="1">IF(AND($O134="Objectif",CA$7&gt;=$R134,CA$7&lt;=$R134+$S134-1),2,IF(AND($O134="Jalon",CA$7&gt;=$R134,CA$7&lt;=$R134+$S134-1),1,""))</f>
        <v/>
      </c>
      <c r="CB134" s="23" t="str">
        <f ca="1">IF(AND($O134="Objectif",CB$7&gt;=$R134,CB$7&lt;=$R134+$S134-1),2,IF(AND($O134="Jalon",CB$7&gt;=$R134,CB$7&lt;=$R134+$S134-1),1,""))</f>
        <v/>
      </c>
    </row>
    <row r="135" spans="1:80" s="60" customFormat="1" ht="30" customHeight="1" x14ac:dyDescent="0.25">
      <c r="A135" s="37">
        <v>34</v>
      </c>
      <c r="B135" s="33" t="s">
        <v>50</v>
      </c>
      <c r="C135" s="88" t="str">
        <f ca="1">VLOOKUP(((Jalons[[#This Row],[perturbation ]]+Jalons[[#This Row],[perturbation 9]])/150),$D$3:$E$6,2,1)</f>
        <v>En bonne voie</v>
      </c>
      <c r="D135" s="88" t="str">
        <f ca="1">VLOOKUP((Jalons[[#This Row],[temps consommés ]]-Jalons[[#This Row],[Nombre de jours]])/Jalons[[#This Row],[Nombre de jours]],$V$3:$W$6,2,1)</f>
        <v>En bonne voie</v>
      </c>
      <c r="E135" s="22" t="s">
        <v>9</v>
      </c>
      <c r="F135" s="65">
        <f>IF(AND(Jalons[[#This Row],[début réel ]]="",Jalons[[#This Row],[fin réelle ]]),0,IF(AND(Jalons[[#This Row],[début réel ]]&lt;&gt;"",Jalons[[#This Row],[fin réelle ]]=""),0.5,1))</f>
        <v>0</v>
      </c>
      <c r="G135" s="56">
        <f>+T90+1</f>
        <v>45022</v>
      </c>
      <c r="H135" s="21">
        <v>2</v>
      </c>
      <c r="I135" s="45">
        <f>+Jalons[[#This Row],[Début prévisionnel ]]+Jalons[[#This Row],[Nombre de jours]]-1</f>
        <v>45023</v>
      </c>
      <c r="J135" s="45"/>
      <c r="K135" s="87">
        <f ca="1">IF(Jalons[[#This Row],[temps consommés ]]-Jalons[[#This Row],[Nombre de jours]]&lt;0,0,Jalons[[#This Row],[temps consommés ]]-Jalons[[#This Row],[Nombre de jours]])</f>
        <v>0</v>
      </c>
      <c r="L13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5" s="45"/>
      <c r="N135" s="66"/>
      <c r="O135" s="88" t="str">
        <f ca="1">VLOOKUP(Jalons[[#This Row],[temps consommés 10]]-Jalons[[#This Row],[Nombre de jours6]]/Jalons[[#This Row],[Nombre de jours6]],$V$3:$W$6,2,1)</f>
        <v>En bonne voie</v>
      </c>
      <c r="P135" s="22" t="s">
        <v>9</v>
      </c>
      <c r="Q135" s="65">
        <f>IF(AND(Jalons[[#This Row],[début réel 8]]="",Jalons[[#This Row],[fin réelle 11]]),0,IF(AND(Jalons[[#This Row],[début réel 8]]&lt;&gt;"",Jalons[[#This Row],[fin réelle 11]]=""),0.5,1))</f>
        <v>0</v>
      </c>
      <c r="R135" s="89">
        <f>+Jalons[[#This Row],[Fin ]]+1</f>
        <v>45024</v>
      </c>
      <c r="S135" s="90">
        <v>29</v>
      </c>
      <c r="T135" s="91">
        <f>Jalons[[#This Row],[Début prévisionnel 5]]+Jalons[[#This Row],[Nombre de jours6]]</f>
        <v>45053</v>
      </c>
      <c r="U135" s="91"/>
      <c r="V135" s="87">
        <f ca="1">IF(Jalons[[#This Row],[temps consommés 10]]-Jalons[[#This Row],[Nombre de jours6]]&lt;0,0,Jalons[[#This Row],[temps consommés 10]]-Jalons[[#This Row],[Nombre de jours6]])</f>
        <v>0</v>
      </c>
      <c r="W13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5" s="45"/>
      <c r="Y135" s="23" t="str">
        <f ca="1">IF(AND($O135="Objectif",Y$7&gt;=$R135,Y$7&lt;=$R135+$S135-1),2,IF(AND($O135="Jalon",Y$7&gt;=$R135,Y$7&lt;=$R135+$S135-1),1,""))</f>
        <v/>
      </c>
      <c r="Z135" s="23" t="str">
        <f ca="1">IF(AND($O135="Objectif",Z$7&gt;=$R135,Z$7&lt;=$R135+$S135-1),2,IF(AND($O135="Jalon",Z$7&gt;=$R135,Z$7&lt;=$R135+$S135-1),1,""))</f>
        <v/>
      </c>
      <c r="AA135" s="23" t="str">
        <f ca="1">IF(AND($O135="Objectif",AA$7&gt;=$R135,AA$7&lt;=$R135+$S135-1),2,IF(AND($O135="Jalon",AA$7&gt;=$R135,AA$7&lt;=$R135+$S135-1),1,""))</f>
        <v/>
      </c>
      <c r="AB135" s="23" t="str">
        <f ca="1">IF(AND($O135="Objectif",AB$7&gt;=$R135,AB$7&lt;=$R135+$S135-1),2,IF(AND($O135="Jalon",AB$7&gt;=$R135,AB$7&lt;=$R135+$S135-1),1,""))</f>
        <v/>
      </c>
      <c r="AC135" s="23" t="str">
        <f ca="1">IF(AND($O135="Objectif",AC$7&gt;=$R135,AC$7&lt;=$R135+$S135-1),2,IF(AND($O135="Jalon",AC$7&gt;=$R135,AC$7&lt;=$R135+$S135-1),1,""))</f>
        <v/>
      </c>
      <c r="AD135" s="23" t="str">
        <f ca="1">IF(AND($O135="Objectif",AD$7&gt;=$R135,AD$7&lt;=$R135+$S135-1),2,IF(AND($O135="Jalon",AD$7&gt;=$R135,AD$7&lt;=$R135+$S135-1),1,""))</f>
        <v/>
      </c>
      <c r="AE135" s="23" t="str">
        <f ca="1">IF(AND($O135="Objectif",AE$7&gt;=$R135,AE$7&lt;=$R135+$S135-1),2,IF(AND($O135="Jalon",AE$7&gt;=$R135,AE$7&lt;=$R135+$S135-1),1,""))</f>
        <v/>
      </c>
      <c r="AF135" s="23" t="str">
        <f ca="1">IF(AND($O135="Objectif",AF$7&gt;=$R135,AF$7&lt;=$R135+$S135-1),2,IF(AND($O135="Jalon",AF$7&gt;=$R135,AF$7&lt;=$R135+$S135-1),1,""))</f>
        <v/>
      </c>
      <c r="AG135" s="23" t="str">
        <f ca="1">IF(AND($O135="Objectif",AG$7&gt;=$R135,AG$7&lt;=$R135+$S135-1),2,IF(AND($O135="Jalon",AG$7&gt;=$R135,AG$7&lt;=$R135+$S135-1),1,""))</f>
        <v/>
      </c>
      <c r="AH135" s="23" t="str">
        <f ca="1">IF(AND($O135="Objectif",AH$7&gt;=$R135,AH$7&lt;=$R135+$S135-1),2,IF(AND($O135="Jalon",AH$7&gt;=$R135,AH$7&lt;=$R135+$S135-1),1,""))</f>
        <v/>
      </c>
      <c r="AI135" s="23" t="str">
        <f ca="1">IF(AND($O135="Objectif",AI$7&gt;=$R135,AI$7&lt;=$R135+$S135-1),2,IF(AND($O135="Jalon",AI$7&gt;=$R135,AI$7&lt;=$R135+$S135-1),1,""))</f>
        <v/>
      </c>
      <c r="AJ135" s="23" t="str">
        <f ca="1">IF(AND($O135="Objectif",AJ$7&gt;=$R135,AJ$7&lt;=$R135+$S135-1),2,IF(AND($O135="Jalon",AJ$7&gt;=$R135,AJ$7&lt;=$R135+$S135-1),1,""))</f>
        <v/>
      </c>
      <c r="AK135" s="23" t="str">
        <f ca="1">IF(AND($O135="Objectif",AK$7&gt;=$R135,AK$7&lt;=$R135+$S135-1),2,IF(AND($O135="Jalon",AK$7&gt;=$R135,AK$7&lt;=$R135+$S135-1),1,""))</f>
        <v/>
      </c>
      <c r="AL135" s="23" t="str">
        <f ca="1">IF(AND($O135="Objectif",AL$7&gt;=$R135,AL$7&lt;=$R135+$S135-1),2,IF(AND($O135="Jalon",AL$7&gt;=$R135,AL$7&lt;=$R135+$S135-1),1,""))</f>
        <v/>
      </c>
      <c r="AM135" s="23" t="str">
        <f ca="1">IF(AND($O135="Objectif",AM$7&gt;=$R135,AM$7&lt;=$R135+$S135-1),2,IF(AND($O135="Jalon",AM$7&gt;=$R135,AM$7&lt;=$R135+$S135-1),1,""))</f>
        <v/>
      </c>
      <c r="AN135" s="23" t="str">
        <f ca="1">IF(AND($O135="Objectif",AN$7&gt;=$R135,AN$7&lt;=$R135+$S135-1),2,IF(AND($O135="Jalon",AN$7&gt;=$R135,AN$7&lt;=$R135+$S135-1),1,""))</f>
        <v/>
      </c>
      <c r="AO135" s="23" t="str">
        <f ca="1">IF(AND($O135="Objectif",AO$7&gt;=$R135,AO$7&lt;=$R135+$S135-1),2,IF(AND($O135="Jalon",AO$7&gt;=$R135,AO$7&lt;=$R135+$S135-1),1,""))</f>
        <v/>
      </c>
      <c r="AP135" s="23" t="str">
        <f ca="1">IF(AND($O135="Objectif",AP$7&gt;=$R135,AP$7&lt;=$R135+$S135-1),2,IF(AND($O135="Jalon",AP$7&gt;=$R135,AP$7&lt;=$R135+$S135-1),1,""))</f>
        <v/>
      </c>
      <c r="AQ135" s="23" t="str">
        <f ca="1">IF(AND($O135="Objectif",AQ$7&gt;=$R135,AQ$7&lt;=$R135+$S135-1),2,IF(AND($O135="Jalon",AQ$7&gt;=$R135,AQ$7&lt;=$R135+$S135-1),1,""))</f>
        <v/>
      </c>
      <c r="AR135" s="23" t="str">
        <f ca="1">IF(AND($O135="Objectif",AR$7&gt;=$R135,AR$7&lt;=$R135+$S135-1),2,IF(AND($O135="Jalon",AR$7&gt;=$R135,AR$7&lt;=$R135+$S135-1),1,""))</f>
        <v/>
      </c>
      <c r="AS135" s="23" t="str">
        <f ca="1">IF(AND($O135="Objectif",AS$7&gt;=$R135,AS$7&lt;=$R135+$S135-1),2,IF(AND($O135="Jalon",AS$7&gt;=$R135,AS$7&lt;=$R135+$S135-1),1,""))</f>
        <v/>
      </c>
      <c r="AT135" s="23" t="str">
        <f ca="1">IF(AND($O135="Objectif",AT$7&gt;=$R135,AT$7&lt;=$R135+$S135-1),2,IF(AND($O135="Jalon",AT$7&gt;=$R135,AT$7&lt;=$R135+$S135-1),1,""))</f>
        <v/>
      </c>
      <c r="AU135" s="23" t="str">
        <f ca="1">IF(AND($O135="Objectif",AU$7&gt;=$R135,AU$7&lt;=$R135+$S135-1),2,IF(AND($O135="Jalon",AU$7&gt;=$R135,AU$7&lt;=$R135+$S135-1),1,""))</f>
        <v/>
      </c>
      <c r="AV135" s="23" t="str">
        <f ca="1">IF(AND($O135="Objectif",AV$7&gt;=$R135,AV$7&lt;=$R135+$S135-1),2,IF(AND($O135="Jalon",AV$7&gt;=$R135,AV$7&lt;=$R135+$S135-1),1,""))</f>
        <v/>
      </c>
      <c r="AW135" s="23" t="str">
        <f ca="1">IF(AND($O135="Objectif",AW$7&gt;=$R135,AW$7&lt;=$R135+$S135-1),2,IF(AND($O135="Jalon",AW$7&gt;=$R135,AW$7&lt;=$R135+$S135-1),1,""))</f>
        <v/>
      </c>
      <c r="AX135" s="23" t="str">
        <f ca="1">IF(AND($O135="Objectif",AX$7&gt;=$R135,AX$7&lt;=$R135+$S135-1),2,IF(AND($O135="Jalon",AX$7&gt;=$R135,AX$7&lt;=$R135+$S135-1),1,""))</f>
        <v/>
      </c>
      <c r="AY135" s="23" t="str">
        <f ca="1">IF(AND($O135="Objectif",AY$7&gt;=$R135,AY$7&lt;=$R135+$S135-1),2,IF(AND($O135="Jalon",AY$7&gt;=$R135,AY$7&lt;=$R135+$S135-1),1,""))</f>
        <v/>
      </c>
      <c r="AZ135" s="23" t="str">
        <f ca="1">IF(AND($O135="Objectif",AZ$7&gt;=$R135,AZ$7&lt;=$R135+$S135-1),2,IF(AND($O135="Jalon",AZ$7&gt;=$R135,AZ$7&lt;=$R135+$S135-1),1,""))</f>
        <v/>
      </c>
      <c r="BA135" s="23" t="str">
        <f ca="1">IF(AND($O135="Objectif",BA$7&gt;=$R135,BA$7&lt;=$R135+$S135-1),2,IF(AND($O135="Jalon",BA$7&gt;=$R135,BA$7&lt;=$R135+$S135-1),1,""))</f>
        <v/>
      </c>
      <c r="BB135" s="23" t="str">
        <f ca="1">IF(AND($O135="Objectif",BB$7&gt;=$R135,BB$7&lt;=$R135+$S135-1),2,IF(AND($O135="Jalon",BB$7&gt;=$R135,BB$7&lt;=$R135+$S135-1),1,""))</f>
        <v/>
      </c>
      <c r="BC135" s="23" t="str">
        <f ca="1">IF(AND($O135="Objectif",BC$7&gt;=$R135,BC$7&lt;=$R135+$S135-1),2,IF(AND($O135="Jalon",BC$7&gt;=$R135,BC$7&lt;=$R135+$S135-1),1,""))</f>
        <v/>
      </c>
      <c r="BD135" s="23" t="str">
        <f ca="1">IF(AND($O135="Objectif",BD$7&gt;=$R135,BD$7&lt;=$R135+$S135-1),2,IF(AND($O135="Jalon",BD$7&gt;=$R135,BD$7&lt;=$R135+$S135-1),1,""))</f>
        <v/>
      </c>
      <c r="BE135" s="23" t="str">
        <f ca="1">IF(AND($O135="Objectif",BE$7&gt;=$R135,BE$7&lt;=$R135+$S135-1),2,IF(AND($O135="Jalon",BE$7&gt;=$R135,BE$7&lt;=$R135+$S135-1),1,""))</f>
        <v/>
      </c>
      <c r="BF135" s="23" t="str">
        <f ca="1">IF(AND($O135="Objectif",BF$7&gt;=$R135,BF$7&lt;=$R135+$S135-1),2,IF(AND($O135="Jalon",BF$7&gt;=$R135,BF$7&lt;=$R135+$S135-1),1,""))</f>
        <v/>
      </c>
      <c r="BG135" s="23" t="str">
        <f ca="1">IF(AND($O135="Objectif",BG$7&gt;=$R135,BG$7&lt;=$R135+$S135-1),2,IF(AND($O135="Jalon",BG$7&gt;=$R135,BG$7&lt;=$R135+$S135-1),1,""))</f>
        <v/>
      </c>
      <c r="BH135" s="23" t="str">
        <f ca="1">IF(AND($O135="Objectif",BH$7&gt;=$R135,BH$7&lt;=$R135+$S135-1),2,IF(AND($O135="Jalon",BH$7&gt;=$R135,BH$7&lt;=$R135+$S135-1),1,""))</f>
        <v/>
      </c>
      <c r="BI135" s="23" t="str">
        <f ca="1">IF(AND($O135="Objectif",BI$7&gt;=$R135,BI$7&lt;=$R135+$S135-1),2,IF(AND($O135="Jalon",BI$7&gt;=$R135,BI$7&lt;=$R135+$S135-1),1,""))</f>
        <v/>
      </c>
      <c r="BJ135" s="23" t="str">
        <f ca="1">IF(AND($O135="Objectif",BJ$7&gt;=$R135,BJ$7&lt;=$R135+$S135-1),2,IF(AND($O135="Jalon",BJ$7&gt;=$R135,BJ$7&lt;=$R135+$S135-1),1,""))</f>
        <v/>
      </c>
      <c r="BK135" s="23" t="str">
        <f ca="1">IF(AND($O135="Objectif",BK$7&gt;=$R135,BK$7&lt;=$R135+$S135-1),2,IF(AND($O135="Jalon",BK$7&gt;=$R135,BK$7&lt;=$R135+$S135-1),1,""))</f>
        <v/>
      </c>
      <c r="BL135" s="23" t="str">
        <f ca="1">IF(AND($O135="Objectif",BL$7&gt;=$R135,BL$7&lt;=$R135+$S135-1),2,IF(AND($O135="Jalon",BL$7&gt;=$R135,BL$7&lt;=$R135+$S135-1),1,""))</f>
        <v/>
      </c>
      <c r="BM135" s="23" t="str">
        <f ca="1">IF(AND($O135="Objectif",BM$7&gt;=$R135,BM$7&lt;=$R135+$S135-1),2,IF(AND($O135="Jalon",BM$7&gt;=$R135,BM$7&lt;=$R135+$S135-1),1,""))</f>
        <v/>
      </c>
      <c r="BN135" s="23" t="str">
        <f ca="1">IF(AND($O135="Objectif",BN$7&gt;=$R135,BN$7&lt;=$R135+$S135-1),2,IF(AND($O135="Jalon",BN$7&gt;=$R135,BN$7&lt;=$R135+$S135-1),1,""))</f>
        <v/>
      </c>
      <c r="BO135" s="23" t="str">
        <f ca="1">IF(AND($O135="Objectif",BO$7&gt;=$R135,BO$7&lt;=$R135+$S135-1),2,IF(AND($O135="Jalon",BO$7&gt;=$R135,BO$7&lt;=$R135+$S135-1),1,""))</f>
        <v/>
      </c>
      <c r="BP135" s="23" t="str">
        <f ca="1">IF(AND($O135="Objectif",BP$7&gt;=$R135,BP$7&lt;=$R135+$S135-1),2,IF(AND($O135="Jalon",BP$7&gt;=$R135,BP$7&lt;=$R135+$S135-1),1,""))</f>
        <v/>
      </c>
      <c r="BQ135" s="23" t="str">
        <f ca="1">IF(AND($O135="Objectif",BQ$7&gt;=$R135,BQ$7&lt;=$R135+$S135-1),2,IF(AND($O135="Jalon",BQ$7&gt;=$R135,BQ$7&lt;=$R135+$S135-1),1,""))</f>
        <v/>
      </c>
      <c r="BR135" s="23" t="str">
        <f ca="1">IF(AND($O135="Objectif",BR$7&gt;=$R135,BR$7&lt;=$R135+$S135-1),2,IF(AND($O135="Jalon",BR$7&gt;=$R135,BR$7&lt;=$R135+$S135-1),1,""))</f>
        <v/>
      </c>
      <c r="BS135" s="23" t="str">
        <f ca="1">IF(AND($O135="Objectif",BS$7&gt;=$R135,BS$7&lt;=$R135+$S135-1),2,IF(AND($O135="Jalon",BS$7&gt;=$R135,BS$7&lt;=$R135+$S135-1),1,""))</f>
        <v/>
      </c>
      <c r="BT135" s="23" t="str">
        <f ca="1">IF(AND($O135="Objectif",BT$7&gt;=$R135,BT$7&lt;=$R135+$S135-1),2,IF(AND($O135="Jalon",BT$7&gt;=$R135,BT$7&lt;=$R135+$S135-1),1,""))</f>
        <v/>
      </c>
      <c r="BU135" s="23" t="str">
        <f ca="1">IF(AND($O135="Objectif",BU$7&gt;=$R135,BU$7&lt;=$R135+$S135-1),2,IF(AND($O135="Jalon",BU$7&gt;=$R135,BU$7&lt;=$R135+$S135-1),1,""))</f>
        <v/>
      </c>
      <c r="BV135" s="23" t="str">
        <f ca="1">IF(AND($O135="Objectif",BV$7&gt;=$R135,BV$7&lt;=$R135+$S135-1),2,IF(AND($O135="Jalon",BV$7&gt;=$R135,BV$7&lt;=$R135+$S135-1),1,""))</f>
        <v/>
      </c>
      <c r="BW135" s="23" t="str">
        <f ca="1">IF(AND($O135="Objectif",BW$7&gt;=$R135,BW$7&lt;=$R135+$S135-1),2,IF(AND($O135="Jalon",BW$7&gt;=$R135,BW$7&lt;=$R135+$S135-1),1,""))</f>
        <v/>
      </c>
      <c r="BX135" s="23" t="str">
        <f ca="1">IF(AND($O135="Objectif",BX$7&gt;=$R135,BX$7&lt;=$R135+$S135-1),2,IF(AND($O135="Jalon",BX$7&gt;=$R135,BX$7&lt;=$R135+$S135-1),1,""))</f>
        <v/>
      </c>
      <c r="BY135" s="23" t="str">
        <f ca="1">IF(AND($O135="Objectif",BY$7&gt;=$R135,BY$7&lt;=$R135+$S135-1),2,IF(AND($O135="Jalon",BY$7&gt;=$R135,BY$7&lt;=$R135+$S135-1),1,""))</f>
        <v/>
      </c>
      <c r="BZ135" s="23" t="str">
        <f ca="1">IF(AND($O135="Objectif",BZ$7&gt;=$R135,BZ$7&lt;=$R135+$S135-1),2,IF(AND($O135="Jalon",BZ$7&gt;=$R135,BZ$7&lt;=$R135+$S135-1),1,""))</f>
        <v/>
      </c>
      <c r="CA135" s="23" t="str">
        <f ca="1">IF(AND($O135="Objectif",CA$7&gt;=$R135,CA$7&lt;=$R135+$S135-1),2,IF(AND($O135="Jalon",CA$7&gt;=$R135,CA$7&lt;=$R135+$S135-1),1,""))</f>
        <v/>
      </c>
      <c r="CB135" s="23" t="str">
        <f ca="1">IF(AND($O135="Objectif",CB$7&gt;=$R135,CB$7&lt;=$R135+$S135-1),2,IF(AND($O135="Jalon",CB$7&gt;=$R135,CB$7&lt;=$R135+$S135-1),1,""))</f>
        <v/>
      </c>
    </row>
    <row r="136" spans="1:80" s="60" customFormat="1" ht="30" customHeight="1" x14ac:dyDescent="0.25">
      <c r="A136" s="36">
        <v>35</v>
      </c>
      <c r="B136" s="33" t="s">
        <v>51</v>
      </c>
      <c r="C136" s="88" t="str">
        <f ca="1">VLOOKUP(((Jalons[[#This Row],[perturbation ]]+Jalons[[#This Row],[perturbation 9]])/150),$D$3:$E$6,2,1)</f>
        <v>En bonne voie</v>
      </c>
      <c r="D136" s="88" t="str">
        <f ca="1">VLOOKUP((Jalons[[#This Row],[temps consommés ]]-Jalons[[#This Row],[Nombre de jours]])/Jalons[[#This Row],[Nombre de jours]],$V$3:$W$6,2,1)</f>
        <v>En bonne voie</v>
      </c>
      <c r="E136" s="22" t="s">
        <v>9</v>
      </c>
      <c r="F136" s="65">
        <f>IF(AND(Jalons[[#This Row],[début réel ]]="",Jalons[[#This Row],[fin réelle ]]),0,IF(AND(Jalons[[#This Row],[début réel ]]&lt;&gt;"",Jalons[[#This Row],[fin réelle ]]=""),0.5,1))</f>
        <v>0</v>
      </c>
      <c r="G136" s="56">
        <f>+T91+1</f>
        <v>45022</v>
      </c>
      <c r="H136" s="21">
        <v>2</v>
      </c>
      <c r="I136" s="45">
        <f>+Jalons[[#This Row],[Début prévisionnel ]]+Jalons[[#This Row],[Nombre de jours]]-1</f>
        <v>45023</v>
      </c>
      <c r="J136" s="45"/>
      <c r="K136" s="87">
        <f ca="1">IF(Jalons[[#This Row],[temps consommés ]]-Jalons[[#This Row],[Nombre de jours]]&lt;0,0,Jalons[[#This Row],[temps consommés ]]-Jalons[[#This Row],[Nombre de jours]])</f>
        <v>0</v>
      </c>
      <c r="L13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6" s="45"/>
      <c r="N136" s="66"/>
      <c r="O136" s="88" t="str">
        <f ca="1">VLOOKUP(Jalons[[#This Row],[temps consommés 10]]-Jalons[[#This Row],[Nombre de jours6]]/Jalons[[#This Row],[Nombre de jours6]],$V$3:$W$6,2,1)</f>
        <v>En bonne voie</v>
      </c>
      <c r="P136" s="22" t="s">
        <v>9</v>
      </c>
      <c r="Q136" s="65">
        <f>IF(AND(Jalons[[#This Row],[début réel 8]]="",Jalons[[#This Row],[fin réelle 11]]),0,IF(AND(Jalons[[#This Row],[début réel 8]]&lt;&gt;"",Jalons[[#This Row],[fin réelle 11]]=""),0.5,1))</f>
        <v>0</v>
      </c>
      <c r="R136" s="89">
        <f>+Jalons[[#This Row],[Fin ]]+1</f>
        <v>45024</v>
      </c>
      <c r="S136" s="90">
        <v>29</v>
      </c>
      <c r="T136" s="91">
        <f>Jalons[[#This Row],[Début prévisionnel 5]]+Jalons[[#This Row],[Nombre de jours6]]</f>
        <v>45053</v>
      </c>
      <c r="U136" s="91"/>
      <c r="V136" s="87">
        <f ca="1">IF(Jalons[[#This Row],[temps consommés 10]]-Jalons[[#This Row],[Nombre de jours6]]&lt;0,0,Jalons[[#This Row],[temps consommés 10]]-Jalons[[#This Row],[Nombre de jours6]])</f>
        <v>0</v>
      </c>
      <c r="W13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6" s="45"/>
      <c r="Y136" s="23" t="str">
        <f ca="1">IF(AND($O136="Objectif",Y$7&gt;=$R136,Y$7&lt;=$R136+$S136-1),2,IF(AND($O136="Jalon",Y$7&gt;=$R136,Y$7&lt;=$R136+$S136-1),1,""))</f>
        <v/>
      </c>
      <c r="Z136" s="23" t="str">
        <f ca="1">IF(AND($O136="Objectif",Z$7&gt;=$R136,Z$7&lt;=$R136+$S136-1),2,IF(AND($O136="Jalon",Z$7&gt;=$R136,Z$7&lt;=$R136+$S136-1),1,""))</f>
        <v/>
      </c>
      <c r="AA136" s="23" t="str">
        <f ca="1">IF(AND($O136="Objectif",AA$7&gt;=$R136,AA$7&lt;=$R136+$S136-1),2,IF(AND($O136="Jalon",AA$7&gt;=$R136,AA$7&lt;=$R136+$S136-1),1,""))</f>
        <v/>
      </c>
      <c r="AB136" s="23" t="str">
        <f ca="1">IF(AND($O136="Objectif",AB$7&gt;=$R136,AB$7&lt;=$R136+$S136-1),2,IF(AND($O136="Jalon",AB$7&gt;=$R136,AB$7&lt;=$R136+$S136-1),1,""))</f>
        <v/>
      </c>
      <c r="AC136" s="23" t="str">
        <f ca="1">IF(AND($O136="Objectif",AC$7&gt;=$R136,AC$7&lt;=$R136+$S136-1),2,IF(AND($O136="Jalon",AC$7&gt;=$R136,AC$7&lt;=$R136+$S136-1),1,""))</f>
        <v/>
      </c>
      <c r="AD136" s="23" t="str">
        <f ca="1">IF(AND($O136="Objectif",AD$7&gt;=$R136,AD$7&lt;=$R136+$S136-1),2,IF(AND($O136="Jalon",AD$7&gt;=$R136,AD$7&lt;=$R136+$S136-1),1,""))</f>
        <v/>
      </c>
      <c r="AE136" s="23" t="str">
        <f ca="1">IF(AND($O136="Objectif",AE$7&gt;=$R136,AE$7&lt;=$R136+$S136-1),2,IF(AND($O136="Jalon",AE$7&gt;=$R136,AE$7&lt;=$R136+$S136-1),1,""))</f>
        <v/>
      </c>
      <c r="AF136" s="23" t="str">
        <f ca="1">IF(AND($O136="Objectif",AF$7&gt;=$R136,AF$7&lt;=$R136+$S136-1),2,IF(AND($O136="Jalon",AF$7&gt;=$R136,AF$7&lt;=$R136+$S136-1),1,""))</f>
        <v/>
      </c>
      <c r="AG136" s="23" t="str">
        <f ca="1">IF(AND($O136="Objectif",AG$7&gt;=$R136,AG$7&lt;=$R136+$S136-1),2,IF(AND($O136="Jalon",AG$7&gt;=$R136,AG$7&lt;=$R136+$S136-1),1,""))</f>
        <v/>
      </c>
      <c r="AH136" s="23" t="str">
        <f ca="1">IF(AND($O136="Objectif",AH$7&gt;=$R136,AH$7&lt;=$R136+$S136-1),2,IF(AND($O136="Jalon",AH$7&gt;=$R136,AH$7&lt;=$R136+$S136-1),1,""))</f>
        <v/>
      </c>
      <c r="AI136" s="23" t="str">
        <f ca="1">IF(AND($O136="Objectif",AI$7&gt;=$R136,AI$7&lt;=$R136+$S136-1),2,IF(AND($O136="Jalon",AI$7&gt;=$R136,AI$7&lt;=$R136+$S136-1),1,""))</f>
        <v/>
      </c>
      <c r="AJ136" s="23" t="str">
        <f ca="1">IF(AND($O136="Objectif",AJ$7&gt;=$R136,AJ$7&lt;=$R136+$S136-1),2,IF(AND($O136="Jalon",AJ$7&gt;=$R136,AJ$7&lt;=$R136+$S136-1),1,""))</f>
        <v/>
      </c>
      <c r="AK136" s="23" t="str">
        <f ca="1">IF(AND($O136="Objectif",AK$7&gt;=$R136,AK$7&lt;=$R136+$S136-1),2,IF(AND($O136="Jalon",AK$7&gt;=$R136,AK$7&lt;=$R136+$S136-1),1,""))</f>
        <v/>
      </c>
      <c r="AL136" s="23" t="str">
        <f ca="1">IF(AND($O136="Objectif",AL$7&gt;=$R136,AL$7&lt;=$R136+$S136-1),2,IF(AND($O136="Jalon",AL$7&gt;=$R136,AL$7&lt;=$R136+$S136-1),1,""))</f>
        <v/>
      </c>
      <c r="AM136" s="23" t="str">
        <f ca="1">IF(AND($O136="Objectif",AM$7&gt;=$R136,AM$7&lt;=$R136+$S136-1),2,IF(AND($O136="Jalon",AM$7&gt;=$R136,AM$7&lt;=$R136+$S136-1),1,""))</f>
        <v/>
      </c>
      <c r="AN136" s="23" t="str">
        <f ca="1">IF(AND($O136="Objectif",AN$7&gt;=$R136,AN$7&lt;=$R136+$S136-1),2,IF(AND($O136="Jalon",AN$7&gt;=$R136,AN$7&lt;=$R136+$S136-1),1,""))</f>
        <v/>
      </c>
      <c r="AO136" s="23" t="str">
        <f ca="1">IF(AND($O136="Objectif",AO$7&gt;=$R136,AO$7&lt;=$R136+$S136-1),2,IF(AND($O136="Jalon",AO$7&gt;=$R136,AO$7&lt;=$R136+$S136-1),1,""))</f>
        <v/>
      </c>
      <c r="AP136" s="23" t="str">
        <f ca="1">IF(AND($O136="Objectif",AP$7&gt;=$R136,AP$7&lt;=$R136+$S136-1),2,IF(AND($O136="Jalon",AP$7&gt;=$R136,AP$7&lt;=$R136+$S136-1),1,""))</f>
        <v/>
      </c>
      <c r="AQ136" s="23" t="str">
        <f ca="1">IF(AND($O136="Objectif",AQ$7&gt;=$R136,AQ$7&lt;=$R136+$S136-1),2,IF(AND($O136="Jalon",AQ$7&gt;=$R136,AQ$7&lt;=$R136+$S136-1),1,""))</f>
        <v/>
      </c>
      <c r="AR136" s="23" t="str">
        <f ca="1">IF(AND($O136="Objectif",AR$7&gt;=$R136,AR$7&lt;=$R136+$S136-1),2,IF(AND($O136="Jalon",AR$7&gt;=$R136,AR$7&lt;=$R136+$S136-1),1,""))</f>
        <v/>
      </c>
      <c r="AS136" s="23" t="str">
        <f ca="1">IF(AND($O136="Objectif",AS$7&gt;=$R136,AS$7&lt;=$R136+$S136-1),2,IF(AND($O136="Jalon",AS$7&gt;=$R136,AS$7&lt;=$R136+$S136-1),1,""))</f>
        <v/>
      </c>
      <c r="AT136" s="23" t="str">
        <f ca="1">IF(AND($O136="Objectif",AT$7&gt;=$R136,AT$7&lt;=$R136+$S136-1),2,IF(AND($O136="Jalon",AT$7&gt;=$R136,AT$7&lt;=$R136+$S136-1),1,""))</f>
        <v/>
      </c>
      <c r="AU136" s="23" t="str">
        <f ca="1">IF(AND($O136="Objectif",AU$7&gt;=$R136,AU$7&lt;=$R136+$S136-1),2,IF(AND($O136="Jalon",AU$7&gt;=$R136,AU$7&lt;=$R136+$S136-1),1,""))</f>
        <v/>
      </c>
      <c r="AV136" s="23" t="str">
        <f ca="1">IF(AND($O136="Objectif",AV$7&gt;=$R136,AV$7&lt;=$R136+$S136-1),2,IF(AND($O136="Jalon",AV$7&gt;=$R136,AV$7&lt;=$R136+$S136-1),1,""))</f>
        <v/>
      </c>
      <c r="AW136" s="23" t="str">
        <f ca="1">IF(AND($O136="Objectif",AW$7&gt;=$R136,AW$7&lt;=$R136+$S136-1),2,IF(AND($O136="Jalon",AW$7&gt;=$R136,AW$7&lt;=$R136+$S136-1),1,""))</f>
        <v/>
      </c>
      <c r="AX136" s="23" t="str">
        <f ca="1">IF(AND($O136="Objectif",AX$7&gt;=$R136,AX$7&lt;=$R136+$S136-1),2,IF(AND($O136="Jalon",AX$7&gt;=$R136,AX$7&lt;=$R136+$S136-1),1,""))</f>
        <v/>
      </c>
      <c r="AY136" s="23" t="str">
        <f ca="1">IF(AND($O136="Objectif",AY$7&gt;=$R136,AY$7&lt;=$R136+$S136-1),2,IF(AND($O136="Jalon",AY$7&gt;=$R136,AY$7&lt;=$R136+$S136-1),1,""))</f>
        <v/>
      </c>
      <c r="AZ136" s="23" t="str">
        <f ca="1">IF(AND($O136="Objectif",AZ$7&gt;=$R136,AZ$7&lt;=$R136+$S136-1),2,IF(AND($O136="Jalon",AZ$7&gt;=$R136,AZ$7&lt;=$R136+$S136-1),1,""))</f>
        <v/>
      </c>
      <c r="BA136" s="23" t="str">
        <f ca="1">IF(AND($O136="Objectif",BA$7&gt;=$R136,BA$7&lt;=$R136+$S136-1),2,IF(AND($O136="Jalon",BA$7&gt;=$R136,BA$7&lt;=$R136+$S136-1),1,""))</f>
        <v/>
      </c>
      <c r="BB136" s="23" t="str">
        <f ca="1">IF(AND($O136="Objectif",BB$7&gt;=$R136,BB$7&lt;=$R136+$S136-1),2,IF(AND($O136="Jalon",BB$7&gt;=$R136,BB$7&lt;=$R136+$S136-1),1,""))</f>
        <v/>
      </c>
      <c r="BC136" s="23" t="str">
        <f ca="1">IF(AND($O136="Objectif",BC$7&gt;=$R136,BC$7&lt;=$R136+$S136-1),2,IF(AND($O136="Jalon",BC$7&gt;=$R136,BC$7&lt;=$R136+$S136-1),1,""))</f>
        <v/>
      </c>
      <c r="BD136" s="23" t="str">
        <f ca="1">IF(AND($O136="Objectif",BD$7&gt;=$R136,BD$7&lt;=$R136+$S136-1),2,IF(AND($O136="Jalon",BD$7&gt;=$R136,BD$7&lt;=$R136+$S136-1),1,""))</f>
        <v/>
      </c>
      <c r="BE136" s="23" t="str">
        <f ca="1">IF(AND($O136="Objectif",BE$7&gt;=$R136,BE$7&lt;=$R136+$S136-1),2,IF(AND($O136="Jalon",BE$7&gt;=$R136,BE$7&lt;=$R136+$S136-1),1,""))</f>
        <v/>
      </c>
      <c r="BF136" s="23" t="str">
        <f ca="1">IF(AND($O136="Objectif",BF$7&gt;=$R136,BF$7&lt;=$R136+$S136-1),2,IF(AND($O136="Jalon",BF$7&gt;=$R136,BF$7&lt;=$R136+$S136-1),1,""))</f>
        <v/>
      </c>
      <c r="BG136" s="23" t="str">
        <f ca="1">IF(AND($O136="Objectif",BG$7&gt;=$R136,BG$7&lt;=$R136+$S136-1),2,IF(AND($O136="Jalon",BG$7&gt;=$R136,BG$7&lt;=$R136+$S136-1),1,""))</f>
        <v/>
      </c>
      <c r="BH136" s="23" t="str">
        <f ca="1">IF(AND($O136="Objectif",BH$7&gt;=$R136,BH$7&lt;=$R136+$S136-1),2,IF(AND($O136="Jalon",BH$7&gt;=$R136,BH$7&lt;=$R136+$S136-1),1,""))</f>
        <v/>
      </c>
      <c r="BI136" s="23" t="str">
        <f ca="1">IF(AND($O136="Objectif",BI$7&gt;=$R136,BI$7&lt;=$R136+$S136-1),2,IF(AND($O136="Jalon",BI$7&gt;=$R136,BI$7&lt;=$R136+$S136-1),1,""))</f>
        <v/>
      </c>
      <c r="BJ136" s="23" t="str">
        <f ca="1">IF(AND($O136="Objectif",BJ$7&gt;=$R136,BJ$7&lt;=$R136+$S136-1),2,IF(AND($O136="Jalon",BJ$7&gt;=$R136,BJ$7&lt;=$R136+$S136-1),1,""))</f>
        <v/>
      </c>
      <c r="BK136" s="23" t="str">
        <f ca="1">IF(AND($O136="Objectif",BK$7&gt;=$R136,BK$7&lt;=$R136+$S136-1),2,IF(AND($O136="Jalon",BK$7&gt;=$R136,BK$7&lt;=$R136+$S136-1),1,""))</f>
        <v/>
      </c>
      <c r="BL136" s="23" t="str">
        <f ca="1">IF(AND($O136="Objectif",BL$7&gt;=$R136,BL$7&lt;=$R136+$S136-1),2,IF(AND($O136="Jalon",BL$7&gt;=$R136,BL$7&lt;=$R136+$S136-1),1,""))</f>
        <v/>
      </c>
      <c r="BM136" s="23" t="str">
        <f ca="1">IF(AND($O136="Objectif",BM$7&gt;=$R136,BM$7&lt;=$R136+$S136-1),2,IF(AND($O136="Jalon",BM$7&gt;=$R136,BM$7&lt;=$R136+$S136-1),1,""))</f>
        <v/>
      </c>
      <c r="BN136" s="23" t="str">
        <f ca="1">IF(AND($O136="Objectif",BN$7&gt;=$R136,BN$7&lt;=$R136+$S136-1),2,IF(AND($O136="Jalon",BN$7&gt;=$R136,BN$7&lt;=$R136+$S136-1),1,""))</f>
        <v/>
      </c>
      <c r="BO136" s="23" t="str">
        <f ca="1">IF(AND($O136="Objectif",BO$7&gt;=$R136,BO$7&lt;=$R136+$S136-1),2,IF(AND($O136="Jalon",BO$7&gt;=$R136,BO$7&lt;=$R136+$S136-1),1,""))</f>
        <v/>
      </c>
      <c r="BP136" s="23" t="str">
        <f ca="1">IF(AND($O136="Objectif",BP$7&gt;=$R136,BP$7&lt;=$R136+$S136-1),2,IF(AND($O136="Jalon",BP$7&gt;=$R136,BP$7&lt;=$R136+$S136-1),1,""))</f>
        <v/>
      </c>
      <c r="BQ136" s="23" t="str">
        <f ca="1">IF(AND($O136="Objectif",BQ$7&gt;=$R136,BQ$7&lt;=$R136+$S136-1),2,IF(AND($O136="Jalon",BQ$7&gt;=$R136,BQ$7&lt;=$R136+$S136-1),1,""))</f>
        <v/>
      </c>
      <c r="BR136" s="23" t="str">
        <f ca="1">IF(AND($O136="Objectif",BR$7&gt;=$R136,BR$7&lt;=$R136+$S136-1),2,IF(AND($O136="Jalon",BR$7&gt;=$R136,BR$7&lt;=$R136+$S136-1),1,""))</f>
        <v/>
      </c>
      <c r="BS136" s="23" t="str">
        <f ca="1">IF(AND($O136="Objectif",BS$7&gt;=$R136,BS$7&lt;=$R136+$S136-1),2,IF(AND($O136="Jalon",BS$7&gt;=$R136,BS$7&lt;=$R136+$S136-1),1,""))</f>
        <v/>
      </c>
      <c r="BT136" s="23" t="str">
        <f ca="1">IF(AND($O136="Objectif",BT$7&gt;=$R136,BT$7&lt;=$R136+$S136-1),2,IF(AND($O136="Jalon",BT$7&gt;=$R136,BT$7&lt;=$R136+$S136-1),1,""))</f>
        <v/>
      </c>
      <c r="BU136" s="23" t="str">
        <f ca="1">IF(AND($O136="Objectif",BU$7&gt;=$R136,BU$7&lt;=$R136+$S136-1),2,IF(AND($O136="Jalon",BU$7&gt;=$R136,BU$7&lt;=$R136+$S136-1),1,""))</f>
        <v/>
      </c>
      <c r="BV136" s="23" t="str">
        <f ca="1">IF(AND($O136="Objectif",BV$7&gt;=$R136,BV$7&lt;=$R136+$S136-1),2,IF(AND($O136="Jalon",BV$7&gt;=$R136,BV$7&lt;=$R136+$S136-1),1,""))</f>
        <v/>
      </c>
      <c r="BW136" s="23" t="str">
        <f ca="1">IF(AND($O136="Objectif",BW$7&gt;=$R136,BW$7&lt;=$R136+$S136-1),2,IF(AND($O136="Jalon",BW$7&gt;=$R136,BW$7&lt;=$R136+$S136-1),1,""))</f>
        <v/>
      </c>
      <c r="BX136" s="23" t="str">
        <f ca="1">IF(AND($O136="Objectif",BX$7&gt;=$R136,BX$7&lt;=$R136+$S136-1),2,IF(AND($O136="Jalon",BX$7&gt;=$R136,BX$7&lt;=$R136+$S136-1),1,""))</f>
        <v/>
      </c>
      <c r="BY136" s="23" t="str">
        <f ca="1">IF(AND($O136="Objectif",BY$7&gt;=$R136,BY$7&lt;=$R136+$S136-1),2,IF(AND($O136="Jalon",BY$7&gt;=$R136,BY$7&lt;=$R136+$S136-1),1,""))</f>
        <v/>
      </c>
      <c r="BZ136" s="23" t="str">
        <f ca="1">IF(AND($O136="Objectif",BZ$7&gt;=$R136,BZ$7&lt;=$R136+$S136-1),2,IF(AND($O136="Jalon",BZ$7&gt;=$R136,BZ$7&lt;=$R136+$S136-1),1,""))</f>
        <v/>
      </c>
      <c r="CA136" s="23" t="str">
        <f ca="1">IF(AND($O136="Objectif",CA$7&gt;=$R136,CA$7&lt;=$R136+$S136-1),2,IF(AND($O136="Jalon",CA$7&gt;=$R136,CA$7&lt;=$R136+$S136-1),1,""))</f>
        <v/>
      </c>
      <c r="CB136" s="23" t="str">
        <f ca="1">IF(AND($O136="Objectif",CB$7&gt;=$R136,CB$7&lt;=$R136+$S136-1),2,IF(AND($O136="Jalon",CB$7&gt;=$R136,CB$7&lt;=$R136+$S136-1),1,""))</f>
        <v/>
      </c>
    </row>
    <row r="137" spans="1:80" s="60" customFormat="1" ht="30" customHeight="1" x14ac:dyDescent="0.25">
      <c r="A137" s="37">
        <v>36</v>
      </c>
      <c r="B137" s="35" t="s">
        <v>52</v>
      </c>
      <c r="C137" s="88" t="str">
        <f ca="1">VLOOKUP(((Jalons[[#This Row],[perturbation ]]+Jalons[[#This Row],[perturbation 9]])/150),$D$3:$E$6,2,1)</f>
        <v>En bonne voie</v>
      </c>
      <c r="D137" s="88" t="str">
        <f ca="1">VLOOKUP((Jalons[[#This Row],[temps consommés ]]-Jalons[[#This Row],[Nombre de jours]])/Jalons[[#This Row],[Nombre de jours]],$V$3:$W$6,2,1)</f>
        <v>En bonne voie</v>
      </c>
      <c r="E137" s="22" t="s">
        <v>9</v>
      </c>
      <c r="F137" s="65">
        <f>IF(AND(Jalons[[#This Row],[début réel ]]="",Jalons[[#This Row],[fin réelle ]]),0,IF(AND(Jalons[[#This Row],[début réel ]]&lt;&gt;"",Jalons[[#This Row],[fin réelle ]]=""),0.5,1))</f>
        <v>0</v>
      </c>
      <c r="G137" s="56">
        <f>+T92+1</f>
        <v>45022</v>
      </c>
      <c r="H137" s="21">
        <v>2</v>
      </c>
      <c r="I137" s="45">
        <f>+Jalons[[#This Row],[Début prévisionnel ]]+Jalons[[#This Row],[Nombre de jours]]-1</f>
        <v>45023</v>
      </c>
      <c r="J137" s="45"/>
      <c r="K137" s="87">
        <f ca="1">IF(Jalons[[#This Row],[temps consommés ]]-Jalons[[#This Row],[Nombre de jours]]&lt;0,0,Jalons[[#This Row],[temps consommés ]]-Jalons[[#This Row],[Nombre de jours]])</f>
        <v>0</v>
      </c>
      <c r="L13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7" s="45"/>
      <c r="N137" s="66"/>
      <c r="O137" s="88" t="str">
        <f ca="1">VLOOKUP(Jalons[[#This Row],[temps consommés 10]]-Jalons[[#This Row],[Nombre de jours6]]/Jalons[[#This Row],[Nombre de jours6]],$V$3:$W$6,2,1)</f>
        <v>En bonne voie</v>
      </c>
      <c r="P137" s="22" t="s">
        <v>9</v>
      </c>
      <c r="Q137" s="65">
        <f>IF(AND(Jalons[[#This Row],[début réel 8]]="",Jalons[[#This Row],[fin réelle 11]]),0,IF(AND(Jalons[[#This Row],[début réel 8]]&lt;&gt;"",Jalons[[#This Row],[fin réelle 11]]=""),0.5,1))</f>
        <v>0</v>
      </c>
      <c r="R137" s="89">
        <f>+Jalons[[#This Row],[Fin ]]+1</f>
        <v>45024</v>
      </c>
      <c r="S137" s="90">
        <v>29</v>
      </c>
      <c r="T137" s="91">
        <f>Jalons[[#This Row],[Début prévisionnel 5]]+Jalons[[#This Row],[Nombre de jours6]]</f>
        <v>45053</v>
      </c>
      <c r="U137" s="91"/>
      <c r="V137" s="87">
        <f ca="1">IF(Jalons[[#This Row],[temps consommés 10]]-Jalons[[#This Row],[Nombre de jours6]]&lt;0,0,Jalons[[#This Row],[temps consommés 10]]-Jalons[[#This Row],[Nombre de jours6]])</f>
        <v>0</v>
      </c>
      <c r="W13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7" s="45"/>
      <c r="Y137" s="23" t="str">
        <f ca="1">IF(AND($O137="Objectif",Y$7&gt;=$R137,Y$7&lt;=$R137+$S137-1),2,IF(AND($O137="Jalon",Y$7&gt;=$R137,Y$7&lt;=$R137+$S137-1),1,""))</f>
        <v/>
      </c>
      <c r="Z137" s="23" t="str">
        <f ca="1">IF(AND($O137="Objectif",Z$7&gt;=$R137,Z$7&lt;=$R137+$S137-1),2,IF(AND($O137="Jalon",Z$7&gt;=$R137,Z$7&lt;=$R137+$S137-1),1,""))</f>
        <v/>
      </c>
      <c r="AA137" s="23" t="str">
        <f ca="1">IF(AND($O137="Objectif",AA$7&gt;=$R137,AA$7&lt;=$R137+$S137-1),2,IF(AND($O137="Jalon",AA$7&gt;=$R137,AA$7&lt;=$R137+$S137-1),1,""))</f>
        <v/>
      </c>
      <c r="AB137" s="23" t="str">
        <f ca="1">IF(AND($O137="Objectif",AB$7&gt;=$R137,AB$7&lt;=$R137+$S137-1),2,IF(AND($O137="Jalon",AB$7&gt;=$R137,AB$7&lt;=$R137+$S137-1),1,""))</f>
        <v/>
      </c>
      <c r="AC137" s="23" t="str">
        <f ca="1">IF(AND($O137="Objectif",AC$7&gt;=$R137,AC$7&lt;=$R137+$S137-1),2,IF(AND($O137="Jalon",AC$7&gt;=$R137,AC$7&lt;=$R137+$S137-1),1,""))</f>
        <v/>
      </c>
      <c r="AD137" s="23" t="str">
        <f ca="1">IF(AND($O137="Objectif",AD$7&gt;=$R137,AD$7&lt;=$R137+$S137-1),2,IF(AND($O137="Jalon",AD$7&gt;=$R137,AD$7&lt;=$R137+$S137-1),1,""))</f>
        <v/>
      </c>
      <c r="AE137" s="23" t="str">
        <f ca="1">IF(AND($O137="Objectif",AE$7&gt;=$R137,AE$7&lt;=$R137+$S137-1),2,IF(AND($O137="Jalon",AE$7&gt;=$R137,AE$7&lt;=$R137+$S137-1),1,""))</f>
        <v/>
      </c>
      <c r="AF137" s="23" t="str">
        <f ca="1">IF(AND($O137="Objectif",AF$7&gt;=$R137,AF$7&lt;=$R137+$S137-1),2,IF(AND($O137="Jalon",AF$7&gt;=$R137,AF$7&lt;=$R137+$S137-1),1,""))</f>
        <v/>
      </c>
      <c r="AG137" s="23" t="str">
        <f ca="1">IF(AND($O137="Objectif",AG$7&gt;=$R137,AG$7&lt;=$R137+$S137-1),2,IF(AND($O137="Jalon",AG$7&gt;=$R137,AG$7&lt;=$R137+$S137-1),1,""))</f>
        <v/>
      </c>
      <c r="AH137" s="23" t="str">
        <f ca="1">IF(AND($O137="Objectif",AH$7&gt;=$R137,AH$7&lt;=$R137+$S137-1),2,IF(AND($O137="Jalon",AH$7&gt;=$R137,AH$7&lt;=$R137+$S137-1),1,""))</f>
        <v/>
      </c>
      <c r="AI137" s="23" t="str">
        <f ca="1">IF(AND($O137="Objectif",AI$7&gt;=$R137,AI$7&lt;=$R137+$S137-1),2,IF(AND($O137="Jalon",AI$7&gt;=$R137,AI$7&lt;=$R137+$S137-1),1,""))</f>
        <v/>
      </c>
      <c r="AJ137" s="23" t="str">
        <f ca="1">IF(AND($O137="Objectif",AJ$7&gt;=$R137,AJ$7&lt;=$R137+$S137-1),2,IF(AND($O137="Jalon",AJ$7&gt;=$R137,AJ$7&lt;=$R137+$S137-1),1,""))</f>
        <v/>
      </c>
      <c r="AK137" s="23" t="str">
        <f ca="1">IF(AND($O137="Objectif",AK$7&gt;=$R137,AK$7&lt;=$R137+$S137-1),2,IF(AND($O137="Jalon",AK$7&gt;=$R137,AK$7&lt;=$R137+$S137-1),1,""))</f>
        <v/>
      </c>
      <c r="AL137" s="23" t="str">
        <f ca="1">IF(AND($O137="Objectif",AL$7&gt;=$R137,AL$7&lt;=$R137+$S137-1),2,IF(AND($O137="Jalon",AL$7&gt;=$R137,AL$7&lt;=$R137+$S137-1),1,""))</f>
        <v/>
      </c>
      <c r="AM137" s="23" t="str">
        <f ca="1">IF(AND($O137="Objectif",AM$7&gt;=$R137,AM$7&lt;=$R137+$S137-1),2,IF(AND($O137="Jalon",AM$7&gt;=$R137,AM$7&lt;=$R137+$S137-1),1,""))</f>
        <v/>
      </c>
      <c r="AN137" s="23" t="str">
        <f ca="1">IF(AND($O137="Objectif",AN$7&gt;=$R137,AN$7&lt;=$R137+$S137-1),2,IF(AND($O137="Jalon",AN$7&gt;=$R137,AN$7&lt;=$R137+$S137-1),1,""))</f>
        <v/>
      </c>
      <c r="AO137" s="23" t="str">
        <f ca="1">IF(AND($O137="Objectif",AO$7&gt;=$R137,AO$7&lt;=$R137+$S137-1),2,IF(AND($O137="Jalon",AO$7&gt;=$R137,AO$7&lt;=$R137+$S137-1),1,""))</f>
        <v/>
      </c>
      <c r="AP137" s="23" t="str">
        <f ca="1">IF(AND($O137="Objectif",AP$7&gt;=$R137,AP$7&lt;=$R137+$S137-1),2,IF(AND($O137="Jalon",AP$7&gt;=$R137,AP$7&lt;=$R137+$S137-1),1,""))</f>
        <v/>
      </c>
      <c r="AQ137" s="23" t="str">
        <f ca="1">IF(AND($O137="Objectif",AQ$7&gt;=$R137,AQ$7&lt;=$R137+$S137-1),2,IF(AND($O137="Jalon",AQ$7&gt;=$R137,AQ$7&lt;=$R137+$S137-1),1,""))</f>
        <v/>
      </c>
      <c r="AR137" s="23" t="str">
        <f ca="1">IF(AND($O137="Objectif",AR$7&gt;=$R137,AR$7&lt;=$R137+$S137-1),2,IF(AND($O137="Jalon",AR$7&gt;=$R137,AR$7&lt;=$R137+$S137-1),1,""))</f>
        <v/>
      </c>
      <c r="AS137" s="23" t="str">
        <f ca="1">IF(AND($O137="Objectif",AS$7&gt;=$R137,AS$7&lt;=$R137+$S137-1),2,IF(AND($O137="Jalon",AS$7&gt;=$R137,AS$7&lt;=$R137+$S137-1),1,""))</f>
        <v/>
      </c>
      <c r="AT137" s="23" t="str">
        <f ca="1">IF(AND($O137="Objectif",AT$7&gt;=$R137,AT$7&lt;=$R137+$S137-1),2,IF(AND($O137="Jalon",AT$7&gt;=$R137,AT$7&lt;=$R137+$S137-1),1,""))</f>
        <v/>
      </c>
      <c r="AU137" s="23" t="str">
        <f ca="1">IF(AND($O137="Objectif",AU$7&gt;=$R137,AU$7&lt;=$R137+$S137-1),2,IF(AND($O137="Jalon",AU$7&gt;=$R137,AU$7&lt;=$R137+$S137-1),1,""))</f>
        <v/>
      </c>
      <c r="AV137" s="23" t="str">
        <f ca="1">IF(AND($O137="Objectif",AV$7&gt;=$R137,AV$7&lt;=$R137+$S137-1),2,IF(AND($O137="Jalon",AV$7&gt;=$R137,AV$7&lt;=$R137+$S137-1),1,""))</f>
        <v/>
      </c>
      <c r="AW137" s="23" t="str">
        <f ca="1">IF(AND($O137="Objectif",AW$7&gt;=$R137,AW$7&lt;=$R137+$S137-1),2,IF(AND($O137="Jalon",AW$7&gt;=$R137,AW$7&lt;=$R137+$S137-1),1,""))</f>
        <v/>
      </c>
      <c r="AX137" s="23" t="str">
        <f ca="1">IF(AND($O137="Objectif",AX$7&gt;=$R137,AX$7&lt;=$R137+$S137-1),2,IF(AND($O137="Jalon",AX$7&gt;=$R137,AX$7&lt;=$R137+$S137-1),1,""))</f>
        <v/>
      </c>
      <c r="AY137" s="23" t="str">
        <f ca="1">IF(AND($O137="Objectif",AY$7&gt;=$R137,AY$7&lt;=$R137+$S137-1),2,IF(AND($O137="Jalon",AY$7&gt;=$R137,AY$7&lt;=$R137+$S137-1),1,""))</f>
        <v/>
      </c>
      <c r="AZ137" s="23" t="str">
        <f ca="1">IF(AND($O137="Objectif",AZ$7&gt;=$R137,AZ$7&lt;=$R137+$S137-1),2,IF(AND($O137="Jalon",AZ$7&gt;=$R137,AZ$7&lt;=$R137+$S137-1),1,""))</f>
        <v/>
      </c>
      <c r="BA137" s="23" t="str">
        <f ca="1">IF(AND($O137="Objectif",BA$7&gt;=$R137,BA$7&lt;=$R137+$S137-1),2,IF(AND($O137="Jalon",BA$7&gt;=$R137,BA$7&lt;=$R137+$S137-1),1,""))</f>
        <v/>
      </c>
      <c r="BB137" s="23" t="str">
        <f ca="1">IF(AND($O137="Objectif",BB$7&gt;=$R137,BB$7&lt;=$R137+$S137-1),2,IF(AND($O137="Jalon",BB$7&gt;=$R137,BB$7&lt;=$R137+$S137-1),1,""))</f>
        <v/>
      </c>
      <c r="BC137" s="23" t="str">
        <f ca="1">IF(AND($O137="Objectif",BC$7&gt;=$R137,BC$7&lt;=$R137+$S137-1),2,IF(AND($O137="Jalon",BC$7&gt;=$R137,BC$7&lt;=$R137+$S137-1),1,""))</f>
        <v/>
      </c>
      <c r="BD137" s="23" t="str">
        <f ca="1">IF(AND($O137="Objectif",BD$7&gt;=$R137,BD$7&lt;=$R137+$S137-1),2,IF(AND($O137="Jalon",BD$7&gt;=$R137,BD$7&lt;=$R137+$S137-1),1,""))</f>
        <v/>
      </c>
      <c r="BE137" s="23" t="str">
        <f ca="1">IF(AND($O137="Objectif",BE$7&gt;=$R137,BE$7&lt;=$R137+$S137-1),2,IF(AND($O137="Jalon",BE$7&gt;=$R137,BE$7&lt;=$R137+$S137-1),1,""))</f>
        <v/>
      </c>
      <c r="BF137" s="23" t="str">
        <f ca="1">IF(AND($O137="Objectif",BF$7&gt;=$R137,BF$7&lt;=$R137+$S137-1),2,IF(AND($O137="Jalon",BF$7&gt;=$R137,BF$7&lt;=$R137+$S137-1),1,""))</f>
        <v/>
      </c>
      <c r="BG137" s="23" t="str">
        <f ca="1">IF(AND($O137="Objectif",BG$7&gt;=$R137,BG$7&lt;=$R137+$S137-1),2,IF(AND($O137="Jalon",BG$7&gt;=$R137,BG$7&lt;=$R137+$S137-1),1,""))</f>
        <v/>
      </c>
      <c r="BH137" s="23" t="str">
        <f ca="1">IF(AND($O137="Objectif",BH$7&gt;=$R137,BH$7&lt;=$R137+$S137-1),2,IF(AND($O137="Jalon",BH$7&gt;=$R137,BH$7&lt;=$R137+$S137-1),1,""))</f>
        <v/>
      </c>
      <c r="BI137" s="23" t="str">
        <f ca="1">IF(AND($O137="Objectif",BI$7&gt;=$R137,BI$7&lt;=$R137+$S137-1),2,IF(AND($O137="Jalon",BI$7&gt;=$R137,BI$7&lt;=$R137+$S137-1),1,""))</f>
        <v/>
      </c>
      <c r="BJ137" s="23" t="str">
        <f ca="1">IF(AND($O137="Objectif",BJ$7&gt;=$R137,BJ$7&lt;=$R137+$S137-1),2,IF(AND($O137="Jalon",BJ$7&gt;=$R137,BJ$7&lt;=$R137+$S137-1),1,""))</f>
        <v/>
      </c>
      <c r="BK137" s="23" t="str">
        <f ca="1">IF(AND($O137="Objectif",BK$7&gt;=$R137,BK$7&lt;=$R137+$S137-1),2,IF(AND($O137="Jalon",BK$7&gt;=$R137,BK$7&lt;=$R137+$S137-1),1,""))</f>
        <v/>
      </c>
      <c r="BL137" s="23" t="str">
        <f ca="1">IF(AND($O137="Objectif",BL$7&gt;=$R137,BL$7&lt;=$R137+$S137-1),2,IF(AND($O137="Jalon",BL$7&gt;=$R137,BL$7&lt;=$R137+$S137-1),1,""))</f>
        <v/>
      </c>
      <c r="BM137" s="23" t="str">
        <f ca="1">IF(AND($O137="Objectif",BM$7&gt;=$R137,BM$7&lt;=$R137+$S137-1),2,IF(AND($O137="Jalon",BM$7&gt;=$R137,BM$7&lt;=$R137+$S137-1),1,""))</f>
        <v/>
      </c>
      <c r="BN137" s="23" t="str">
        <f ca="1">IF(AND($O137="Objectif",BN$7&gt;=$R137,BN$7&lt;=$R137+$S137-1),2,IF(AND($O137="Jalon",BN$7&gt;=$R137,BN$7&lt;=$R137+$S137-1),1,""))</f>
        <v/>
      </c>
      <c r="BO137" s="23" t="str">
        <f ca="1">IF(AND($O137="Objectif",BO$7&gt;=$R137,BO$7&lt;=$R137+$S137-1),2,IF(AND($O137="Jalon",BO$7&gt;=$R137,BO$7&lt;=$R137+$S137-1),1,""))</f>
        <v/>
      </c>
      <c r="BP137" s="23" t="str">
        <f ca="1">IF(AND($O137="Objectif",BP$7&gt;=$R137,BP$7&lt;=$R137+$S137-1),2,IF(AND($O137="Jalon",BP$7&gt;=$R137,BP$7&lt;=$R137+$S137-1),1,""))</f>
        <v/>
      </c>
      <c r="BQ137" s="23" t="str">
        <f ca="1">IF(AND($O137="Objectif",BQ$7&gt;=$R137,BQ$7&lt;=$R137+$S137-1),2,IF(AND($O137="Jalon",BQ$7&gt;=$R137,BQ$7&lt;=$R137+$S137-1),1,""))</f>
        <v/>
      </c>
      <c r="BR137" s="23" t="str">
        <f ca="1">IF(AND($O137="Objectif",BR$7&gt;=$R137,BR$7&lt;=$R137+$S137-1),2,IF(AND($O137="Jalon",BR$7&gt;=$R137,BR$7&lt;=$R137+$S137-1),1,""))</f>
        <v/>
      </c>
      <c r="BS137" s="23" t="str">
        <f ca="1">IF(AND($O137="Objectif",BS$7&gt;=$R137,BS$7&lt;=$R137+$S137-1),2,IF(AND($O137="Jalon",BS$7&gt;=$R137,BS$7&lt;=$R137+$S137-1),1,""))</f>
        <v/>
      </c>
      <c r="BT137" s="23" t="str">
        <f ca="1">IF(AND($O137="Objectif",BT$7&gt;=$R137,BT$7&lt;=$R137+$S137-1),2,IF(AND($O137="Jalon",BT$7&gt;=$R137,BT$7&lt;=$R137+$S137-1),1,""))</f>
        <v/>
      </c>
      <c r="BU137" s="23" t="str">
        <f ca="1">IF(AND($O137="Objectif",BU$7&gt;=$R137,BU$7&lt;=$R137+$S137-1),2,IF(AND($O137="Jalon",BU$7&gt;=$R137,BU$7&lt;=$R137+$S137-1),1,""))</f>
        <v/>
      </c>
      <c r="BV137" s="23" t="str">
        <f ca="1">IF(AND($O137="Objectif",BV$7&gt;=$R137,BV$7&lt;=$R137+$S137-1),2,IF(AND($O137="Jalon",BV$7&gt;=$R137,BV$7&lt;=$R137+$S137-1),1,""))</f>
        <v/>
      </c>
      <c r="BW137" s="23" t="str">
        <f ca="1">IF(AND($O137="Objectif",BW$7&gt;=$R137,BW$7&lt;=$R137+$S137-1),2,IF(AND($O137="Jalon",BW$7&gt;=$R137,BW$7&lt;=$R137+$S137-1),1,""))</f>
        <v/>
      </c>
      <c r="BX137" s="23" t="str">
        <f ca="1">IF(AND($O137="Objectif",BX$7&gt;=$R137,BX$7&lt;=$R137+$S137-1),2,IF(AND($O137="Jalon",BX$7&gt;=$R137,BX$7&lt;=$R137+$S137-1),1,""))</f>
        <v/>
      </c>
      <c r="BY137" s="23" t="str">
        <f ca="1">IF(AND($O137="Objectif",BY$7&gt;=$R137,BY$7&lt;=$R137+$S137-1),2,IF(AND($O137="Jalon",BY$7&gt;=$R137,BY$7&lt;=$R137+$S137-1),1,""))</f>
        <v/>
      </c>
      <c r="BZ137" s="23" t="str">
        <f ca="1">IF(AND($O137="Objectif",BZ$7&gt;=$R137,BZ$7&lt;=$R137+$S137-1),2,IF(AND($O137="Jalon",BZ$7&gt;=$R137,BZ$7&lt;=$R137+$S137-1),1,""))</f>
        <v/>
      </c>
      <c r="CA137" s="23" t="str">
        <f ca="1">IF(AND($O137="Objectif",CA$7&gt;=$R137,CA$7&lt;=$R137+$S137-1),2,IF(AND($O137="Jalon",CA$7&gt;=$R137,CA$7&lt;=$R137+$S137-1),1,""))</f>
        <v/>
      </c>
      <c r="CB137" s="23" t="str">
        <f ca="1">IF(AND($O137="Objectif",CB$7&gt;=$R137,CB$7&lt;=$R137+$S137-1),2,IF(AND($O137="Jalon",CB$7&gt;=$R137,CB$7&lt;=$R137+$S137-1),1,""))</f>
        <v/>
      </c>
    </row>
    <row r="138" spans="1:80" s="60" customFormat="1" ht="30" customHeight="1" x14ac:dyDescent="0.25">
      <c r="A138" s="37">
        <v>37</v>
      </c>
      <c r="B138" s="33" t="s">
        <v>53</v>
      </c>
      <c r="C138" s="88" t="str">
        <f ca="1">VLOOKUP(((Jalons[[#This Row],[perturbation ]]+Jalons[[#This Row],[perturbation 9]])/150),$D$3:$E$6,2,1)</f>
        <v>En bonne voie</v>
      </c>
      <c r="D138" s="88" t="str">
        <f ca="1">VLOOKUP((Jalons[[#This Row],[temps consommés ]]-Jalons[[#This Row],[Nombre de jours]])/Jalons[[#This Row],[Nombre de jours]],$V$3:$W$6,2,1)</f>
        <v>En bonne voie</v>
      </c>
      <c r="E138" s="22" t="s">
        <v>9</v>
      </c>
      <c r="F138" s="65">
        <f>IF(AND(Jalons[[#This Row],[début réel ]]="",Jalons[[#This Row],[fin réelle ]]),0,IF(AND(Jalons[[#This Row],[début réel ]]&lt;&gt;"",Jalons[[#This Row],[fin réelle ]]=""),0.5,1))</f>
        <v>0</v>
      </c>
      <c r="G138" s="56">
        <f>+T93+1</f>
        <v>45022</v>
      </c>
      <c r="H138" s="21">
        <v>2</v>
      </c>
      <c r="I138" s="45">
        <f>+Jalons[[#This Row],[Début prévisionnel ]]+Jalons[[#This Row],[Nombre de jours]]-1</f>
        <v>45023</v>
      </c>
      <c r="J138" s="45"/>
      <c r="K138" s="87">
        <f ca="1">IF(Jalons[[#This Row],[temps consommés ]]-Jalons[[#This Row],[Nombre de jours]]&lt;0,0,Jalons[[#This Row],[temps consommés ]]-Jalons[[#This Row],[Nombre de jours]])</f>
        <v>0</v>
      </c>
      <c r="L13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8" s="45"/>
      <c r="N138" s="66"/>
      <c r="O138" s="88" t="str">
        <f ca="1">VLOOKUP(Jalons[[#This Row],[temps consommés 10]]-Jalons[[#This Row],[Nombre de jours6]]/Jalons[[#This Row],[Nombre de jours6]],$V$3:$W$6,2,1)</f>
        <v>En bonne voie</v>
      </c>
      <c r="P138" s="22" t="s">
        <v>9</v>
      </c>
      <c r="Q138" s="65">
        <f>IF(AND(Jalons[[#This Row],[début réel 8]]="",Jalons[[#This Row],[fin réelle 11]]),0,IF(AND(Jalons[[#This Row],[début réel 8]]&lt;&gt;"",Jalons[[#This Row],[fin réelle 11]]=""),0.5,1))</f>
        <v>0</v>
      </c>
      <c r="R138" s="89">
        <f>+Jalons[[#This Row],[Fin ]]+1</f>
        <v>45024</v>
      </c>
      <c r="S138" s="90">
        <v>29</v>
      </c>
      <c r="T138" s="91">
        <f>Jalons[[#This Row],[Début prévisionnel 5]]+Jalons[[#This Row],[Nombre de jours6]]</f>
        <v>45053</v>
      </c>
      <c r="U138" s="91"/>
      <c r="V138" s="87">
        <f ca="1">IF(Jalons[[#This Row],[temps consommés 10]]-Jalons[[#This Row],[Nombre de jours6]]&lt;0,0,Jalons[[#This Row],[temps consommés 10]]-Jalons[[#This Row],[Nombre de jours6]])</f>
        <v>0</v>
      </c>
      <c r="W13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8" s="45"/>
      <c r="Y138" s="23" t="str">
        <f ca="1">IF(AND($O138="Objectif",Y$7&gt;=$R138,Y$7&lt;=$R138+$S138-1),2,IF(AND($O138="Jalon",Y$7&gt;=$R138,Y$7&lt;=$R138+$S138-1),1,""))</f>
        <v/>
      </c>
      <c r="Z138" s="23" t="str">
        <f ca="1">IF(AND($O138="Objectif",Z$7&gt;=$R138,Z$7&lt;=$R138+$S138-1),2,IF(AND($O138="Jalon",Z$7&gt;=$R138,Z$7&lt;=$R138+$S138-1),1,""))</f>
        <v/>
      </c>
      <c r="AA138" s="23" t="str">
        <f ca="1">IF(AND($O138="Objectif",AA$7&gt;=$R138,AA$7&lt;=$R138+$S138-1),2,IF(AND($O138="Jalon",AA$7&gt;=$R138,AA$7&lt;=$R138+$S138-1),1,""))</f>
        <v/>
      </c>
      <c r="AB138" s="23" t="str">
        <f ca="1">IF(AND($O138="Objectif",AB$7&gt;=$R138,AB$7&lt;=$R138+$S138-1),2,IF(AND($O138="Jalon",AB$7&gt;=$R138,AB$7&lt;=$R138+$S138-1),1,""))</f>
        <v/>
      </c>
      <c r="AC138" s="23" t="str">
        <f ca="1">IF(AND($O138="Objectif",AC$7&gt;=$R138,AC$7&lt;=$R138+$S138-1),2,IF(AND($O138="Jalon",AC$7&gt;=$R138,AC$7&lt;=$R138+$S138-1),1,""))</f>
        <v/>
      </c>
      <c r="AD138" s="23" t="str">
        <f ca="1">IF(AND($O138="Objectif",AD$7&gt;=$R138,AD$7&lt;=$R138+$S138-1),2,IF(AND($O138="Jalon",AD$7&gt;=$R138,AD$7&lt;=$R138+$S138-1),1,""))</f>
        <v/>
      </c>
      <c r="AE138" s="23" t="str">
        <f ca="1">IF(AND($O138="Objectif",AE$7&gt;=$R138,AE$7&lt;=$R138+$S138-1),2,IF(AND($O138="Jalon",AE$7&gt;=$R138,AE$7&lt;=$R138+$S138-1),1,""))</f>
        <v/>
      </c>
      <c r="AF138" s="23" t="str">
        <f ca="1">IF(AND($O138="Objectif",AF$7&gt;=$R138,AF$7&lt;=$R138+$S138-1),2,IF(AND($O138="Jalon",AF$7&gt;=$R138,AF$7&lt;=$R138+$S138-1),1,""))</f>
        <v/>
      </c>
      <c r="AG138" s="23" t="str">
        <f ca="1">IF(AND($O138="Objectif",AG$7&gt;=$R138,AG$7&lt;=$R138+$S138-1),2,IF(AND($O138="Jalon",AG$7&gt;=$R138,AG$7&lt;=$R138+$S138-1),1,""))</f>
        <v/>
      </c>
      <c r="AH138" s="23" t="str">
        <f ca="1">IF(AND($O138="Objectif",AH$7&gt;=$R138,AH$7&lt;=$R138+$S138-1),2,IF(AND($O138="Jalon",AH$7&gt;=$R138,AH$7&lt;=$R138+$S138-1),1,""))</f>
        <v/>
      </c>
      <c r="AI138" s="23" t="str">
        <f ca="1">IF(AND($O138="Objectif",AI$7&gt;=$R138,AI$7&lt;=$R138+$S138-1),2,IF(AND($O138="Jalon",AI$7&gt;=$R138,AI$7&lt;=$R138+$S138-1),1,""))</f>
        <v/>
      </c>
      <c r="AJ138" s="23" t="str">
        <f ca="1">IF(AND($O138="Objectif",AJ$7&gt;=$R138,AJ$7&lt;=$R138+$S138-1),2,IF(AND($O138="Jalon",AJ$7&gt;=$R138,AJ$7&lt;=$R138+$S138-1),1,""))</f>
        <v/>
      </c>
      <c r="AK138" s="23" t="str">
        <f ca="1">IF(AND($O138="Objectif",AK$7&gt;=$R138,AK$7&lt;=$R138+$S138-1),2,IF(AND($O138="Jalon",AK$7&gt;=$R138,AK$7&lt;=$R138+$S138-1),1,""))</f>
        <v/>
      </c>
      <c r="AL138" s="23" t="str">
        <f ca="1">IF(AND($O138="Objectif",AL$7&gt;=$R138,AL$7&lt;=$R138+$S138-1),2,IF(AND($O138="Jalon",AL$7&gt;=$R138,AL$7&lt;=$R138+$S138-1),1,""))</f>
        <v/>
      </c>
      <c r="AM138" s="23" t="str">
        <f ca="1">IF(AND($O138="Objectif",AM$7&gt;=$R138,AM$7&lt;=$R138+$S138-1),2,IF(AND($O138="Jalon",AM$7&gt;=$R138,AM$7&lt;=$R138+$S138-1),1,""))</f>
        <v/>
      </c>
      <c r="AN138" s="23" t="str">
        <f ca="1">IF(AND($O138="Objectif",AN$7&gt;=$R138,AN$7&lt;=$R138+$S138-1),2,IF(AND($O138="Jalon",AN$7&gt;=$R138,AN$7&lt;=$R138+$S138-1),1,""))</f>
        <v/>
      </c>
      <c r="AO138" s="23" t="str">
        <f ca="1">IF(AND($O138="Objectif",AO$7&gt;=$R138,AO$7&lt;=$R138+$S138-1),2,IF(AND($O138="Jalon",AO$7&gt;=$R138,AO$7&lt;=$R138+$S138-1),1,""))</f>
        <v/>
      </c>
      <c r="AP138" s="23" t="str">
        <f ca="1">IF(AND($O138="Objectif",AP$7&gt;=$R138,AP$7&lt;=$R138+$S138-1),2,IF(AND($O138="Jalon",AP$7&gt;=$R138,AP$7&lt;=$R138+$S138-1),1,""))</f>
        <v/>
      </c>
      <c r="AQ138" s="23" t="str">
        <f ca="1">IF(AND($O138="Objectif",AQ$7&gt;=$R138,AQ$7&lt;=$R138+$S138-1),2,IF(AND($O138="Jalon",AQ$7&gt;=$R138,AQ$7&lt;=$R138+$S138-1),1,""))</f>
        <v/>
      </c>
      <c r="AR138" s="23" t="str">
        <f ca="1">IF(AND($O138="Objectif",AR$7&gt;=$R138,AR$7&lt;=$R138+$S138-1),2,IF(AND($O138="Jalon",AR$7&gt;=$R138,AR$7&lt;=$R138+$S138-1),1,""))</f>
        <v/>
      </c>
      <c r="AS138" s="23" t="str">
        <f ca="1">IF(AND($O138="Objectif",AS$7&gt;=$R138,AS$7&lt;=$R138+$S138-1),2,IF(AND($O138="Jalon",AS$7&gt;=$R138,AS$7&lt;=$R138+$S138-1),1,""))</f>
        <v/>
      </c>
      <c r="AT138" s="23" t="str">
        <f ca="1">IF(AND($O138="Objectif",AT$7&gt;=$R138,AT$7&lt;=$R138+$S138-1),2,IF(AND($O138="Jalon",AT$7&gt;=$R138,AT$7&lt;=$R138+$S138-1),1,""))</f>
        <v/>
      </c>
      <c r="AU138" s="23" t="str">
        <f ca="1">IF(AND($O138="Objectif",AU$7&gt;=$R138,AU$7&lt;=$R138+$S138-1),2,IF(AND($O138="Jalon",AU$7&gt;=$R138,AU$7&lt;=$R138+$S138-1),1,""))</f>
        <v/>
      </c>
      <c r="AV138" s="23" t="str">
        <f ca="1">IF(AND($O138="Objectif",AV$7&gt;=$R138,AV$7&lt;=$R138+$S138-1),2,IF(AND($O138="Jalon",AV$7&gt;=$R138,AV$7&lt;=$R138+$S138-1),1,""))</f>
        <v/>
      </c>
      <c r="AW138" s="23" t="str">
        <f ca="1">IF(AND($O138="Objectif",AW$7&gt;=$R138,AW$7&lt;=$R138+$S138-1),2,IF(AND($O138="Jalon",AW$7&gt;=$R138,AW$7&lt;=$R138+$S138-1),1,""))</f>
        <v/>
      </c>
      <c r="AX138" s="23" t="str">
        <f ca="1">IF(AND($O138="Objectif",AX$7&gt;=$R138,AX$7&lt;=$R138+$S138-1),2,IF(AND($O138="Jalon",AX$7&gt;=$R138,AX$7&lt;=$R138+$S138-1),1,""))</f>
        <v/>
      </c>
      <c r="AY138" s="23" t="str">
        <f ca="1">IF(AND($O138="Objectif",AY$7&gt;=$R138,AY$7&lt;=$R138+$S138-1),2,IF(AND($O138="Jalon",AY$7&gt;=$R138,AY$7&lt;=$R138+$S138-1),1,""))</f>
        <v/>
      </c>
      <c r="AZ138" s="23" t="str">
        <f ca="1">IF(AND($O138="Objectif",AZ$7&gt;=$R138,AZ$7&lt;=$R138+$S138-1),2,IF(AND($O138="Jalon",AZ$7&gt;=$R138,AZ$7&lt;=$R138+$S138-1),1,""))</f>
        <v/>
      </c>
      <c r="BA138" s="23" t="str">
        <f ca="1">IF(AND($O138="Objectif",BA$7&gt;=$R138,BA$7&lt;=$R138+$S138-1),2,IF(AND($O138="Jalon",BA$7&gt;=$R138,BA$7&lt;=$R138+$S138-1),1,""))</f>
        <v/>
      </c>
      <c r="BB138" s="23" t="str">
        <f ca="1">IF(AND($O138="Objectif",BB$7&gt;=$R138,BB$7&lt;=$R138+$S138-1),2,IF(AND($O138="Jalon",BB$7&gt;=$R138,BB$7&lt;=$R138+$S138-1),1,""))</f>
        <v/>
      </c>
      <c r="BC138" s="23" t="str">
        <f ca="1">IF(AND($O138="Objectif",BC$7&gt;=$R138,BC$7&lt;=$R138+$S138-1),2,IF(AND($O138="Jalon",BC$7&gt;=$R138,BC$7&lt;=$R138+$S138-1),1,""))</f>
        <v/>
      </c>
      <c r="BD138" s="23" t="str">
        <f ca="1">IF(AND($O138="Objectif",BD$7&gt;=$R138,BD$7&lt;=$R138+$S138-1),2,IF(AND($O138="Jalon",BD$7&gt;=$R138,BD$7&lt;=$R138+$S138-1),1,""))</f>
        <v/>
      </c>
      <c r="BE138" s="23" t="str">
        <f ca="1">IF(AND($O138="Objectif",BE$7&gt;=$R138,BE$7&lt;=$R138+$S138-1),2,IF(AND($O138="Jalon",BE$7&gt;=$R138,BE$7&lt;=$R138+$S138-1),1,""))</f>
        <v/>
      </c>
      <c r="BF138" s="23" t="str">
        <f ca="1">IF(AND($O138="Objectif",BF$7&gt;=$R138,BF$7&lt;=$R138+$S138-1),2,IF(AND($O138="Jalon",BF$7&gt;=$R138,BF$7&lt;=$R138+$S138-1),1,""))</f>
        <v/>
      </c>
      <c r="BG138" s="23" t="str">
        <f ca="1">IF(AND($O138="Objectif",BG$7&gt;=$R138,BG$7&lt;=$R138+$S138-1),2,IF(AND($O138="Jalon",BG$7&gt;=$R138,BG$7&lt;=$R138+$S138-1),1,""))</f>
        <v/>
      </c>
      <c r="BH138" s="23" t="str">
        <f ca="1">IF(AND($O138="Objectif",BH$7&gt;=$R138,BH$7&lt;=$R138+$S138-1),2,IF(AND($O138="Jalon",BH$7&gt;=$R138,BH$7&lt;=$R138+$S138-1),1,""))</f>
        <v/>
      </c>
      <c r="BI138" s="23" t="str">
        <f ca="1">IF(AND($O138="Objectif",BI$7&gt;=$R138,BI$7&lt;=$R138+$S138-1),2,IF(AND($O138="Jalon",BI$7&gt;=$R138,BI$7&lt;=$R138+$S138-1),1,""))</f>
        <v/>
      </c>
      <c r="BJ138" s="23" t="str">
        <f ca="1">IF(AND($O138="Objectif",BJ$7&gt;=$R138,BJ$7&lt;=$R138+$S138-1),2,IF(AND($O138="Jalon",BJ$7&gt;=$R138,BJ$7&lt;=$R138+$S138-1),1,""))</f>
        <v/>
      </c>
      <c r="BK138" s="23" t="str">
        <f ca="1">IF(AND($O138="Objectif",BK$7&gt;=$R138,BK$7&lt;=$R138+$S138-1),2,IF(AND($O138="Jalon",BK$7&gt;=$R138,BK$7&lt;=$R138+$S138-1),1,""))</f>
        <v/>
      </c>
      <c r="BL138" s="23" t="str">
        <f ca="1">IF(AND($O138="Objectif",BL$7&gt;=$R138,BL$7&lt;=$R138+$S138-1),2,IF(AND($O138="Jalon",BL$7&gt;=$R138,BL$7&lt;=$R138+$S138-1),1,""))</f>
        <v/>
      </c>
      <c r="BM138" s="23" t="str">
        <f ca="1">IF(AND($O138="Objectif",BM$7&gt;=$R138,BM$7&lt;=$R138+$S138-1),2,IF(AND($O138="Jalon",BM$7&gt;=$R138,BM$7&lt;=$R138+$S138-1),1,""))</f>
        <v/>
      </c>
      <c r="BN138" s="23" t="str">
        <f ca="1">IF(AND($O138="Objectif",BN$7&gt;=$R138,BN$7&lt;=$R138+$S138-1),2,IF(AND($O138="Jalon",BN$7&gt;=$R138,BN$7&lt;=$R138+$S138-1),1,""))</f>
        <v/>
      </c>
      <c r="BO138" s="23" t="str">
        <f ca="1">IF(AND($O138="Objectif",BO$7&gt;=$R138,BO$7&lt;=$R138+$S138-1),2,IF(AND($O138="Jalon",BO$7&gt;=$R138,BO$7&lt;=$R138+$S138-1),1,""))</f>
        <v/>
      </c>
      <c r="BP138" s="23" t="str">
        <f ca="1">IF(AND($O138="Objectif",BP$7&gt;=$R138,BP$7&lt;=$R138+$S138-1),2,IF(AND($O138="Jalon",BP$7&gt;=$R138,BP$7&lt;=$R138+$S138-1),1,""))</f>
        <v/>
      </c>
      <c r="BQ138" s="23" t="str">
        <f ca="1">IF(AND($O138="Objectif",BQ$7&gt;=$R138,BQ$7&lt;=$R138+$S138-1),2,IF(AND($O138="Jalon",BQ$7&gt;=$R138,BQ$7&lt;=$R138+$S138-1),1,""))</f>
        <v/>
      </c>
      <c r="BR138" s="23" t="str">
        <f ca="1">IF(AND($O138="Objectif",BR$7&gt;=$R138,BR$7&lt;=$R138+$S138-1),2,IF(AND($O138="Jalon",BR$7&gt;=$R138,BR$7&lt;=$R138+$S138-1),1,""))</f>
        <v/>
      </c>
      <c r="BS138" s="23" t="str">
        <f ca="1">IF(AND($O138="Objectif",BS$7&gt;=$R138,BS$7&lt;=$R138+$S138-1),2,IF(AND($O138="Jalon",BS$7&gt;=$R138,BS$7&lt;=$R138+$S138-1),1,""))</f>
        <v/>
      </c>
      <c r="BT138" s="23" t="str">
        <f ca="1">IF(AND($O138="Objectif",BT$7&gt;=$R138,BT$7&lt;=$R138+$S138-1),2,IF(AND($O138="Jalon",BT$7&gt;=$R138,BT$7&lt;=$R138+$S138-1),1,""))</f>
        <v/>
      </c>
      <c r="BU138" s="23" t="str">
        <f ca="1">IF(AND($O138="Objectif",BU$7&gt;=$R138,BU$7&lt;=$R138+$S138-1),2,IF(AND($O138="Jalon",BU$7&gt;=$R138,BU$7&lt;=$R138+$S138-1),1,""))</f>
        <v/>
      </c>
      <c r="BV138" s="23" t="str">
        <f ca="1">IF(AND($O138="Objectif",BV$7&gt;=$R138,BV$7&lt;=$R138+$S138-1),2,IF(AND($O138="Jalon",BV$7&gt;=$R138,BV$7&lt;=$R138+$S138-1),1,""))</f>
        <v/>
      </c>
      <c r="BW138" s="23" t="str">
        <f ca="1">IF(AND($O138="Objectif",BW$7&gt;=$R138,BW$7&lt;=$R138+$S138-1),2,IF(AND($O138="Jalon",BW$7&gt;=$R138,BW$7&lt;=$R138+$S138-1),1,""))</f>
        <v/>
      </c>
      <c r="BX138" s="23" t="str">
        <f ca="1">IF(AND($O138="Objectif",BX$7&gt;=$R138,BX$7&lt;=$R138+$S138-1),2,IF(AND($O138="Jalon",BX$7&gt;=$R138,BX$7&lt;=$R138+$S138-1),1,""))</f>
        <v/>
      </c>
      <c r="BY138" s="23" t="str">
        <f ca="1">IF(AND($O138="Objectif",BY$7&gt;=$R138,BY$7&lt;=$R138+$S138-1),2,IF(AND($O138="Jalon",BY$7&gt;=$R138,BY$7&lt;=$R138+$S138-1),1,""))</f>
        <v/>
      </c>
      <c r="BZ138" s="23" t="str">
        <f ca="1">IF(AND($O138="Objectif",BZ$7&gt;=$R138,BZ$7&lt;=$R138+$S138-1),2,IF(AND($O138="Jalon",BZ$7&gt;=$R138,BZ$7&lt;=$R138+$S138-1),1,""))</f>
        <v/>
      </c>
      <c r="CA138" s="23" t="str">
        <f ca="1">IF(AND($O138="Objectif",CA$7&gt;=$R138,CA$7&lt;=$R138+$S138-1),2,IF(AND($O138="Jalon",CA$7&gt;=$R138,CA$7&lt;=$R138+$S138-1),1,""))</f>
        <v/>
      </c>
      <c r="CB138" s="23" t="str">
        <f ca="1">IF(AND($O138="Objectif",CB$7&gt;=$R138,CB$7&lt;=$R138+$S138-1),2,IF(AND($O138="Jalon",CB$7&gt;=$R138,CB$7&lt;=$R138+$S138-1),1,""))</f>
        <v/>
      </c>
    </row>
    <row r="139" spans="1:80" s="60" customFormat="1" ht="30" customHeight="1" x14ac:dyDescent="0.25">
      <c r="A139" s="36">
        <v>38</v>
      </c>
      <c r="B139" s="33" t="s">
        <v>54</v>
      </c>
      <c r="C139" s="88" t="str">
        <f ca="1">VLOOKUP(((Jalons[[#This Row],[perturbation ]]+Jalons[[#This Row],[perturbation 9]])/150),$D$3:$E$6,2,1)</f>
        <v>En bonne voie</v>
      </c>
      <c r="D139" s="88" t="str">
        <f ca="1">VLOOKUP((Jalons[[#This Row],[temps consommés ]]-Jalons[[#This Row],[Nombre de jours]])/Jalons[[#This Row],[Nombre de jours]],$V$3:$W$6,2,1)</f>
        <v>En bonne voie</v>
      </c>
      <c r="E139" s="22" t="s">
        <v>9</v>
      </c>
      <c r="F139" s="65">
        <f>IF(AND(Jalons[[#This Row],[début réel ]]="",Jalons[[#This Row],[fin réelle ]]),0,IF(AND(Jalons[[#This Row],[début réel ]]&lt;&gt;"",Jalons[[#This Row],[fin réelle ]]=""),0.5,1))</f>
        <v>0</v>
      </c>
      <c r="G139" s="56">
        <f>+T94+1</f>
        <v>45022</v>
      </c>
      <c r="H139" s="21">
        <v>2</v>
      </c>
      <c r="I139" s="45">
        <f>+Jalons[[#This Row],[Début prévisionnel ]]+Jalons[[#This Row],[Nombre de jours]]-1</f>
        <v>45023</v>
      </c>
      <c r="J139" s="45"/>
      <c r="K139" s="87">
        <f ca="1">IF(Jalons[[#This Row],[temps consommés ]]-Jalons[[#This Row],[Nombre de jours]]&lt;0,0,Jalons[[#This Row],[temps consommés ]]-Jalons[[#This Row],[Nombre de jours]])</f>
        <v>0</v>
      </c>
      <c r="L13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39" s="45"/>
      <c r="N139" s="66"/>
      <c r="O139" s="88" t="str">
        <f ca="1">VLOOKUP(Jalons[[#This Row],[temps consommés 10]]-Jalons[[#This Row],[Nombre de jours6]]/Jalons[[#This Row],[Nombre de jours6]],$V$3:$W$6,2,1)</f>
        <v>En bonne voie</v>
      </c>
      <c r="P139" s="22" t="s">
        <v>9</v>
      </c>
      <c r="Q139" s="65">
        <f>IF(AND(Jalons[[#This Row],[début réel 8]]="",Jalons[[#This Row],[fin réelle 11]]),0,IF(AND(Jalons[[#This Row],[début réel 8]]&lt;&gt;"",Jalons[[#This Row],[fin réelle 11]]=""),0.5,1))</f>
        <v>0</v>
      </c>
      <c r="R139" s="89">
        <f>+Jalons[[#This Row],[Fin ]]+1</f>
        <v>45024</v>
      </c>
      <c r="S139" s="90">
        <v>29</v>
      </c>
      <c r="T139" s="91">
        <f>Jalons[[#This Row],[Début prévisionnel 5]]+Jalons[[#This Row],[Nombre de jours6]]</f>
        <v>45053</v>
      </c>
      <c r="U139" s="91"/>
      <c r="V139" s="87">
        <f ca="1">IF(Jalons[[#This Row],[temps consommés 10]]-Jalons[[#This Row],[Nombre de jours6]]&lt;0,0,Jalons[[#This Row],[temps consommés 10]]-Jalons[[#This Row],[Nombre de jours6]])</f>
        <v>0</v>
      </c>
      <c r="W13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39" s="45"/>
      <c r="Y139" s="23" t="str">
        <f ca="1">IF(AND($O139="Objectif",Y$7&gt;=$R139,Y$7&lt;=$R139+$S139-1),2,IF(AND($O139="Jalon",Y$7&gt;=$R139,Y$7&lt;=$R139+$S139-1),1,""))</f>
        <v/>
      </c>
      <c r="Z139" s="23" t="str">
        <f ca="1">IF(AND($O139="Objectif",Z$7&gt;=$R139,Z$7&lt;=$R139+$S139-1),2,IF(AND($O139="Jalon",Z$7&gt;=$R139,Z$7&lt;=$R139+$S139-1),1,""))</f>
        <v/>
      </c>
      <c r="AA139" s="23" t="str">
        <f ca="1">IF(AND($O139="Objectif",AA$7&gt;=$R139,AA$7&lt;=$R139+$S139-1),2,IF(AND($O139="Jalon",AA$7&gt;=$R139,AA$7&lt;=$R139+$S139-1),1,""))</f>
        <v/>
      </c>
      <c r="AB139" s="23" t="str">
        <f ca="1">IF(AND($O139="Objectif",AB$7&gt;=$R139,AB$7&lt;=$R139+$S139-1),2,IF(AND($O139="Jalon",AB$7&gt;=$R139,AB$7&lt;=$R139+$S139-1),1,""))</f>
        <v/>
      </c>
      <c r="AC139" s="23" t="str">
        <f ca="1">IF(AND($O139="Objectif",AC$7&gt;=$R139,AC$7&lt;=$R139+$S139-1),2,IF(AND($O139="Jalon",AC$7&gt;=$R139,AC$7&lt;=$R139+$S139-1),1,""))</f>
        <v/>
      </c>
      <c r="AD139" s="23" t="str">
        <f ca="1">IF(AND($O139="Objectif",AD$7&gt;=$R139,AD$7&lt;=$R139+$S139-1),2,IF(AND($O139="Jalon",AD$7&gt;=$R139,AD$7&lt;=$R139+$S139-1),1,""))</f>
        <v/>
      </c>
      <c r="AE139" s="23" t="str">
        <f ca="1">IF(AND($O139="Objectif",AE$7&gt;=$R139,AE$7&lt;=$R139+$S139-1),2,IF(AND($O139="Jalon",AE$7&gt;=$R139,AE$7&lt;=$R139+$S139-1),1,""))</f>
        <v/>
      </c>
      <c r="AF139" s="23" t="str">
        <f ca="1">IF(AND($O139="Objectif",AF$7&gt;=$R139,AF$7&lt;=$R139+$S139-1),2,IF(AND($O139="Jalon",AF$7&gt;=$R139,AF$7&lt;=$R139+$S139-1),1,""))</f>
        <v/>
      </c>
      <c r="AG139" s="23" t="str">
        <f ca="1">IF(AND($O139="Objectif",AG$7&gt;=$R139,AG$7&lt;=$R139+$S139-1),2,IF(AND($O139="Jalon",AG$7&gt;=$R139,AG$7&lt;=$R139+$S139-1),1,""))</f>
        <v/>
      </c>
      <c r="AH139" s="23" t="str">
        <f ca="1">IF(AND($O139="Objectif",AH$7&gt;=$R139,AH$7&lt;=$R139+$S139-1),2,IF(AND($O139="Jalon",AH$7&gt;=$R139,AH$7&lt;=$R139+$S139-1),1,""))</f>
        <v/>
      </c>
      <c r="AI139" s="23" t="str">
        <f ca="1">IF(AND($O139="Objectif",AI$7&gt;=$R139,AI$7&lt;=$R139+$S139-1),2,IF(AND($O139="Jalon",AI$7&gt;=$R139,AI$7&lt;=$R139+$S139-1),1,""))</f>
        <v/>
      </c>
      <c r="AJ139" s="23" t="str">
        <f ca="1">IF(AND($O139="Objectif",AJ$7&gt;=$R139,AJ$7&lt;=$R139+$S139-1),2,IF(AND($O139="Jalon",AJ$7&gt;=$R139,AJ$7&lt;=$R139+$S139-1),1,""))</f>
        <v/>
      </c>
      <c r="AK139" s="23" t="str">
        <f ca="1">IF(AND($O139="Objectif",AK$7&gt;=$R139,AK$7&lt;=$R139+$S139-1),2,IF(AND($O139="Jalon",AK$7&gt;=$R139,AK$7&lt;=$R139+$S139-1),1,""))</f>
        <v/>
      </c>
      <c r="AL139" s="23" t="str">
        <f ca="1">IF(AND($O139="Objectif",AL$7&gt;=$R139,AL$7&lt;=$R139+$S139-1),2,IF(AND($O139="Jalon",AL$7&gt;=$R139,AL$7&lt;=$R139+$S139-1),1,""))</f>
        <v/>
      </c>
      <c r="AM139" s="23" t="str">
        <f ca="1">IF(AND($O139="Objectif",AM$7&gt;=$R139,AM$7&lt;=$R139+$S139-1),2,IF(AND($O139="Jalon",AM$7&gt;=$R139,AM$7&lt;=$R139+$S139-1),1,""))</f>
        <v/>
      </c>
      <c r="AN139" s="23" t="str">
        <f ca="1">IF(AND($O139="Objectif",AN$7&gt;=$R139,AN$7&lt;=$R139+$S139-1),2,IF(AND($O139="Jalon",AN$7&gt;=$R139,AN$7&lt;=$R139+$S139-1),1,""))</f>
        <v/>
      </c>
      <c r="AO139" s="23" t="str">
        <f ca="1">IF(AND($O139="Objectif",AO$7&gt;=$R139,AO$7&lt;=$R139+$S139-1),2,IF(AND($O139="Jalon",AO$7&gt;=$R139,AO$7&lt;=$R139+$S139-1),1,""))</f>
        <v/>
      </c>
      <c r="AP139" s="23" t="str">
        <f ca="1">IF(AND($O139="Objectif",AP$7&gt;=$R139,AP$7&lt;=$R139+$S139-1),2,IF(AND($O139="Jalon",AP$7&gt;=$R139,AP$7&lt;=$R139+$S139-1),1,""))</f>
        <v/>
      </c>
      <c r="AQ139" s="23" t="str">
        <f ca="1">IF(AND($O139="Objectif",AQ$7&gt;=$R139,AQ$7&lt;=$R139+$S139-1),2,IF(AND($O139="Jalon",AQ$7&gt;=$R139,AQ$7&lt;=$R139+$S139-1),1,""))</f>
        <v/>
      </c>
      <c r="AR139" s="23" t="str">
        <f ca="1">IF(AND($O139="Objectif",AR$7&gt;=$R139,AR$7&lt;=$R139+$S139-1),2,IF(AND($O139="Jalon",AR$7&gt;=$R139,AR$7&lt;=$R139+$S139-1),1,""))</f>
        <v/>
      </c>
      <c r="AS139" s="23" t="str">
        <f ca="1">IF(AND($O139="Objectif",AS$7&gt;=$R139,AS$7&lt;=$R139+$S139-1),2,IF(AND($O139="Jalon",AS$7&gt;=$R139,AS$7&lt;=$R139+$S139-1),1,""))</f>
        <v/>
      </c>
      <c r="AT139" s="23" t="str">
        <f ca="1">IF(AND($O139="Objectif",AT$7&gt;=$R139,AT$7&lt;=$R139+$S139-1),2,IF(AND($O139="Jalon",AT$7&gt;=$R139,AT$7&lt;=$R139+$S139-1),1,""))</f>
        <v/>
      </c>
      <c r="AU139" s="23" t="str">
        <f ca="1">IF(AND($O139="Objectif",AU$7&gt;=$R139,AU$7&lt;=$R139+$S139-1),2,IF(AND($O139="Jalon",AU$7&gt;=$R139,AU$7&lt;=$R139+$S139-1),1,""))</f>
        <v/>
      </c>
      <c r="AV139" s="23" t="str">
        <f ca="1">IF(AND($O139="Objectif",AV$7&gt;=$R139,AV$7&lt;=$R139+$S139-1),2,IF(AND($O139="Jalon",AV$7&gt;=$R139,AV$7&lt;=$R139+$S139-1),1,""))</f>
        <v/>
      </c>
      <c r="AW139" s="23" t="str">
        <f ca="1">IF(AND($O139="Objectif",AW$7&gt;=$R139,AW$7&lt;=$R139+$S139-1),2,IF(AND($O139="Jalon",AW$7&gt;=$R139,AW$7&lt;=$R139+$S139-1),1,""))</f>
        <v/>
      </c>
      <c r="AX139" s="23" t="str">
        <f ca="1">IF(AND($O139="Objectif",AX$7&gt;=$R139,AX$7&lt;=$R139+$S139-1),2,IF(AND($O139="Jalon",AX$7&gt;=$R139,AX$7&lt;=$R139+$S139-1),1,""))</f>
        <v/>
      </c>
      <c r="AY139" s="23" t="str">
        <f ca="1">IF(AND($O139="Objectif",AY$7&gt;=$R139,AY$7&lt;=$R139+$S139-1),2,IF(AND($O139="Jalon",AY$7&gt;=$R139,AY$7&lt;=$R139+$S139-1),1,""))</f>
        <v/>
      </c>
      <c r="AZ139" s="23" t="str">
        <f ca="1">IF(AND($O139="Objectif",AZ$7&gt;=$R139,AZ$7&lt;=$R139+$S139-1),2,IF(AND($O139="Jalon",AZ$7&gt;=$R139,AZ$7&lt;=$R139+$S139-1),1,""))</f>
        <v/>
      </c>
      <c r="BA139" s="23" t="str">
        <f ca="1">IF(AND($O139="Objectif",BA$7&gt;=$R139,BA$7&lt;=$R139+$S139-1),2,IF(AND($O139="Jalon",BA$7&gt;=$R139,BA$7&lt;=$R139+$S139-1),1,""))</f>
        <v/>
      </c>
      <c r="BB139" s="23" t="str">
        <f ca="1">IF(AND($O139="Objectif",BB$7&gt;=$R139,BB$7&lt;=$R139+$S139-1),2,IF(AND($O139="Jalon",BB$7&gt;=$R139,BB$7&lt;=$R139+$S139-1),1,""))</f>
        <v/>
      </c>
      <c r="BC139" s="23" t="str">
        <f ca="1">IF(AND($O139="Objectif",BC$7&gt;=$R139,BC$7&lt;=$R139+$S139-1),2,IF(AND($O139="Jalon",BC$7&gt;=$R139,BC$7&lt;=$R139+$S139-1),1,""))</f>
        <v/>
      </c>
      <c r="BD139" s="23" t="str">
        <f ca="1">IF(AND($O139="Objectif",BD$7&gt;=$R139,BD$7&lt;=$R139+$S139-1),2,IF(AND($O139="Jalon",BD$7&gt;=$R139,BD$7&lt;=$R139+$S139-1),1,""))</f>
        <v/>
      </c>
      <c r="BE139" s="23" t="str">
        <f ca="1">IF(AND($O139="Objectif",BE$7&gt;=$R139,BE$7&lt;=$R139+$S139-1),2,IF(AND($O139="Jalon",BE$7&gt;=$R139,BE$7&lt;=$R139+$S139-1),1,""))</f>
        <v/>
      </c>
      <c r="BF139" s="23" t="str">
        <f ca="1">IF(AND($O139="Objectif",BF$7&gt;=$R139,BF$7&lt;=$R139+$S139-1),2,IF(AND($O139="Jalon",BF$7&gt;=$R139,BF$7&lt;=$R139+$S139-1),1,""))</f>
        <v/>
      </c>
      <c r="BG139" s="23" t="str">
        <f ca="1">IF(AND($O139="Objectif",BG$7&gt;=$R139,BG$7&lt;=$R139+$S139-1),2,IF(AND($O139="Jalon",BG$7&gt;=$R139,BG$7&lt;=$R139+$S139-1),1,""))</f>
        <v/>
      </c>
      <c r="BH139" s="23" t="str">
        <f ca="1">IF(AND($O139="Objectif",BH$7&gt;=$R139,BH$7&lt;=$R139+$S139-1),2,IF(AND($O139="Jalon",BH$7&gt;=$R139,BH$7&lt;=$R139+$S139-1),1,""))</f>
        <v/>
      </c>
      <c r="BI139" s="23" t="str">
        <f ca="1">IF(AND($O139="Objectif",BI$7&gt;=$R139,BI$7&lt;=$R139+$S139-1),2,IF(AND($O139="Jalon",BI$7&gt;=$R139,BI$7&lt;=$R139+$S139-1),1,""))</f>
        <v/>
      </c>
      <c r="BJ139" s="23" t="str">
        <f ca="1">IF(AND($O139="Objectif",BJ$7&gt;=$R139,BJ$7&lt;=$R139+$S139-1),2,IF(AND($O139="Jalon",BJ$7&gt;=$R139,BJ$7&lt;=$R139+$S139-1),1,""))</f>
        <v/>
      </c>
      <c r="BK139" s="23" t="str">
        <f ca="1">IF(AND($O139="Objectif",BK$7&gt;=$R139,BK$7&lt;=$R139+$S139-1),2,IF(AND($O139="Jalon",BK$7&gt;=$R139,BK$7&lt;=$R139+$S139-1),1,""))</f>
        <v/>
      </c>
      <c r="BL139" s="23" t="str">
        <f ca="1">IF(AND($O139="Objectif",BL$7&gt;=$R139,BL$7&lt;=$R139+$S139-1),2,IF(AND($O139="Jalon",BL$7&gt;=$R139,BL$7&lt;=$R139+$S139-1),1,""))</f>
        <v/>
      </c>
      <c r="BM139" s="23" t="str">
        <f ca="1">IF(AND($O139="Objectif",BM$7&gt;=$R139,BM$7&lt;=$R139+$S139-1),2,IF(AND($O139="Jalon",BM$7&gt;=$R139,BM$7&lt;=$R139+$S139-1),1,""))</f>
        <v/>
      </c>
      <c r="BN139" s="23" t="str">
        <f ca="1">IF(AND($O139="Objectif",BN$7&gt;=$R139,BN$7&lt;=$R139+$S139-1),2,IF(AND($O139="Jalon",BN$7&gt;=$R139,BN$7&lt;=$R139+$S139-1),1,""))</f>
        <v/>
      </c>
      <c r="BO139" s="23" t="str">
        <f ca="1">IF(AND($O139="Objectif",BO$7&gt;=$R139,BO$7&lt;=$R139+$S139-1),2,IF(AND($O139="Jalon",BO$7&gt;=$R139,BO$7&lt;=$R139+$S139-1),1,""))</f>
        <v/>
      </c>
      <c r="BP139" s="23" t="str">
        <f ca="1">IF(AND($O139="Objectif",BP$7&gt;=$R139,BP$7&lt;=$R139+$S139-1),2,IF(AND($O139="Jalon",BP$7&gt;=$R139,BP$7&lt;=$R139+$S139-1),1,""))</f>
        <v/>
      </c>
      <c r="BQ139" s="23" t="str">
        <f ca="1">IF(AND($O139="Objectif",BQ$7&gt;=$R139,BQ$7&lt;=$R139+$S139-1),2,IF(AND($O139="Jalon",BQ$7&gt;=$R139,BQ$7&lt;=$R139+$S139-1),1,""))</f>
        <v/>
      </c>
      <c r="BR139" s="23" t="str">
        <f ca="1">IF(AND($O139="Objectif",BR$7&gt;=$R139,BR$7&lt;=$R139+$S139-1),2,IF(AND($O139="Jalon",BR$7&gt;=$R139,BR$7&lt;=$R139+$S139-1),1,""))</f>
        <v/>
      </c>
      <c r="BS139" s="23" t="str">
        <f ca="1">IF(AND($O139="Objectif",BS$7&gt;=$R139,BS$7&lt;=$R139+$S139-1),2,IF(AND($O139="Jalon",BS$7&gt;=$R139,BS$7&lt;=$R139+$S139-1),1,""))</f>
        <v/>
      </c>
      <c r="BT139" s="23" t="str">
        <f ca="1">IF(AND($O139="Objectif",BT$7&gt;=$R139,BT$7&lt;=$R139+$S139-1),2,IF(AND($O139="Jalon",BT$7&gt;=$R139,BT$7&lt;=$R139+$S139-1),1,""))</f>
        <v/>
      </c>
      <c r="BU139" s="23" t="str">
        <f ca="1">IF(AND($O139="Objectif",BU$7&gt;=$R139,BU$7&lt;=$R139+$S139-1),2,IF(AND($O139="Jalon",BU$7&gt;=$R139,BU$7&lt;=$R139+$S139-1),1,""))</f>
        <v/>
      </c>
      <c r="BV139" s="23" t="str">
        <f ca="1">IF(AND($O139="Objectif",BV$7&gt;=$R139,BV$7&lt;=$R139+$S139-1),2,IF(AND($O139="Jalon",BV$7&gt;=$R139,BV$7&lt;=$R139+$S139-1),1,""))</f>
        <v/>
      </c>
      <c r="BW139" s="23" t="str">
        <f ca="1">IF(AND($O139="Objectif",BW$7&gt;=$R139,BW$7&lt;=$R139+$S139-1),2,IF(AND($O139="Jalon",BW$7&gt;=$R139,BW$7&lt;=$R139+$S139-1),1,""))</f>
        <v/>
      </c>
      <c r="BX139" s="23" t="str">
        <f ca="1">IF(AND($O139="Objectif",BX$7&gt;=$R139,BX$7&lt;=$R139+$S139-1),2,IF(AND($O139="Jalon",BX$7&gt;=$R139,BX$7&lt;=$R139+$S139-1),1,""))</f>
        <v/>
      </c>
      <c r="BY139" s="23" t="str">
        <f ca="1">IF(AND($O139="Objectif",BY$7&gt;=$R139,BY$7&lt;=$R139+$S139-1),2,IF(AND($O139="Jalon",BY$7&gt;=$R139,BY$7&lt;=$R139+$S139-1),1,""))</f>
        <v/>
      </c>
      <c r="BZ139" s="23" t="str">
        <f ca="1">IF(AND($O139="Objectif",BZ$7&gt;=$R139,BZ$7&lt;=$R139+$S139-1),2,IF(AND($O139="Jalon",BZ$7&gt;=$R139,BZ$7&lt;=$R139+$S139-1),1,""))</f>
        <v/>
      </c>
      <c r="CA139" s="23" t="str">
        <f ca="1">IF(AND($O139="Objectif",CA$7&gt;=$R139,CA$7&lt;=$R139+$S139-1),2,IF(AND($O139="Jalon",CA$7&gt;=$R139,CA$7&lt;=$R139+$S139-1),1,""))</f>
        <v/>
      </c>
      <c r="CB139" s="23" t="str">
        <f ca="1">IF(AND($O139="Objectif",CB$7&gt;=$R139,CB$7&lt;=$R139+$S139-1),2,IF(AND($O139="Jalon",CB$7&gt;=$R139,CB$7&lt;=$R139+$S139-1),1,""))</f>
        <v/>
      </c>
    </row>
    <row r="140" spans="1:80" s="60" customFormat="1" ht="30" customHeight="1" x14ac:dyDescent="0.25">
      <c r="A140" s="37">
        <v>39</v>
      </c>
      <c r="B140" s="33" t="s">
        <v>55</v>
      </c>
      <c r="C140" s="88" t="str">
        <f ca="1">VLOOKUP(((Jalons[[#This Row],[perturbation ]]+Jalons[[#This Row],[perturbation 9]])/150),$D$3:$E$6,2,1)</f>
        <v>En bonne voie</v>
      </c>
      <c r="D140" s="88" t="str">
        <f ca="1">VLOOKUP((Jalons[[#This Row],[temps consommés ]]-Jalons[[#This Row],[Nombre de jours]])/Jalons[[#This Row],[Nombre de jours]],$V$3:$W$6,2,1)</f>
        <v>En bonne voie</v>
      </c>
      <c r="E140" s="22" t="s">
        <v>9</v>
      </c>
      <c r="F140" s="65">
        <f>IF(AND(Jalons[[#This Row],[début réel ]]="",Jalons[[#This Row],[fin réelle ]]),0,IF(AND(Jalons[[#This Row],[début réel ]]&lt;&gt;"",Jalons[[#This Row],[fin réelle ]]=""),0.5,1))</f>
        <v>0</v>
      </c>
      <c r="G140" s="56">
        <f>+T95+1</f>
        <v>45022</v>
      </c>
      <c r="H140" s="21">
        <v>2</v>
      </c>
      <c r="I140" s="45">
        <f>+Jalons[[#This Row],[Début prévisionnel ]]+Jalons[[#This Row],[Nombre de jours]]-1</f>
        <v>45023</v>
      </c>
      <c r="J140" s="45"/>
      <c r="K140" s="87">
        <f ca="1">IF(Jalons[[#This Row],[temps consommés ]]-Jalons[[#This Row],[Nombre de jours]]&lt;0,0,Jalons[[#This Row],[temps consommés ]]-Jalons[[#This Row],[Nombre de jours]])</f>
        <v>0</v>
      </c>
      <c r="L14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0" s="45"/>
      <c r="N140" s="66"/>
      <c r="O140" s="88" t="str">
        <f ca="1">VLOOKUP(Jalons[[#This Row],[temps consommés 10]]-Jalons[[#This Row],[Nombre de jours6]]/Jalons[[#This Row],[Nombre de jours6]],$V$3:$W$6,2,1)</f>
        <v>En bonne voie</v>
      </c>
      <c r="P140" s="22" t="s">
        <v>9</v>
      </c>
      <c r="Q140" s="65">
        <f>IF(AND(Jalons[[#This Row],[début réel 8]]="",Jalons[[#This Row],[fin réelle 11]]),0,IF(AND(Jalons[[#This Row],[début réel 8]]&lt;&gt;"",Jalons[[#This Row],[fin réelle 11]]=""),0.5,1))</f>
        <v>0</v>
      </c>
      <c r="R140" s="89">
        <f>+Jalons[[#This Row],[Fin ]]+1</f>
        <v>45024</v>
      </c>
      <c r="S140" s="90">
        <v>29</v>
      </c>
      <c r="T140" s="91">
        <f>Jalons[[#This Row],[Début prévisionnel 5]]+Jalons[[#This Row],[Nombre de jours6]]</f>
        <v>45053</v>
      </c>
      <c r="U140" s="91"/>
      <c r="V140" s="87">
        <f ca="1">IF(Jalons[[#This Row],[temps consommés 10]]-Jalons[[#This Row],[Nombre de jours6]]&lt;0,0,Jalons[[#This Row],[temps consommés 10]]-Jalons[[#This Row],[Nombre de jours6]])</f>
        <v>0</v>
      </c>
      <c r="W14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0" s="45"/>
      <c r="Y140" s="23" t="str">
        <f ca="1">IF(AND($O140="Objectif",Y$7&gt;=$R140,Y$7&lt;=$R140+$S140-1),2,IF(AND($O140="Jalon",Y$7&gt;=$R140,Y$7&lt;=$R140+$S140-1),1,""))</f>
        <v/>
      </c>
      <c r="Z140" s="23" t="str">
        <f ca="1">IF(AND($O140="Objectif",Z$7&gt;=$R140,Z$7&lt;=$R140+$S140-1),2,IF(AND($O140="Jalon",Z$7&gt;=$R140,Z$7&lt;=$R140+$S140-1),1,""))</f>
        <v/>
      </c>
      <c r="AA140" s="23" t="str">
        <f ca="1">IF(AND($O140="Objectif",AA$7&gt;=$R140,AA$7&lt;=$R140+$S140-1),2,IF(AND($O140="Jalon",AA$7&gt;=$R140,AA$7&lt;=$R140+$S140-1),1,""))</f>
        <v/>
      </c>
      <c r="AB140" s="23" t="str">
        <f ca="1">IF(AND($O140="Objectif",AB$7&gt;=$R140,AB$7&lt;=$R140+$S140-1),2,IF(AND($O140="Jalon",AB$7&gt;=$R140,AB$7&lt;=$R140+$S140-1),1,""))</f>
        <v/>
      </c>
      <c r="AC140" s="23" t="str">
        <f ca="1">IF(AND($O140="Objectif",AC$7&gt;=$R140,AC$7&lt;=$R140+$S140-1),2,IF(AND($O140="Jalon",AC$7&gt;=$R140,AC$7&lt;=$R140+$S140-1),1,""))</f>
        <v/>
      </c>
      <c r="AD140" s="23" t="str">
        <f ca="1">IF(AND($O140="Objectif",AD$7&gt;=$R140,AD$7&lt;=$R140+$S140-1),2,IF(AND($O140="Jalon",AD$7&gt;=$R140,AD$7&lt;=$R140+$S140-1),1,""))</f>
        <v/>
      </c>
      <c r="AE140" s="23" t="str">
        <f ca="1">IF(AND($O140="Objectif",AE$7&gt;=$R140,AE$7&lt;=$R140+$S140-1),2,IF(AND($O140="Jalon",AE$7&gt;=$R140,AE$7&lt;=$R140+$S140-1),1,""))</f>
        <v/>
      </c>
      <c r="AF140" s="23" t="str">
        <f ca="1">IF(AND($O140="Objectif",AF$7&gt;=$R140,AF$7&lt;=$R140+$S140-1),2,IF(AND($O140="Jalon",AF$7&gt;=$R140,AF$7&lt;=$R140+$S140-1),1,""))</f>
        <v/>
      </c>
      <c r="AG140" s="23" t="str">
        <f ca="1">IF(AND($O140="Objectif",AG$7&gt;=$R140,AG$7&lt;=$R140+$S140-1),2,IF(AND($O140="Jalon",AG$7&gt;=$R140,AG$7&lt;=$R140+$S140-1),1,""))</f>
        <v/>
      </c>
      <c r="AH140" s="23" t="str">
        <f ca="1">IF(AND($O140="Objectif",AH$7&gt;=$R140,AH$7&lt;=$R140+$S140-1),2,IF(AND($O140="Jalon",AH$7&gt;=$R140,AH$7&lt;=$R140+$S140-1),1,""))</f>
        <v/>
      </c>
      <c r="AI140" s="23" t="str">
        <f ca="1">IF(AND($O140="Objectif",AI$7&gt;=$R140,AI$7&lt;=$R140+$S140-1),2,IF(AND($O140="Jalon",AI$7&gt;=$R140,AI$7&lt;=$R140+$S140-1),1,""))</f>
        <v/>
      </c>
      <c r="AJ140" s="23" t="str">
        <f ca="1">IF(AND($O140="Objectif",AJ$7&gt;=$R140,AJ$7&lt;=$R140+$S140-1),2,IF(AND($O140="Jalon",AJ$7&gt;=$R140,AJ$7&lt;=$R140+$S140-1),1,""))</f>
        <v/>
      </c>
      <c r="AK140" s="23" t="str">
        <f ca="1">IF(AND($O140="Objectif",AK$7&gt;=$R140,AK$7&lt;=$R140+$S140-1),2,IF(AND($O140="Jalon",AK$7&gt;=$R140,AK$7&lt;=$R140+$S140-1),1,""))</f>
        <v/>
      </c>
      <c r="AL140" s="23" t="str">
        <f ca="1">IF(AND($O140="Objectif",AL$7&gt;=$R140,AL$7&lt;=$R140+$S140-1),2,IF(AND($O140="Jalon",AL$7&gt;=$R140,AL$7&lt;=$R140+$S140-1),1,""))</f>
        <v/>
      </c>
      <c r="AM140" s="23" t="str">
        <f ca="1">IF(AND($O140="Objectif",AM$7&gt;=$R140,AM$7&lt;=$R140+$S140-1),2,IF(AND($O140="Jalon",AM$7&gt;=$R140,AM$7&lt;=$R140+$S140-1),1,""))</f>
        <v/>
      </c>
      <c r="AN140" s="23" t="str">
        <f ca="1">IF(AND($O140="Objectif",AN$7&gt;=$R140,AN$7&lt;=$R140+$S140-1),2,IF(AND($O140="Jalon",AN$7&gt;=$R140,AN$7&lt;=$R140+$S140-1),1,""))</f>
        <v/>
      </c>
      <c r="AO140" s="23" t="str">
        <f ca="1">IF(AND($O140="Objectif",AO$7&gt;=$R140,AO$7&lt;=$R140+$S140-1),2,IF(AND($O140="Jalon",AO$7&gt;=$R140,AO$7&lt;=$R140+$S140-1),1,""))</f>
        <v/>
      </c>
      <c r="AP140" s="23" t="str">
        <f ca="1">IF(AND($O140="Objectif",AP$7&gt;=$R140,AP$7&lt;=$R140+$S140-1),2,IF(AND($O140="Jalon",AP$7&gt;=$R140,AP$7&lt;=$R140+$S140-1),1,""))</f>
        <v/>
      </c>
      <c r="AQ140" s="23" t="str">
        <f ca="1">IF(AND($O140="Objectif",AQ$7&gt;=$R140,AQ$7&lt;=$R140+$S140-1),2,IF(AND($O140="Jalon",AQ$7&gt;=$R140,AQ$7&lt;=$R140+$S140-1),1,""))</f>
        <v/>
      </c>
      <c r="AR140" s="23" t="str">
        <f ca="1">IF(AND($O140="Objectif",AR$7&gt;=$R140,AR$7&lt;=$R140+$S140-1),2,IF(AND($O140="Jalon",AR$7&gt;=$R140,AR$7&lt;=$R140+$S140-1),1,""))</f>
        <v/>
      </c>
      <c r="AS140" s="23" t="str">
        <f ca="1">IF(AND($O140="Objectif",AS$7&gt;=$R140,AS$7&lt;=$R140+$S140-1),2,IF(AND($O140="Jalon",AS$7&gt;=$R140,AS$7&lt;=$R140+$S140-1),1,""))</f>
        <v/>
      </c>
      <c r="AT140" s="23" t="str">
        <f ca="1">IF(AND($O140="Objectif",AT$7&gt;=$R140,AT$7&lt;=$R140+$S140-1),2,IF(AND($O140="Jalon",AT$7&gt;=$R140,AT$7&lt;=$R140+$S140-1),1,""))</f>
        <v/>
      </c>
      <c r="AU140" s="23" t="str">
        <f ca="1">IF(AND($O140="Objectif",AU$7&gt;=$R140,AU$7&lt;=$R140+$S140-1),2,IF(AND($O140="Jalon",AU$7&gt;=$R140,AU$7&lt;=$R140+$S140-1),1,""))</f>
        <v/>
      </c>
      <c r="AV140" s="23" t="str">
        <f ca="1">IF(AND($O140="Objectif",AV$7&gt;=$R140,AV$7&lt;=$R140+$S140-1),2,IF(AND($O140="Jalon",AV$7&gt;=$R140,AV$7&lt;=$R140+$S140-1),1,""))</f>
        <v/>
      </c>
      <c r="AW140" s="23" t="str">
        <f ca="1">IF(AND($O140="Objectif",AW$7&gt;=$R140,AW$7&lt;=$R140+$S140-1),2,IF(AND($O140="Jalon",AW$7&gt;=$R140,AW$7&lt;=$R140+$S140-1),1,""))</f>
        <v/>
      </c>
      <c r="AX140" s="23" t="str">
        <f ca="1">IF(AND($O140="Objectif",AX$7&gt;=$R140,AX$7&lt;=$R140+$S140-1),2,IF(AND($O140="Jalon",AX$7&gt;=$R140,AX$7&lt;=$R140+$S140-1),1,""))</f>
        <v/>
      </c>
      <c r="AY140" s="23" t="str">
        <f ca="1">IF(AND($O140="Objectif",AY$7&gt;=$R140,AY$7&lt;=$R140+$S140-1),2,IF(AND($O140="Jalon",AY$7&gt;=$R140,AY$7&lt;=$R140+$S140-1),1,""))</f>
        <v/>
      </c>
      <c r="AZ140" s="23" t="str">
        <f ca="1">IF(AND($O140="Objectif",AZ$7&gt;=$R140,AZ$7&lt;=$R140+$S140-1),2,IF(AND($O140="Jalon",AZ$7&gt;=$R140,AZ$7&lt;=$R140+$S140-1),1,""))</f>
        <v/>
      </c>
      <c r="BA140" s="23" t="str">
        <f ca="1">IF(AND($O140="Objectif",BA$7&gt;=$R140,BA$7&lt;=$R140+$S140-1),2,IF(AND($O140="Jalon",BA$7&gt;=$R140,BA$7&lt;=$R140+$S140-1),1,""))</f>
        <v/>
      </c>
      <c r="BB140" s="23" t="str">
        <f ca="1">IF(AND($O140="Objectif",BB$7&gt;=$R140,BB$7&lt;=$R140+$S140-1),2,IF(AND($O140="Jalon",BB$7&gt;=$R140,BB$7&lt;=$R140+$S140-1),1,""))</f>
        <v/>
      </c>
      <c r="BC140" s="23" t="str">
        <f ca="1">IF(AND($O140="Objectif",BC$7&gt;=$R140,BC$7&lt;=$R140+$S140-1),2,IF(AND($O140="Jalon",BC$7&gt;=$R140,BC$7&lt;=$R140+$S140-1),1,""))</f>
        <v/>
      </c>
      <c r="BD140" s="23" t="str">
        <f ca="1">IF(AND($O140="Objectif",BD$7&gt;=$R140,BD$7&lt;=$R140+$S140-1),2,IF(AND($O140="Jalon",BD$7&gt;=$R140,BD$7&lt;=$R140+$S140-1),1,""))</f>
        <v/>
      </c>
      <c r="BE140" s="23" t="str">
        <f ca="1">IF(AND($O140="Objectif",BE$7&gt;=$R140,BE$7&lt;=$R140+$S140-1),2,IF(AND($O140="Jalon",BE$7&gt;=$R140,BE$7&lt;=$R140+$S140-1),1,""))</f>
        <v/>
      </c>
      <c r="BF140" s="23" t="str">
        <f ca="1">IF(AND($O140="Objectif",BF$7&gt;=$R140,BF$7&lt;=$R140+$S140-1),2,IF(AND($O140="Jalon",BF$7&gt;=$R140,BF$7&lt;=$R140+$S140-1),1,""))</f>
        <v/>
      </c>
      <c r="BG140" s="23" t="str">
        <f ca="1">IF(AND($O140="Objectif",BG$7&gt;=$R140,BG$7&lt;=$R140+$S140-1),2,IF(AND($O140="Jalon",BG$7&gt;=$R140,BG$7&lt;=$R140+$S140-1),1,""))</f>
        <v/>
      </c>
      <c r="BH140" s="23" t="str">
        <f ca="1">IF(AND($O140="Objectif",BH$7&gt;=$R140,BH$7&lt;=$R140+$S140-1),2,IF(AND($O140="Jalon",BH$7&gt;=$R140,BH$7&lt;=$R140+$S140-1),1,""))</f>
        <v/>
      </c>
      <c r="BI140" s="23" t="str">
        <f ca="1">IF(AND($O140="Objectif",BI$7&gt;=$R140,BI$7&lt;=$R140+$S140-1),2,IF(AND($O140="Jalon",BI$7&gt;=$R140,BI$7&lt;=$R140+$S140-1),1,""))</f>
        <v/>
      </c>
      <c r="BJ140" s="23" t="str">
        <f ca="1">IF(AND($O140="Objectif",BJ$7&gt;=$R140,BJ$7&lt;=$R140+$S140-1),2,IF(AND($O140="Jalon",BJ$7&gt;=$R140,BJ$7&lt;=$R140+$S140-1),1,""))</f>
        <v/>
      </c>
      <c r="BK140" s="23" t="str">
        <f ca="1">IF(AND($O140="Objectif",BK$7&gt;=$R140,BK$7&lt;=$R140+$S140-1),2,IF(AND($O140="Jalon",BK$7&gt;=$R140,BK$7&lt;=$R140+$S140-1),1,""))</f>
        <v/>
      </c>
      <c r="BL140" s="23" t="str">
        <f ca="1">IF(AND($O140="Objectif",BL$7&gt;=$R140,BL$7&lt;=$R140+$S140-1),2,IF(AND($O140="Jalon",BL$7&gt;=$R140,BL$7&lt;=$R140+$S140-1),1,""))</f>
        <v/>
      </c>
      <c r="BM140" s="23" t="str">
        <f ca="1">IF(AND($O140="Objectif",BM$7&gt;=$R140,BM$7&lt;=$R140+$S140-1),2,IF(AND($O140="Jalon",BM$7&gt;=$R140,BM$7&lt;=$R140+$S140-1),1,""))</f>
        <v/>
      </c>
      <c r="BN140" s="23" t="str">
        <f ca="1">IF(AND($O140="Objectif",BN$7&gt;=$R140,BN$7&lt;=$R140+$S140-1),2,IF(AND($O140="Jalon",BN$7&gt;=$R140,BN$7&lt;=$R140+$S140-1),1,""))</f>
        <v/>
      </c>
      <c r="BO140" s="23" t="str">
        <f ca="1">IF(AND($O140="Objectif",BO$7&gt;=$R140,BO$7&lt;=$R140+$S140-1),2,IF(AND($O140="Jalon",BO$7&gt;=$R140,BO$7&lt;=$R140+$S140-1),1,""))</f>
        <v/>
      </c>
      <c r="BP140" s="23" t="str">
        <f ca="1">IF(AND($O140="Objectif",BP$7&gt;=$R140,BP$7&lt;=$R140+$S140-1),2,IF(AND($O140="Jalon",BP$7&gt;=$R140,BP$7&lt;=$R140+$S140-1),1,""))</f>
        <v/>
      </c>
      <c r="BQ140" s="23" t="str">
        <f ca="1">IF(AND($O140="Objectif",BQ$7&gt;=$R140,BQ$7&lt;=$R140+$S140-1),2,IF(AND($O140="Jalon",BQ$7&gt;=$R140,BQ$7&lt;=$R140+$S140-1),1,""))</f>
        <v/>
      </c>
      <c r="BR140" s="23" t="str">
        <f ca="1">IF(AND($O140="Objectif",BR$7&gt;=$R140,BR$7&lt;=$R140+$S140-1),2,IF(AND($O140="Jalon",BR$7&gt;=$R140,BR$7&lt;=$R140+$S140-1),1,""))</f>
        <v/>
      </c>
      <c r="BS140" s="23" t="str">
        <f ca="1">IF(AND($O140="Objectif",BS$7&gt;=$R140,BS$7&lt;=$R140+$S140-1),2,IF(AND($O140="Jalon",BS$7&gt;=$R140,BS$7&lt;=$R140+$S140-1),1,""))</f>
        <v/>
      </c>
      <c r="BT140" s="23" t="str">
        <f ca="1">IF(AND($O140="Objectif",BT$7&gt;=$R140,BT$7&lt;=$R140+$S140-1),2,IF(AND($O140="Jalon",BT$7&gt;=$R140,BT$7&lt;=$R140+$S140-1),1,""))</f>
        <v/>
      </c>
      <c r="BU140" s="23" t="str">
        <f ca="1">IF(AND($O140="Objectif",BU$7&gt;=$R140,BU$7&lt;=$R140+$S140-1),2,IF(AND($O140="Jalon",BU$7&gt;=$R140,BU$7&lt;=$R140+$S140-1),1,""))</f>
        <v/>
      </c>
      <c r="BV140" s="23" t="str">
        <f ca="1">IF(AND($O140="Objectif",BV$7&gt;=$R140,BV$7&lt;=$R140+$S140-1),2,IF(AND($O140="Jalon",BV$7&gt;=$R140,BV$7&lt;=$R140+$S140-1),1,""))</f>
        <v/>
      </c>
      <c r="BW140" s="23" t="str">
        <f ca="1">IF(AND($O140="Objectif",BW$7&gt;=$R140,BW$7&lt;=$R140+$S140-1),2,IF(AND($O140="Jalon",BW$7&gt;=$R140,BW$7&lt;=$R140+$S140-1),1,""))</f>
        <v/>
      </c>
      <c r="BX140" s="23" t="str">
        <f ca="1">IF(AND($O140="Objectif",BX$7&gt;=$R140,BX$7&lt;=$R140+$S140-1),2,IF(AND($O140="Jalon",BX$7&gt;=$R140,BX$7&lt;=$R140+$S140-1),1,""))</f>
        <v/>
      </c>
      <c r="BY140" s="23" t="str">
        <f ca="1">IF(AND($O140="Objectif",BY$7&gt;=$R140,BY$7&lt;=$R140+$S140-1),2,IF(AND($O140="Jalon",BY$7&gt;=$R140,BY$7&lt;=$R140+$S140-1),1,""))</f>
        <v/>
      </c>
      <c r="BZ140" s="23" t="str">
        <f ca="1">IF(AND($O140="Objectif",BZ$7&gt;=$R140,BZ$7&lt;=$R140+$S140-1),2,IF(AND($O140="Jalon",BZ$7&gt;=$R140,BZ$7&lt;=$R140+$S140-1),1,""))</f>
        <v/>
      </c>
      <c r="CA140" s="23" t="str">
        <f ca="1">IF(AND($O140="Objectif",CA$7&gt;=$R140,CA$7&lt;=$R140+$S140-1),2,IF(AND($O140="Jalon",CA$7&gt;=$R140,CA$7&lt;=$R140+$S140-1),1,""))</f>
        <v/>
      </c>
      <c r="CB140" s="23" t="str">
        <f ca="1">IF(AND($O140="Objectif",CB$7&gt;=$R140,CB$7&lt;=$R140+$S140-1),2,IF(AND($O140="Jalon",CB$7&gt;=$R140,CB$7&lt;=$R140+$S140-1),1,""))</f>
        <v/>
      </c>
    </row>
    <row r="141" spans="1:80" s="60" customFormat="1" ht="30" customHeight="1" x14ac:dyDescent="0.25">
      <c r="A141" s="37">
        <v>40</v>
      </c>
      <c r="B141" s="33" t="s">
        <v>56</v>
      </c>
      <c r="C141" s="88" t="str">
        <f ca="1">VLOOKUP(((Jalons[[#This Row],[perturbation ]]+Jalons[[#This Row],[perturbation 9]])/150),$D$3:$E$6,2,1)</f>
        <v>En bonne voie</v>
      </c>
      <c r="D141" s="88" t="str">
        <f ca="1">VLOOKUP((Jalons[[#This Row],[temps consommés ]]-Jalons[[#This Row],[Nombre de jours]])/Jalons[[#This Row],[Nombre de jours]],$V$3:$W$6,2,1)</f>
        <v>En bonne voie</v>
      </c>
      <c r="E141" s="22" t="s">
        <v>9</v>
      </c>
      <c r="F141" s="65">
        <f>IF(AND(Jalons[[#This Row],[début réel ]]="",Jalons[[#This Row],[fin réelle ]]),0,IF(AND(Jalons[[#This Row],[début réel ]]&lt;&gt;"",Jalons[[#This Row],[fin réelle ]]=""),0.5,1))</f>
        <v>0</v>
      </c>
      <c r="G141" s="56">
        <f>+T96+1</f>
        <v>45022</v>
      </c>
      <c r="H141" s="21">
        <v>2</v>
      </c>
      <c r="I141" s="45">
        <f>+Jalons[[#This Row],[Début prévisionnel ]]+Jalons[[#This Row],[Nombre de jours]]-1</f>
        <v>45023</v>
      </c>
      <c r="J141" s="45"/>
      <c r="K141" s="87">
        <f ca="1">IF(Jalons[[#This Row],[temps consommés ]]-Jalons[[#This Row],[Nombre de jours]]&lt;0,0,Jalons[[#This Row],[temps consommés ]]-Jalons[[#This Row],[Nombre de jours]])</f>
        <v>0</v>
      </c>
      <c r="L14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1" s="45"/>
      <c r="N141" s="66"/>
      <c r="O141" s="88" t="str">
        <f ca="1">VLOOKUP(Jalons[[#This Row],[temps consommés 10]]-Jalons[[#This Row],[Nombre de jours6]]/Jalons[[#This Row],[Nombre de jours6]],$V$3:$W$6,2,1)</f>
        <v>En bonne voie</v>
      </c>
      <c r="P141" s="22" t="s">
        <v>9</v>
      </c>
      <c r="Q141" s="65">
        <f>IF(AND(Jalons[[#This Row],[début réel 8]]="",Jalons[[#This Row],[fin réelle 11]]),0,IF(AND(Jalons[[#This Row],[début réel 8]]&lt;&gt;"",Jalons[[#This Row],[fin réelle 11]]=""),0.5,1))</f>
        <v>0</v>
      </c>
      <c r="R141" s="89">
        <f>+Jalons[[#This Row],[Fin ]]+1</f>
        <v>45024</v>
      </c>
      <c r="S141" s="90">
        <v>29</v>
      </c>
      <c r="T141" s="91">
        <f>Jalons[[#This Row],[Début prévisionnel 5]]+Jalons[[#This Row],[Nombre de jours6]]</f>
        <v>45053</v>
      </c>
      <c r="U141" s="91"/>
      <c r="V141" s="87">
        <f ca="1">IF(Jalons[[#This Row],[temps consommés 10]]-Jalons[[#This Row],[Nombre de jours6]]&lt;0,0,Jalons[[#This Row],[temps consommés 10]]-Jalons[[#This Row],[Nombre de jours6]])</f>
        <v>0</v>
      </c>
      <c r="W14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1" s="45"/>
      <c r="Y141" s="23" t="str">
        <f ca="1">IF(AND($O141="Objectif",Y$7&gt;=$R141,Y$7&lt;=$R141+$S141-1),2,IF(AND($O141="Jalon",Y$7&gt;=$R141,Y$7&lt;=$R141+$S141-1),1,""))</f>
        <v/>
      </c>
      <c r="Z141" s="23" t="str">
        <f ca="1">IF(AND($O141="Objectif",Z$7&gt;=$R141,Z$7&lt;=$R141+$S141-1),2,IF(AND($O141="Jalon",Z$7&gt;=$R141,Z$7&lt;=$R141+$S141-1),1,""))</f>
        <v/>
      </c>
      <c r="AA141" s="23" t="str">
        <f ca="1">IF(AND($O141="Objectif",AA$7&gt;=$R141,AA$7&lt;=$R141+$S141-1),2,IF(AND($O141="Jalon",AA$7&gt;=$R141,AA$7&lt;=$R141+$S141-1),1,""))</f>
        <v/>
      </c>
      <c r="AB141" s="23" t="str">
        <f ca="1">IF(AND($O141="Objectif",AB$7&gt;=$R141,AB$7&lt;=$R141+$S141-1),2,IF(AND($O141="Jalon",AB$7&gt;=$R141,AB$7&lt;=$R141+$S141-1),1,""))</f>
        <v/>
      </c>
      <c r="AC141" s="23" t="str">
        <f ca="1">IF(AND($O141="Objectif",AC$7&gt;=$R141,AC$7&lt;=$R141+$S141-1),2,IF(AND($O141="Jalon",AC$7&gt;=$R141,AC$7&lt;=$R141+$S141-1),1,""))</f>
        <v/>
      </c>
      <c r="AD141" s="23" t="str">
        <f ca="1">IF(AND($O141="Objectif",AD$7&gt;=$R141,AD$7&lt;=$R141+$S141-1),2,IF(AND($O141="Jalon",AD$7&gt;=$R141,AD$7&lt;=$R141+$S141-1),1,""))</f>
        <v/>
      </c>
      <c r="AE141" s="23" t="str">
        <f ca="1">IF(AND($O141="Objectif",AE$7&gt;=$R141,AE$7&lt;=$R141+$S141-1),2,IF(AND($O141="Jalon",AE$7&gt;=$R141,AE$7&lt;=$R141+$S141-1),1,""))</f>
        <v/>
      </c>
      <c r="AF141" s="23" t="str">
        <f ca="1">IF(AND($O141="Objectif",AF$7&gt;=$R141,AF$7&lt;=$R141+$S141-1),2,IF(AND($O141="Jalon",AF$7&gt;=$R141,AF$7&lt;=$R141+$S141-1),1,""))</f>
        <v/>
      </c>
      <c r="AG141" s="23" t="str">
        <f ca="1">IF(AND($O141="Objectif",AG$7&gt;=$R141,AG$7&lt;=$R141+$S141-1),2,IF(AND($O141="Jalon",AG$7&gt;=$R141,AG$7&lt;=$R141+$S141-1),1,""))</f>
        <v/>
      </c>
      <c r="AH141" s="23" t="str">
        <f ca="1">IF(AND($O141="Objectif",AH$7&gt;=$R141,AH$7&lt;=$R141+$S141-1),2,IF(AND($O141="Jalon",AH$7&gt;=$R141,AH$7&lt;=$R141+$S141-1),1,""))</f>
        <v/>
      </c>
      <c r="AI141" s="23" t="str">
        <f ca="1">IF(AND($O141="Objectif",AI$7&gt;=$R141,AI$7&lt;=$R141+$S141-1),2,IF(AND($O141="Jalon",AI$7&gt;=$R141,AI$7&lt;=$R141+$S141-1),1,""))</f>
        <v/>
      </c>
      <c r="AJ141" s="23" t="str">
        <f ca="1">IF(AND($O141="Objectif",AJ$7&gt;=$R141,AJ$7&lt;=$R141+$S141-1),2,IF(AND($O141="Jalon",AJ$7&gt;=$R141,AJ$7&lt;=$R141+$S141-1),1,""))</f>
        <v/>
      </c>
      <c r="AK141" s="23" t="str">
        <f ca="1">IF(AND($O141="Objectif",AK$7&gt;=$R141,AK$7&lt;=$R141+$S141-1),2,IF(AND($O141="Jalon",AK$7&gt;=$R141,AK$7&lt;=$R141+$S141-1),1,""))</f>
        <v/>
      </c>
      <c r="AL141" s="23" t="str">
        <f ca="1">IF(AND($O141="Objectif",AL$7&gt;=$R141,AL$7&lt;=$R141+$S141-1),2,IF(AND($O141="Jalon",AL$7&gt;=$R141,AL$7&lt;=$R141+$S141-1),1,""))</f>
        <v/>
      </c>
      <c r="AM141" s="23" t="str">
        <f ca="1">IF(AND($O141="Objectif",AM$7&gt;=$R141,AM$7&lt;=$R141+$S141-1),2,IF(AND($O141="Jalon",AM$7&gt;=$R141,AM$7&lt;=$R141+$S141-1),1,""))</f>
        <v/>
      </c>
      <c r="AN141" s="23" t="str">
        <f ca="1">IF(AND($O141="Objectif",AN$7&gt;=$R141,AN$7&lt;=$R141+$S141-1),2,IF(AND($O141="Jalon",AN$7&gt;=$R141,AN$7&lt;=$R141+$S141-1),1,""))</f>
        <v/>
      </c>
      <c r="AO141" s="23" t="str">
        <f ca="1">IF(AND($O141="Objectif",AO$7&gt;=$R141,AO$7&lt;=$R141+$S141-1),2,IF(AND($O141="Jalon",AO$7&gt;=$R141,AO$7&lt;=$R141+$S141-1),1,""))</f>
        <v/>
      </c>
      <c r="AP141" s="23" t="str">
        <f ca="1">IF(AND($O141="Objectif",AP$7&gt;=$R141,AP$7&lt;=$R141+$S141-1),2,IF(AND($O141="Jalon",AP$7&gt;=$R141,AP$7&lt;=$R141+$S141-1),1,""))</f>
        <v/>
      </c>
      <c r="AQ141" s="23" t="str">
        <f ca="1">IF(AND($O141="Objectif",AQ$7&gt;=$R141,AQ$7&lt;=$R141+$S141-1),2,IF(AND($O141="Jalon",AQ$7&gt;=$R141,AQ$7&lt;=$R141+$S141-1),1,""))</f>
        <v/>
      </c>
      <c r="AR141" s="23" t="str">
        <f ca="1">IF(AND($O141="Objectif",AR$7&gt;=$R141,AR$7&lt;=$R141+$S141-1),2,IF(AND($O141="Jalon",AR$7&gt;=$R141,AR$7&lt;=$R141+$S141-1),1,""))</f>
        <v/>
      </c>
      <c r="AS141" s="23" t="str">
        <f ca="1">IF(AND($O141="Objectif",AS$7&gt;=$R141,AS$7&lt;=$R141+$S141-1),2,IF(AND($O141="Jalon",AS$7&gt;=$R141,AS$7&lt;=$R141+$S141-1),1,""))</f>
        <v/>
      </c>
      <c r="AT141" s="23" t="str">
        <f ca="1">IF(AND($O141="Objectif",AT$7&gt;=$R141,AT$7&lt;=$R141+$S141-1),2,IF(AND($O141="Jalon",AT$7&gt;=$R141,AT$7&lt;=$R141+$S141-1),1,""))</f>
        <v/>
      </c>
      <c r="AU141" s="23" t="str">
        <f ca="1">IF(AND($O141="Objectif",AU$7&gt;=$R141,AU$7&lt;=$R141+$S141-1),2,IF(AND($O141="Jalon",AU$7&gt;=$R141,AU$7&lt;=$R141+$S141-1),1,""))</f>
        <v/>
      </c>
      <c r="AV141" s="23" t="str">
        <f ca="1">IF(AND($O141="Objectif",AV$7&gt;=$R141,AV$7&lt;=$R141+$S141-1),2,IF(AND($O141="Jalon",AV$7&gt;=$R141,AV$7&lt;=$R141+$S141-1),1,""))</f>
        <v/>
      </c>
      <c r="AW141" s="23" t="str">
        <f ca="1">IF(AND($O141="Objectif",AW$7&gt;=$R141,AW$7&lt;=$R141+$S141-1),2,IF(AND($O141="Jalon",AW$7&gt;=$R141,AW$7&lt;=$R141+$S141-1),1,""))</f>
        <v/>
      </c>
      <c r="AX141" s="23" t="str">
        <f ca="1">IF(AND($O141="Objectif",AX$7&gt;=$R141,AX$7&lt;=$R141+$S141-1),2,IF(AND($O141="Jalon",AX$7&gt;=$R141,AX$7&lt;=$R141+$S141-1),1,""))</f>
        <v/>
      </c>
      <c r="AY141" s="23" t="str">
        <f ca="1">IF(AND($O141="Objectif",AY$7&gt;=$R141,AY$7&lt;=$R141+$S141-1),2,IF(AND($O141="Jalon",AY$7&gt;=$R141,AY$7&lt;=$R141+$S141-1),1,""))</f>
        <v/>
      </c>
      <c r="AZ141" s="23" t="str">
        <f ca="1">IF(AND($O141="Objectif",AZ$7&gt;=$R141,AZ$7&lt;=$R141+$S141-1),2,IF(AND($O141="Jalon",AZ$7&gt;=$R141,AZ$7&lt;=$R141+$S141-1),1,""))</f>
        <v/>
      </c>
      <c r="BA141" s="23" t="str">
        <f ca="1">IF(AND($O141="Objectif",BA$7&gt;=$R141,BA$7&lt;=$R141+$S141-1),2,IF(AND($O141="Jalon",BA$7&gt;=$R141,BA$7&lt;=$R141+$S141-1),1,""))</f>
        <v/>
      </c>
      <c r="BB141" s="23" t="str">
        <f ca="1">IF(AND($O141="Objectif",BB$7&gt;=$R141,BB$7&lt;=$R141+$S141-1),2,IF(AND($O141="Jalon",BB$7&gt;=$R141,BB$7&lt;=$R141+$S141-1),1,""))</f>
        <v/>
      </c>
      <c r="BC141" s="23" t="str">
        <f ca="1">IF(AND($O141="Objectif",BC$7&gt;=$R141,BC$7&lt;=$R141+$S141-1),2,IF(AND($O141="Jalon",BC$7&gt;=$R141,BC$7&lt;=$R141+$S141-1),1,""))</f>
        <v/>
      </c>
      <c r="BD141" s="23" t="str">
        <f ca="1">IF(AND($O141="Objectif",BD$7&gt;=$R141,BD$7&lt;=$R141+$S141-1),2,IF(AND($O141="Jalon",BD$7&gt;=$R141,BD$7&lt;=$R141+$S141-1),1,""))</f>
        <v/>
      </c>
      <c r="BE141" s="23" t="str">
        <f ca="1">IF(AND($O141="Objectif",BE$7&gt;=$R141,BE$7&lt;=$R141+$S141-1),2,IF(AND($O141="Jalon",BE$7&gt;=$R141,BE$7&lt;=$R141+$S141-1),1,""))</f>
        <v/>
      </c>
      <c r="BF141" s="23" t="str">
        <f ca="1">IF(AND($O141="Objectif",BF$7&gt;=$R141,BF$7&lt;=$R141+$S141-1),2,IF(AND($O141="Jalon",BF$7&gt;=$R141,BF$7&lt;=$R141+$S141-1),1,""))</f>
        <v/>
      </c>
      <c r="BG141" s="23" t="str">
        <f ca="1">IF(AND($O141="Objectif",BG$7&gt;=$R141,BG$7&lt;=$R141+$S141-1),2,IF(AND($O141="Jalon",BG$7&gt;=$R141,BG$7&lt;=$R141+$S141-1),1,""))</f>
        <v/>
      </c>
      <c r="BH141" s="23" t="str">
        <f ca="1">IF(AND($O141="Objectif",BH$7&gt;=$R141,BH$7&lt;=$R141+$S141-1),2,IF(AND($O141="Jalon",BH$7&gt;=$R141,BH$7&lt;=$R141+$S141-1),1,""))</f>
        <v/>
      </c>
      <c r="BI141" s="23" t="str">
        <f ca="1">IF(AND($O141="Objectif",BI$7&gt;=$R141,BI$7&lt;=$R141+$S141-1),2,IF(AND($O141="Jalon",BI$7&gt;=$R141,BI$7&lt;=$R141+$S141-1),1,""))</f>
        <v/>
      </c>
      <c r="BJ141" s="23" t="str">
        <f ca="1">IF(AND($O141="Objectif",BJ$7&gt;=$R141,BJ$7&lt;=$R141+$S141-1),2,IF(AND($O141="Jalon",BJ$7&gt;=$R141,BJ$7&lt;=$R141+$S141-1),1,""))</f>
        <v/>
      </c>
      <c r="BK141" s="23" t="str">
        <f ca="1">IF(AND($O141="Objectif",BK$7&gt;=$R141,BK$7&lt;=$R141+$S141-1),2,IF(AND($O141="Jalon",BK$7&gt;=$R141,BK$7&lt;=$R141+$S141-1),1,""))</f>
        <v/>
      </c>
      <c r="BL141" s="23" t="str">
        <f ca="1">IF(AND($O141="Objectif",BL$7&gt;=$R141,BL$7&lt;=$R141+$S141-1),2,IF(AND($O141="Jalon",BL$7&gt;=$R141,BL$7&lt;=$R141+$S141-1),1,""))</f>
        <v/>
      </c>
      <c r="BM141" s="23" t="str">
        <f ca="1">IF(AND($O141="Objectif",BM$7&gt;=$R141,BM$7&lt;=$R141+$S141-1),2,IF(AND($O141="Jalon",BM$7&gt;=$R141,BM$7&lt;=$R141+$S141-1),1,""))</f>
        <v/>
      </c>
      <c r="BN141" s="23" t="str">
        <f ca="1">IF(AND($O141="Objectif",BN$7&gt;=$R141,BN$7&lt;=$R141+$S141-1),2,IF(AND($O141="Jalon",BN$7&gt;=$R141,BN$7&lt;=$R141+$S141-1),1,""))</f>
        <v/>
      </c>
      <c r="BO141" s="23" t="str">
        <f ca="1">IF(AND($O141="Objectif",BO$7&gt;=$R141,BO$7&lt;=$R141+$S141-1),2,IF(AND($O141="Jalon",BO$7&gt;=$R141,BO$7&lt;=$R141+$S141-1),1,""))</f>
        <v/>
      </c>
      <c r="BP141" s="23" t="str">
        <f ca="1">IF(AND($O141="Objectif",BP$7&gt;=$R141,BP$7&lt;=$R141+$S141-1),2,IF(AND($O141="Jalon",BP$7&gt;=$R141,BP$7&lt;=$R141+$S141-1),1,""))</f>
        <v/>
      </c>
      <c r="BQ141" s="23" t="str">
        <f ca="1">IF(AND($O141="Objectif",BQ$7&gt;=$R141,BQ$7&lt;=$R141+$S141-1),2,IF(AND($O141="Jalon",BQ$7&gt;=$R141,BQ$7&lt;=$R141+$S141-1),1,""))</f>
        <v/>
      </c>
      <c r="BR141" s="23" t="str">
        <f ca="1">IF(AND($O141="Objectif",BR$7&gt;=$R141,BR$7&lt;=$R141+$S141-1),2,IF(AND($O141="Jalon",BR$7&gt;=$R141,BR$7&lt;=$R141+$S141-1),1,""))</f>
        <v/>
      </c>
      <c r="BS141" s="23" t="str">
        <f ca="1">IF(AND($O141="Objectif",BS$7&gt;=$R141,BS$7&lt;=$R141+$S141-1),2,IF(AND($O141="Jalon",BS$7&gt;=$R141,BS$7&lt;=$R141+$S141-1),1,""))</f>
        <v/>
      </c>
      <c r="BT141" s="23" t="str">
        <f ca="1">IF(AND($O141="Objectif",BT$7&gt;=$R141,BT$7&lt;=$R141+$S141-1),2,IF(AND($O141="Jalon",BT$7&gt;=$R141,BT$7&lt;=$R141+$S141-1),1,""))</f>
        <v/>
      </c>
      <c r="BU141" s="23" t="str">
        <f ca="1">IF(AND($O141="Objectif",BU$7&gt;=$R141,BU$7&lt;=$R141+$S141-1),2,IF(AND($O141="Jalon",BU$7&gt;=$R141,BU$7&lt;=$R141+$S141-1),1,""))</f>
        <v/>
      </c>
      <c r="BV141" s="23" t="str">
        <f ca="1">IF(AND($O141="Objectif",BV$7&gt;=$R141,BV$7&lt;=$R141+$S141-1),2,IF(AND($O141="Jalon",BV$7&gt;=$R141,BV$7&lt;=$R141+$S141-1),1,""))</f>
        <v/>
      </c>
      <c r="BW141" s="23" t="str">
        <f ca="1">IF(AND($O141="Objectif",BW$7&gt;=$R141,BW$7&lt;=$R141+$S141-1),2,IF(AND($O141="Jalon",BW$7&gt;=$R141,BW$7&lt;=$R141+$S141-1),1,""))</f>
        <v/>
      </c>
      <c r="BX141" s="23" t="str">
        <f ca="1">IF(AND($O141="Objectif",BX$7&gt;=$R141,BX$7&lt;=$R141+$S141-1),2,IF(AND($O141="Jalon",BX$7&gt;=$R141,BX$7&lt;=$R141+$S141-1),1,""))</f>
        <v/>
      </c>
      <c r="BY141" s="23" t="str">
        <f ca="1">IF(AND($O141="Objectif",BY$7&gt;=$R141,BY$7&lt;=$R141+$S141-1),2,IF(AND($O141="Jalon",BY$7&gt;=$R141,BY$7&lt;=$R141+$S141-1),1,""))</f>
        <v/>
      </c>
      <c r="BZ141" s="23" t="str">
        <f ca="1">IF(AND($O141="Objectif",BZ$7&gt;=$R141,BZ$7&lt;=$R141+$S141-1),2,IF(AND($O141="Jalon",BZ$7&gt;=$R141,BZ$7&lt;=$R141+$S141-1),1,""))</f>
        <v/>
      </c>
      <c r="CA141" s="23" t="str">
        <f ca="1">IF(AND($O141="Objectif",CA$7&gt;=$R141,CA$7&lt;=$R141+$S141-1),2,IF(AND($O141="Jalon",CA$7&gt;=$R141,CA$7&lt;=$R141+$S141-1),1,""))</f>
        <v/>
      </c>
      <c r="CB141" s="23" t="str">
        <f ca="1">IF(AND($O141="Objectif",CB$7&gt;=$R141,CB$7&lt;=$R141+$S141-1),2,IF(AND($O141="Jalon",CB$7&gt;=$R141,CB$7&lt;=$R141+$S141-1),1,""))</f>
        <v/>
      </c>
    </row>
    <row r="142" spans="1:80" s="60" customFormat="1" ht="30" customHeight="1" x14ac:dyDescent="0.25">
      <c r="A142" s="36">
        <v>41</v>
      </c>
      <c r="B142" s="33" t="s">
        <v>57</v>
      </c>
      <c r="C142" s="88" t="str">
        <f ca="1">VLOOKUP(((Jalons[[#This Row],[perturbation ]]+Jalons[[#This Row],[perturbation 9]])/150),$D$3:$E$6,2,1)</f>
        <v>En bonne voie</v>
      </c>
      <c r="D142" s="88" t="str">
        <f ca="1">VLOOKUP((Jalons[[#This Row],[temps consommés ]]-Jalons[[#This Row],[Nombre de jours]])/Jalons[[#This Row],[Nombre de jours]],$V$3:$W$6,2,1)</f>
        <v>En bonne voie</v>
      </c>
      <c r="E142" s="22" t="s">
        <v>9</v>
      </c>
      <c r="F142" s="65">
        <f>IF(AND(Jalons[[#This Row],[début réel ]]="",Jalons[[#This Row],[fin réelle ]]),0,IF(AND(Jalons[[#This Row],[début réel ]]&lt;&gt;"",Jalons[[#This Row],[fin réelle ]]=""),0.5,1))</f>
        <v>0</v>
      </c>
      <c r="G142" s="56">
        <f>+T97+1</f>
        <v>45022</v>
      </c>
      <c r="H142" s="21">
        <v>2</v>
      </c>
      <c r="I142" s="45">
        <f>+Jalons[[#This Row],[Début prévisionnel ]]+Jalons[[#This Row],[Nombre de jours]]-1</f>
        <v>45023</v>
      </c>
      <c r="J142" s="45"/>
      <c r="K142" s="87">
        <f ca="1">IF(Jalons[[#This Row],[temps consommés ]]-Jalons[[#This Row],[Nombre de jours]]&lt;0,0,Jalons[[#This Row],[temps consommés ]]-Jalons[[#This Row],[Nombre de jours]])</f>
        <v>0</v>
      </c>
      <c r="L14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2" s="45"/>
      <c r="N142" s="66"/>
      <c r="O142" s="88" t="str">
        <f ca="1">VLOOKUP(Jalons[[#This Row],[temps consommés 10]]-Jalons[[#This Row],[Nombre de jours6]]/Jalons[[#This Row],[Nombre de jours6]],$V$3:$W$6,2,1)</f>
        <v>En bonne voie</v>
      </c>
      <c r="P142" s="22" t="s">
        <v>9</v>
      </c>
      <c r="Q142" s="65">
        <f>IF(AND(Jalons[[#This Row],[début réel 8]]="",Jalons[[#This Row],[fin réelle 11]]),0,IF(AND(Jalons[[#This Row],[début réel 8]]&lt;&gt;"",Jalons[[#This Row],[fin réelle 11]]=""),0.5,1))</f>
        <v>0</v>
      </c>
      <c r="R142" s="89">
        <f>+Jalons[[#This Row],[Fin ]]+1</f>
        <v>45024</v>
      </c>
      <c r="S142" s="90">
        <v>29</v>
      </c>
      <c r="T142" s="91">
        <f>Jalons[[#This Row],[Début prévisionnel 5]]+Jalons[[#This Row],[Nombre de jours6]]</f>
        <v>45053</v>
      </c>
      <c r="U142" s="91"/>
      <c r="V142" s="87">
        <f ca="1">IF(Jalons[[#This Row],[temps consommés 10]]-Jalons[[#This Row],[Nombre de jours6]]&lt;0,0,Jalons[[#This Row],[temps consommés 10]]-Jalons[[#This Row],[Nombre de jours6]])</f>
        <v>0</v>
      </c>
      <c r="W14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2" s="45"/>
      <c r="Y142" s="23" t="str">
        <f ca="1">IF(AND($O142="Objectif",Y$7&gt;=$R142,Y$7&lt;=$R142+$S142-1),2,IF(AND($O142="Jalon",Y$7&gt;=$R142,Y$7&lt;=$R142+$S142-1),1,""))</f>
        <v/>
      </c>
      <c r="Z142" s="23" t="str">
        <f ca="1">IF(AND($O142="Objectif",Z$7&gt;=$R142,Z$7&lt;=$R142+$S142-1),2,IF(AND($O142="Jalon",Z$7&gt;=$R142,Z$7&lt;=$R142+$S142-1),1,""))</f>
        <v/>
      </c>
      <c r="AA142" s="23" t="str">
        <f ca="1">IF(AND($O142="Objectif",AA$7&gt;=$R142,AA$7&lt;=$R142+$S142-1),2,IF(AND($O142="Jalon",AA$7&gt;=$R142,AA$7&lt;=$R142+$S142-1),1,""))</f>
        <v/>
      </c>
      <c r="AB142" s="23" t="str">
        <f ca="1">IF(AND($O142="Objectif",AB$7&gt;=$R142,AB$7&lt;=$R142+$S142-1),2,IF(AND($O142="Jalon",AB$7&gt;=$R142,AB$7&lt;=$R142+$S142-1),1,""))</f>
        <v/>
      </c>
      <c r="AC142" s="23" t="str">
        <f ca="1">IF(AND($O142="Objectif",AC$7&gt;=$R142,AC$7&lt;=$R142+$S142-1),2,IF(AND($O142="Jalon",AC$7&gt;=$R142,AC$7&lt;=$R142+$S142-1),1,""))</f>
        <v/>
      </c>
      <c r="AD142" s="23" t="str">
        <f ca="1">IF(AND($O142="Objectif",AD$7&gt;=$R142,AD$7&lt;=$R142+$S142-1),2,IF(AND($O142="Jalon",AD$7&gt;=$R142,AD$7&lt;=$R142+$S142-1),1,""))</f>
        <v/>
      </c>
      <c r="AE142" s="23" t="str">
        <f ca="1">IF(AND($O142="Objectif",AE$7&gt;=$R142,AE$7&lt;=$R142+$S142-1),2,IF(AND($O142="Jalon",AE$7&gt;=$R142,AE$7&lt;=$R142+$S142-1),1,""))</f>
        <v/>
      </c>
      <c r="AF142" s="23" t="str">
        <f ca="1">IF(AND($O142="Objectif",AF$7&gt;=$R142,AF$7&lt;=$R142+$S142-1),2,IF(AND($O142="Jalon",AF$7&gt;=$R142,AF$7&lt;=$R142+$S142-1),1,""))</f>
        <v/>
      </c>
      <c r="AG142" s="23" t="str">
        <f ca="1">IF(AND($O142="Objectif",AG$7&gt;=$R142,AG$7&lt;=$R142+$S142-1),2,IF(AND($O142="Jalon",AG$7&gt;=$R142,AG$7&lt;=$R142+$S142-1),1,""))</f>
        <v/>
      </c>
      <c r="AH142" s="23" t="str">
        <f ca="1">IF(AND($O142="Objectif",AH$7&gt;=$R142,AH$7&lt;=$R142+$S142-1),2,IF(AND($O142="Jalon",AH$7&gt;=$R142,AH$7&lt;=$R142+$S142-1),1,""))</f>
        <v/>
      </c>
      <c r="AI142" s="23" t="str">
        <f ca="1">IF(AND($O142="Objectif",AI$7&gt;=$R142,AI$7&lt;=$R142+$S142-1),2,IF(AND($O142="Jalon",AI$7&gt;=$R142,AI$7&lt;=$R142+$S142-1),1,""))</f>
        <v/>
      </c>
      <c r="AJ142" s="23" t="str">
        <f ca="1">IF(AND($O142="Objectif",AJ$7&gt;=$R142,AJ$7&lt;=$R142+$S142-1),2,IF(AND($O142="Jalon",AJ$7&gt;=$R142,AJ$7&lt;=$R142+$S142-1),1,""))</f>
        <v/>
      </c>
      <c r="AK142" s="23" t="str">
        <f ca="1">IF(AND($O142="Objectif",AK$7&gt;=$R142,AK$7&lt;=$R142+$S142-1),2,IF(AND($O142="Jalon",AK$7&gt;=$R142,AK$7&lt;=$R142+$S142-1),1,""))</f>
        <v/>
      </c>
      <c r="AL142" s="23" t="str">
        <f ca="1">IF(AND($O142="Objectif",AL$7&gt;=$R142,AL$7&lt;=$R142+$S142-1),2,IF(AND($O142="Jalon",AL$7&gt;=$R142,AL$7&lt;=$R142+$S142-1),1,""))</f>
        <v/>
      </c>
      <c r="AM142" s="23" t="str">
        <f ca="1">IF(AND($O142="Objectif",AM$7&gt;=$R142,AM$7&lt;=$R142+$S142-1),2,IF(AND($O142="Jalon",AM$7&gt;=$R142,AM$7&lt;=$R142+$S142-1),1,""))</f>
        <v/>
      </c>
      <c r="AN142" s="23" t="str">
        <f ca="1">IF(AND($O142="Objectif",AN$7&gt;=$R142,AN$7&lt;=$R142+$S142-1),2,IF(AND($O142="Jalon",AN$7&gt;=$R142,AN$7&lt;=$R142+$S142-1),1,""))</f>
        <v/>
      </c>
      <c r="AO142" s="23" t="str">
        <f ca="1">IF(AND($O142="Objectif",AO$7&gt;=$R142,AO$7&lt;=$R142+$S142-1),2,IF(AND($O142="Jalon",AO$7&gt;=$R142,AO$7&lt;=$R142+$S142-1),1,""))</f>
        <v/>
      </c>
      <c r="AP142" s="23" t="str">
        <f ca="1">IF(AND($O142="Objectif",AP$7&gt;=$R142,AP$7&lt;=$R142+$S142-1),2,IF(AND($O142="Jalon",AP$7&gt;=$R142,AP$7&lt;=$R142+$S142-1),1,""))</f>
        <v/>
      </c>
      <c r="AQ142" s="23" t="str">
        <f ca="1">IF(AND($O142="Objectif",AQ$7&gt;=$R142,AQ$7&lt;=$R142+$S142-1),2,IF(AND($O142="Jalon",AQ$7&gt;=$R142,AQ$7&lt;=$R142+$S142-1),1,""))</f>
        <v/>
      </c>
      <c r="AR142" s="23" t="str">
        <f ca="1">IF(AND($O142="Objectif",AR$7&gt;=$R142,AR$7&lt;=$R142+$S142-1),2,IF(AND($O142="Jalon",AR$7&gt;=$R142,AR$7&lt;=$R142+$S142-1),1,""))</f>
        <v/>
      </c>
      <c r="AS142" s="23" t="str">
        <f ca="1">IF(AND($O142="Objectif",AS$7&gt;=$R142,AS$7&lt;=$R142+$S142-1),2,IF(AND($O142="Jalon",AS$7&gt;=$R142,AS$7&lt;=$R142+$S142-1),1,""))</f>
        <v/>
      </c>
      <c r="AT142" s="23" t="str">
        <f ca="1">IF(AND($O142="Objectif",AT$7&gt;=$R142,AT$7&lt;=$R142+$S142-1),2,IF(AND($O142="Jalon",AT$7&gt;=$R142,AT$7&lt;=$R142+$S142-1),1,""))</f>
        <v/>
      </c>
      <c r="AU142" s="23" t="str">
        <f ca="1">IF(AND($O142="Objectif",AU$7&gt;=$R142,AU$7&lt;=$R142+$S142-1),2,IF(AND($O142="Jalon",AU$7&gt;=$R142,AU$7&lt;=$R142+$S142-1),1,""))</f>
        <v/>
      </c>
      <c r="AV142" s="23" t="str">
        <f ca="1">IF(AND($O142="Objectif",AV$7&gt;=$R142,AV$7&lt;=$R142+$S142-1),2,IF(AND($O142="Jalon",AV$7&gt;=$R142,AV$7&lt;=$R142+$S142-1),1,""))</f>
        <v/>
      </c>
      <c r="AW142" s="23" t="str">
        <f ca="1">IF(AND($O142="Objectif",AW$7&gt;=$R142,AW$7&lt;=$R142+$S142-1),2,IF(AND($O142="Jalon",AW$7&gt;=$R142,AW$7&lt;=$R142+$S142-1),1,""))</f>
        <v/>
      </c>
      <c r="AX142" s="23" t="str">
        <f ca="1">IF(AND($O142="Objectif",AX$7&gt;=$R142,AX$7&lt;=$R142+$S142-1),2,IF(AND($O142="Jalon",AX$7&gt;=$R142,AX$7&lt;=$R142+$S142-1),1,""))</f>
        <v/>
      </c>
      <c r="AY142" s="23" t="str">
        <f ca="1">IF(AND($O142="Objectif",AY$7&gt;=$R142,AY$7&lt;=$R142+$S142-1),2,IF(AND($O142="Jalon",AY$7&gt;=$R142,AY$7&lt;=$R142+$S142-1),1,""))</f>
        <v/>
      </c>
      <c r="AZ142" s="23" t="str">
        <f ca="1">IF(AND($O142="Objectif",AZ$7&gt;=$R142,AZ$7&lt;=$R142+$S142-1),2,IF(AND($O142="Jalon",AZ$7&gt;=$R142,AZ$7&lt;=$R142+$S142-1),1,""))</f>
        <v/>
      </c>
      <c r="BA142" s="23" t="str">
        <f ca="1">IF(AND($O142="Objectif",BA$7&gt;=$R142,BA$7&lt;=$R142+$S142-1),2,IF(AND($O142="Jalon",BA$7&gt;=$R142,BA$7&lt;=$R142+$S142-1),1,""))</f>
        <v/>
      </c>
      <c r="BB142" s="23" t="str">
        <f ca="1">IF(AND($O142="Objectif",BB$7&gt;=$R142,BB$7&lt;=$R142+$S142-1),2,IF(AND($O142="Jalon",BB$7&gt;=$R142,BB$7&lt;=$R142+$S142-1),1,""))</f>
        <v/>
      </c>
      <c r="BC142" s="23" t="str">
        <f ca="1">IF(AND($O142="Objectif",BC$7&gt;=$R142,BC$7&lt;=$R142+$S142-1),2,IF(AND($O142="Jalon",BC$7&gt;=$R142,BC$7&lt;=$R142+$S142-1),1,""))</f>
        <v/>
      </c>
      <c r="BD142" s="23" t="str">
        <f ca="1">IF(AND($O142="Objectif",BD$7&gt;=$R142,BD$7&lt;=$R142+$S142-1),2,IF(AND($O142="Jalon",BD$7&gt;=$R142,BD$7&lt;=$R142+$S142-1),1,""))</f>
        <v/>
      </c>
      <c r="BE142" s="23" t="str">
        <f ca="1">IF(AND($O142="Objectif",BE$7&gt;=$R142,BE$7&lt;=$R142+$S142-1),2,IF(AND($O142="Jalon",BE$7&gt;=$R142,BE$7&lt;=$R142+$S142-1),1,""))</f>
        <v/>
      </c>
      <c r="BF142" s="23" t="str">
        <f ca="1">IF(AND($O142="Objectif",BF$7&gt;=$R142,BF$7&lt;=$R142+$S142-1),2,IF(AND($O142="Jalon",BF$7&gt;=$R142,BF$7&lt;=$R142+$S142-1),1,""))</f>
        <v/>
      </c>
      <c r="BG142" s="23" t="str">
        <f ca="1">IF(AND($O142="Objectif",BG$7&gt;=$R142,BG$7&lt;=$R142+$S142-1),2,IF(AND($O142="Jalon",BG$7&gt;=$R142,BG$7&lt;=$R142+$S142-1),1,""))</f>
        <v/>
      </c>
      <c r="BH142" s="23" t="str">
        <f ca="1">IF(AND($O142="Objectif",BH$7&gt;=$R142,BH$7&lt;=$R142+$S142-1),2,IF(AND($O142="Jalon",BH$7&gt;=$R142,BH$7&lt;=$R142+$S142-1),1,""))</f>
        <v/>
      </c>
      <c r="BI142" s="23" t="str">
        <f ca="1">IF(AND($O142="Objectif",BI$7&gt;=$R142,BI$7&lt;=$R142+$S142-1),2,IF(AND($O142="Jalon",BI$7&gt;=$R142,BI$7&lt;=$R142+$S142-1),1,""))</f>
        <v/>
      </c>
      <c r="BJ142" s="23" t="str">
        <f ca="1">IF(AND($O142="Objectif",BJ$7&gt;=$R142,BJ$7&lt;=$R142+$S142-1),2,IF(AND($O142="Jalon",BJ$7&gt;=$R142,BJ$7&lt;=$R142+$S142-1),1,""))</f>
        <v/>
      </c>
      <c r="BK142" s="23" t="str">
        <f ca="1">IF(AND($O142="Objectif",BK$7&gt;=$R142,BK$7&lt;=$R142+$S142-1),2,IF(AND($O142="Jalon",BK$7&gt;=$R142,BK$7&lt;=$R142+$S142-1),1,""))</f>
        <v/>
      </c>
      <c r="BL142" s="23" t="str">
        <f ca="1">IF(AND($O142="Objectif",BL$7&gt;=$R142,BL$7&lt;=$R142+$S142-1),2,IF(AND($O142="Jalon",BL$7&gt;=$R142,BL$7&lt;=$R142+$S142-1),1,""))</f>
        <v/>
      </c>
      <c r="BM142" s="23" t="str">
        <f ca="1">IF(AND($O142="Objectif",BM$7&gt;=$R142,BM$7&lt;=$R142+$S142-1),2,IF(AND($O142="Jalon",BM$7&gt;=$R142,BM$7&lt;=$R142+$S142-1),1,""))</f>
        <v/>
      </c>
      <c r="BN142" s="23" t="str">
        <f ca="1">IF(AND($O142="Objectif",BN$7&gt;=$R142,BN$7&lt;=$R142+$S142-1),2,IF(AND($O142="Jalon",BN$7&gt;=$R142,BN$7&lt;=$R142+$S142-1),1,""))</f>
        <v/>
      </c>
      <c r="BO142" s="23" t="str">
        <f ca="1">IF(AND($O142="Objectif",BO$7&gt;=$R142,BO$7&lt;=$R142+$S142-1),2,IF(AND($O142="Jalon",BO$7&gt;=$R142,BO$7&lt;=$R142+$S142-1),1,""))</f>
        <v/>
      </c>
      <c r="BP142" s="23" t="str">
        <f ca="1">IF(AND($O142="Objectif",BP$7&gt;=$R142,BP$7&lt;=$R142+$S142-1),2,IF(AND($O142="Jalon",BP$7&gt;=$R142,BP$7&lt;=$R142+$S142-1),1,""))</f>
        <v/>
      </c>
      <c r="BQ142" s="23" t="str">
        <f ca="1">IF(AND($O142="Objectif",BQ$7&gt;=$R142,BQ$7&lt;=$R142+$S142-1),2,IF(AND($O142="Jalon",BQ$7&gt;=$R142,BQ$7&lt;=$R142+$S142-1),1,""))</f>
        <v/>
      </c>
      <c r="BR142" s="23" t="str">
        <f ca="1">IF(AND($O142="Objectif",BR$7&gt;=$R142,BR$7&lt;=$R142+$S142-1),2,IF(AND($O142="Jalon",BR$7&gt;=$R142,BR$7&lt;=$R142+$S142-1),1,""))</f>
        <v/>
      </c>
      <c r="BS142" s="23" t="str">
        <f ca="1">IF(AND($O142="Objectif",BS$7&gt;=$R142,BS$7&lt;=$R142+$S142-1),2,IF(AND($O142="Jalon",BS$7&gt;=$R142,BS$7&lt;=$R142+$S142-1),1,""))</f>
        <v/>
      </c>
      <c r="BT142" s="23" t="str">
        <f ca="1">IF(AND($O142="Objectif",BT$7&gt;=$R142,BT$7&lt;=$R142+$S142-1),2,IF(AND($O142="Jalon",BT$7&gt;=$R142,BT$7&lt;=$R142+$S142-1),1,""))</f>
        <v/>
      </c>
      <c r="BU142" s="23" t="str">
        <f ca="1">IF(AND($O142="Objectif",BU$7&gt;=$R142,BU$7&lt;=$R142+$S142-1),2,IF(AND($O142="Jalon",BU$7&gt;=$R142,BU$7&lt;=$R142+$S142-1),1,""))</f>
        <v/>
      </c>
      <c r="BV142" s="23" t="str">
        <f ca="1">IF(AND($O142="Objectif",BV$7&gt;=$R142,BV$7&lt;=$R142+$S142-1),2,IF(AND($O142="Jalon",BV$7&gt;=$R142,BV$7&lt;=$R142+$S142-1),1,""))</f>
        <v/>
      </c>
      <c r="BW142" s="23" t="str">
        <f ca="1">IF(AND($O142="Objectif",BW$7&gt;=$R142,BW$7&lt;=$R142+$S142-1),2,IF(AND($O142="Jalon",BW$7&gt;=$R142,BW$7&lt;=$R142+$S142-1),1,""))</f>
        <v/>
      </c>
      <c r="BX142" s="23" t="str">
        <f ca="1">IF(AND($O142="Objectif",BX$7&gt;=$R142,BX$7&lt;=$R142+$S142-1),2,IF(AND($O142="Jalon",BX$7&gt;=$R142,BX$7&lt;=$R142+$S142-1),1,""))</f>
        <v/>
      </c>
      <c r="BY142" s="23" t="str">
        <f ca="1">IF(AND($O142="Objectif",BY$7&gt;=$R142,BY$7&lt;=$R142+$S142-1),2,IF(AND($O142="Jalon",BY$7&gt;=$R142,BY$7&lt;=$R142+$S142-1),1,""))</f>
        <v/>
      </c>
      <c r="BZ142" s="23" t="str">
        <f ca="1">IF(AND($O142="Objectif",BZ$7&gt;=$R142,BZ$7&lt;=$R142+$S142-1),2,IF(AND($O142="Jalon",BZ$7&gt;=$R142,BZ$7&lt;=$R142+$S142-1),1,""))</f>
        <v/>
      </c>
      <c r="CA142" s="23" t="str">
        <f ca="1">IF(AND($O142="Objectif",CA$7&gt;=$R142,CA$7&lt;=$R142+$S142-1),2,IF(AND($O142="Jalon",CA$7&gt;=$R142,CA$7&lt;=$R142+$S142-1),1,""))</f>
        <v/>
      </c>
      <c r="CB142" s="23" t="str">
        <f ca="1">IF(AND($O142="Objectif",CB$7&gt;=$R142,CB$7&lt;=$R142+$S142-1),2,IF(AND($O142="Jalon",CB$7&gt;=$R142,CB$7&lt;=$R142+$S142-1),1,""))</f>
        <v/>
      </c>
    </row>
    <row r="143" spans="1:80" s="60" customFormat="1" ht="30" customHeight="1" x14ac:dyDescent="0.25">
      <c r="A143" s="37">
        <v>42</v>
      </c>
      <c r="B143" s="33" t="s">
        <v>58</v>
      </c>
      <c r="C143" s="88" t="str">
        <f ca="1">VLOOKUP(((Jalons[[#This Row],[perturbation ]]+Jalons[[#This Row],[perturbation 9]])/150),$D$3:$E$6,2,1)</f>
        <v>En bonne voie</v>
      </c>
      <c r="D143" s="88" t="str">
        <f ca="1">VLOOKUP((Jalons[[#This Row],[temps consommés ]]-Jalons[[#This Row],[Nombre de jours]])/Jalons[[#This Row],[Nombre de jours]],$V$3:$W$6,2,1)</f>
        <v>En bonne voie</v>
      </c>
      <c r="E143" s="22" t="s">
        <v>9</v>
      </c>
      <c r="F143" s="65">
        <f>IF(AND(Jalons[[#This Row],[début réel ]]="",Jalons[[#This Row],[fin réelle ]]),0,IF(AND(Jalons[[#This Row],[début réel ]]&lt;&gt;"",Jalons[[#This Row],[fin réelle ]]=""),0.5,1))</f>
        <v>0</v>
      </c>
      <c r="G143" s="56">
        <f>+T98+1</f>
        <v>45022</v>
      </c>
      <c r="H143" s="21">
        <v>2</v>
      </c>
      <c r="I143" s="45">
        <f>+Jalons[[#This Row],[Début prévisionnel ]]+Jalons[[#This Row],[Nombre de jours]]-1</f>
        <v>45023</v>
      </c>
      <c r="J143" s="45"/>
      <c r="K143" s="87">
        <f ca="1">IF(Jalons[[#This Row],[temps consommés ]]-Jalons[[#This Row],[Nombre de jours]]&lt;0,0,Jalons[[#This Row],[temps consommés ]]-Jalons[[#This Row],[Nombre de jours]])</f>
        <v>0</v>
      </c>
      <c r="L14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3" s="45"/>
      <c r="N143" s="66"/>
      <c r="O143" s="88" t="str">
        <f ca="1">VLOOKUP(Jalons[[#This Row],[temps consommés 10]]-Jalons[[#This Row],[Nombre de jours6]]/Jalons[[#This Row],[Nombre de jours6]],$V$3:$W$6,2,1)</f>
        <v>En bonne voie</v>
      </c>
      <c r="P143" s="22" t="s">
        <v>9</v>
      </c>
      <c r="Q143" s="65">
        <f>IF(AND(Jalons[[#This Row],[début réel 8]]="",Jalons[[#This Row],[fin réelle 11]]),0,IF(AND(Jalons[[#This Row],[début réel 8]]&lt;&gt;"",Jalons[[#This Row],[fin réelle 11]]=""),0.5,1))</f>
        <v>0</v>
      </c>
      <c r="R143" s="89">
        <f>+Jalons[[#This Row],[Fin ]]+1</f>
        <v>45024</v>
      </c>
      <c r="S143" s="90">
        <v>29</v>
      </c>
      <c r="T143" s="91">
        <f>Jalons[[#This Row],[Début prévisionnel 5]]+Jalons[[#This Row],[Nombre de jours6]]</f>
        <v>45053</v>
      </c>
      <c r="U143" s="91"/>
      <c r="V143" s="87">
        <f ca="1">IF(Jalons[[#This Row],[temps consommés 10]]-Jalons[[#This Row],[Nombre de jours6]]&lt;0,0,Jalons[[#This Row],[temps consommés 10]]-Jalons[[#This Row],[Nombre de jours6]])</f>
        <v>0</v>
      </c>
      <c r="W14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3" s="45"/>
      <c r="Y143" s="23" t="str">
        <f ca="1">IF(AND($O143="Objectif",Y$7&gt;=$R143,Y$7&lt;=$R143+$S143-1),2,IF(AND($O143="Jalon",Y$7&gt;=$R143,Y$7&lt;=$R143+$S143-1),1,""))</f>
        <v/>
      </c>
      <c r="Z143" s="23" t="str">
        <f ca="1">IF(AND($O143="Objectif",Z$7&gt;=$R143,Z$7&lt;=$R143+$S143-1),2,IF(AND($O143="Jalon",Z$7&gt;=$R143,Z$7&lt;=$R143+$S143-1),1,""))</f>
        <v/>
      </c>
      <c r="AA143" s="23" t="str">
        <f ca="1">IF(AND($O143="Objectif",AA$7&gt;=$R143,AA$7&lt;=$R143+$S143-1),2,IF(AND($O143="Jalon",AA$7&gt;=$R143,AA$7&lt;=$R143+$S143-1),1,""))</f>
        <v/>
      </c>
      <c r="AB143" s="23" t="str">
        <f ca="1">IF(AND($O143="Objectif",AB$7&gt;=$R143,AB$7&lt;=$R143+$S143-1),2,IF(AND($O143="Jalon",AB$7&gt;=$R143,AB$7&lt;=$R143+$S143-1),1,""))</f>
        <v/>
      </c>
      <c r="AC143" s="23" t="str">
        <f ca="1">IF(AND($O143="Objectif",AC$7&gt;=$R143,AC$7&lt;=$R143+$S143-1),2,IF(AND($O143="Jalon",AC$7&gt;=$R143,AC$7&lt;=$R143+$S143-1),1,""))</f>
        <v/>
      </c>
      <c r="AD143" s="23" t="str">
        <f ca="1">IF(AND($O143="Objectif",AD$7&gt;=$R143,AD$7&lt;=$R143+$S143-1),2,IF(AND($O143="Jalon",AD$7&gt;=$R143,AD$7&lt;=$R143+$S143-1),1,""))</f>
        <v/>
      </c>
      <c r="AE143" s="23" t="str">
        <f ca="1">IF(AND($O143="Objectif",AE$7&gt;=$R143,AE$7&lt;=$R143+$S143-1),2,IF(AND($O143="Jalon",AE$7&gt;=$R143,AE$7&lt;=$R143+$S143-1),1,""))</f>
        <v/>
      </c>
      <c r="AF143" s="23" t="str">
        <f ca="1">IF(AND($O143="Objectif",AF$7&gt;=$R143,AF$7&lt;=$R143+$S143-1),2,IF(AND($O143="Jalon",AF$7&gt;=$R143,AF$7&lt;=$R143+$S143-1),1,""))</f>
        <v/>
      </c>
      <c r="AG143" s="23" t="str">
        <f ca="1">IF(AND($O143="Objectif",AG$7&gt;=$R143,AG$7&lt;=$R143+$S143-1),2,IF(AND($O143="Jalon",AG$7&gt;=$R143,AG$7&lt;=$R143+$S143-1),1,""))</f>
        <v/>
      </c>
      <c r="AH143" s="23" t="str">
        <f ca="1">IF(AND($O143="Objectif",AH$7&gt;=$R143,AH$7&lt;=$R143+$S143-1),2,IF(AND($O143="Jalon",AH$7&gt;=$R143,AH$7&lt;=$R143+$S143-1),1,""))</f>
        <v/>
      </c>
      <c r="AI143" s="23" t="str">
        <f ca="1">IF(AND($O143="Objectif",AI$7&gt;=$R143,AI$7&lt;=$R143+$S143-1),2,IF(AND($O143="Jalon",AI$7&gt;=$R143,AI$7&lt;=$R143+$S143-1),1,""))</f>
        <v/>
      </c>
      <c r="AJ143" s="23" t="str">
        <f ca="1">IF(AND($O143="Objectif",AJ$7&gt;=$R143,AJ$7&lt;=$R143+$S143-1),2,IF(AND($O143="Jalon",AJ$7&gt;=$R143,AJ$7&lt;=$R143+$S143-1),1,""))</f>
        <v/>
      </c>
      <c r="AK143" s="23" t="str">
        <f ca="1">IF(AND($O143="Objectif",AK$7&gt;=$R143,AK$7&lt;=$R143+$S143-1),2,IF(AND($O143="Jalon",AK$7&gt;=$R143,AK$7&lt;=$R143+$S143-1),1,""))</f>
        <v/>
      </c>
      <c r="AL143" s="23" t="str">
        <f ca="1">IF(AND($O143="Objectif",AL$7&gt;=$R143,AL$7&lt;=$R143+$S143-1),2,IF(AND($O143="Jalon",AL$7&gt;=$R143,AL$7&lt;=$R143+$S143-1),1,""))</f>
        <v/>
      </c>
      <c r="AM143" s="23" t="str">
        <f ca="1">IF(AND($O143="Objectif",AM$7&gt;=$R143,AM$7&lt;=$R143+$S143-1),2,IF(AND($O143="Jalon",AM$7&gt;=$R143,AM$7&lt;=$R143+$S143-1),1,""))</f>
        <v/>
      </c>
      <c r="AN143" s="23" t="str">
        <f ca="1">IF(AND($O143="Objectif",AN$7&gt;=$R143,AN$7&lt;=$R143+$S143-1),2,IF(AND($O143="Jalon",AN$7&gt;=$R143,AN$7&lt;=$R143+$S143-1),1,""))</f>
        <v/>
      </c>
      <c r="AO143" s="23" t="str">
        <f ca="1">IF(AND($O143="Objectif",AO$7&gt;=$R143,AO$7&lt;=$R143+$S143-1),2,IF(AND($O143="Jalon",AO$7&gt;=$R143,AO$7&lt;=$R143+$S143-1),1,""))</f>
        <v/>
      </c>
      <c r="AP143" s="23" t="str">
        <f ca="1">IF(AND($O143="Objectif",AP$7&gt;=$R143,AP$7&lt;=$R143+$S143-1),2,IF(AND($O143="Jalon",AP$7&gt;=$R143,AP$7&lt;=$R143+$S143-1),1,""))</f>
        <v/>
      </c>
      <c r="AQ143" s="23" t="str">
        <f ca="1">IF(AND($O143="Objectif",AQ$7&gt;=$R143,AQ$7&lt;=$R143+$S143-1),2,IF(AND($O143="Jalon",AQ$7&gt;=$R143,AQ$7&lt;=$R143+$S143-1),1,""))</f>
        <v/>
      </c>
      <c r="AR143" s="23" t="str">
        <f ca="1">IF(AND($O143="Objectif",AR$7&gt;=$R143,AR$7&lt;=$R143+$S143-1),2,IF(AND($O143="Jalon",AR$7&gt;=$R143,AR$7&lt;=$R143+$S143-1),1,""))</f>
        <v/>
      </c>
      <c r="AS143" s="23" t="str">
        <f ca="1">IF(AND($O143="Objectif",AS$7&gt;=$R143,AS$7&lt;=$R143+$S143-1),2,IF(AND($O143="Jalon",AS$7&gt;=$R143,AS$7&lt;=$R143+$S143-1),1,""))</f>
        <v/>
      </c>
      <c r="AT143" s="23" t="str">
        <f ca="1">IF(AND($O143="Objectif",AT$7&gt;=$R143,AT$7&lt;=$R143+$S143-1),2,IF(AND($O143="Jalon",AT$7&gt;=$R143,AT$7&lt;=$R143+$S143-1),1,""))</f>
        <v/>
      </c>
      <c r="AU143" s="23" t="str">
        <f ca="1">IF(AND($O143="Objectif",AU$7&gt;=$R143,AU$7&lt;=$R143+$S143-1),2,IF(AND($O143="Jalon",AU$7&gt;=$R143,AU$7&lt;=$R143+$S143-1),1,""))</f>
        <v/>
      </c>
      <c r="AV143" s="23" t="str">
        <f ca="1">IF(AND($O143="Objectif",AV$7&gt;=$R143,AV$7&lt;=$R143+$S143-1),2,IF(AND($O143="Jalon",AV$7&gt;=$R143,AV$7&lt;=$R143+$S143-1),1,""))</f>
        <v/>
      </c>
      <c r="AW143" s="23" t="str">
        <f ca="1">IF(AND($O143="Objectif",AW$7&gt;=$R143,AW$7&lt;=$R143+$S143-1),2,IF(AND($O143="Jalon",AW$7&gt;=$R143,AW$7&lt;=$R143+$S143-1),1,""))</f>
        <v/>
      </c>
      <c r="AX143" s="23" t="str">
        <f ca="1">IF(AND($O143="Objectif",AX$7&gt;=$R143,AX$7&lt;=$R143+$S143-1),2,IF(AND($O143="Jalon",AX$7&gt;=$R143,AX$7&lt;=$R143+$S143-1),1,""))</f>
        <v/>
      </c>
      <c r="AY143" s="23" t="str">
        <f ca="1">IF(AND($O143="Objectif",AY$7&gt;=$R143,AY$7&lt;=$R143+$S143-1),2,IF(AND($O143="Jalon",AY$7&gt;=$R143,AY$7&lt;=$R143+$S143-1),1,""))</f>
        <v/>
      </c>
      <c r="AZ143" s="23" t="str">
        <f ca="1">IF(AND($O143="Objectif",AZ$7&gt;=$R143,AZ$7&lt;=$R143+$S143-1),2,IF(AND($O143="Jalon",AZ$7&gt;=$R143,AZ$7&lt;=$R143+$S143-1),1,""))</f>
        <v/>
      </c>
      <c r="BA143" s="23" t="str">
        <f ca="1">IF(AND($O143="Objectif",BA$7&gt;=$R143,BA$7&lt;=$R143+$S143-1),2,IF(AND($O143="Jalon",BA$7&gt;=$R143,BA$7&lt;=$R143+$S143-1),1,""))</f>
        <v/>
      </c>
      <c r="BB143" s="23" t="str">
        <f ca="1">IF(AND($O143="Objectif",BB$7&gt;=$R143,BB$7&lt;=$R143+$S143-1),2,IF(AND($O143="Jalon",BB$7&gt;=$R143,BB$7&lt;=$R143+$S143-1),1,""))</f>
        <v/>
      </c>
      <c r="BC143" s="23" t="str">
        <f ca="1">IF(AND($O143="Objectif",BC$7&gt;=$R143,BC$7&lt;=$R143+$S143-1),2,IF(AND($O143="Jalon",BC$7&gt;=$R143,BC$7&lt;=$R143+$S143-1),1,""))</f>
        <v/>
      </c>
      <c r="BD143" s="23" t="str">
        <f ca="1">IF(AND($O143="Objectif",BD$7&gt;=$R143,BD$7&lt;=$R143+$S143-1),2,IF(AND($O143="Jalon",BD$7&gt;=$R143,BD$7&lt;=$R143+$S143-1),1,""))</f>
        <v/>
      </c>
      <c r="BE143" s="23" t="str">
        <f ca="1">IF(AND($O143="Objectif",BE$7&gt;=$R143,BE$7&lt;=$R143+$S143-1),2,IF(AND($O143="Jalon",BE$7&gt;=$R143,BE$7&lt;=$R143+$S143-1),1,""))</f>
        <v/>
      </c>
      <c r="BF143" s="23" t="str">
        <f ca="1">IF(AND($O143="Objectif",BF$7&gt;=$R143,BF$7&lt;=$R143+$S143-1),2,IF(AND($O143="Jalon",BF$7&gt;=$R143,BF$7&lt;=$R143+$S143-1),1,""))</f>
        <v/>
      </c>
      <c r="BG143" s="23" t="str">
        <f ca="1">IF(AND($O143="Objectif",BG$7&gt;=$R143,BG$7&lt;=$R143+$S143-1),2,IF(AND($O143="Jalon",BG$7&gt;=$R143,BG$7&lt;=$R143+$S143-1),1,""))</f>
        <v/>
      </c>
      <c r="BH143" s="23" t="str">
        <f ca="1">IF(AND($O143="Objectif",BH$7&gt;=$R143,BH$7&lt;=$R143+$S143-1),2,IF(AND($O143="Jalon",BH$7&gt;=$R143,BH$7&lt;=$R143+$S143-1),1,""))</f>
        <v/>
      </c>
      <c r="BI143" s="23" t="str">
        <f ca="1">IF(AND($O143="Objectif",BI$7&gt;=$R143,BI$7&lt;=$R143+$S143-1),2,IF(AND($O143="Jalon",BI$7&gt;=$R143,BI$7&lt;=$R143+$S143-1),1,""))</f>
        <v/>
      </c>
      <c r="BJ143" s="23" t="str">
        <f ca="1">IF(AND($O143="Objectif",BJ$7&gt;=$R143,BJ$7&lt;=$R143+$S143-1),2,IF(AND($O143="Jalon",BJ$7&gt;=$R143,BJ$7&lt;=$R143+$S143-1),1,""))</f>
        <v/>
      </c>
      <c r="BK143" s="23" t="str">
        <f ca="1">IF(AND($O143="Objectif",BK$7&gt;=$R143,BK$7&lt;=$R143+$S143-1),2,IF(AND($O143="Jalon",BK$7&gt;=$R143,BK$7&lt;=$R143+$S143-1),1,""))</f>
        <v/>
      </c>
      <c r="BL143" s="23" t="str">
        <f ca="1">IF(AND($O143="Objectif",BL$7&gt;=$R143,BL$7&lt;=$R143+$S143-1),2,IF(AND($O143="Jalon",BL$7&gt;=$R143,BL$7&lt;=$R143+$S143-1),1,""))</f>
        <v/>
      </c>
      <c r="BM143" s="23" t="str">
        <f ca="1">IF(AND($O143="Objectif",BM$7&gt;=$R143,BM$7&lt;=$R143+$S143-1),2,IF(AND($O143="Jalon",BM$7&gt;=$R143,BM$7&lt;=$R143+$S143-1),1,""))</f>
        <v/>
      </c>
      <c r="BN143" s="23" t="str">
        <f ca="1">IF(AND($O143="Objectif",BN$7&gt;=$R143,BN$7&lt;=$R143+$S143-1),2,IF(AND($O143="Jalon",BN$7&gt;=$R143,BN$7&lt;=$R143+$S143-1),1,""))</f>
        <v/>
      </c>
      <c r="BO143" s="23" t="str">
        <f ca="1">IF(AND($O143="Objectif",BO$7&gt;=$R143,BO$7&lt;=$R143+$S143-1),2,IF(AND($O143="Jalon",BO$7&gt;=$R143,BO$7&lt;=$R143+$S143-1),1,""))</f>
        <v/>
      </c>
      <c r="BP143" s="23" t="str">
        <f ca="1">IF(AND($O143="Objectif",BP$7&gt;=$R143,BP$7&lt;=$R143+$S143-1),2,IF(AND($O143="Jalon",BP$7&gt;=$R143,BP$7&lt;=$R143+$S143-1),1,""))</f>
        <v/>
      </c>
      <c r="BQ143" s="23" t="str">
        <f ca="1">IF(AND($O143="Objectif",BQ$7&gt;=$R143,BQ$7&lt;=$R143+$S143-1),2,IF(AND($O143="Jalon",BQ$7&gt;=$R143,BQ$7&lt;=$R143+$S143-1),1,""))</f>
        <v/>
      </c>
      <c r="BR143" s="23" t="str">
        <f ca="1">IF(AND($O143="Objectif",BR$7&gt;=$R143,BR$7&lt;=$R143+$S143-1),2,IF(AND($O143="Jalon",BR$7&gt;=$R143,BR$7&lt;=$R143+$S143-1),1,""))</f>
        <v/>
      </c>
      <c r="BS143" s="23" t="str">
        <f ca="1">IF(AND($O143="Objectif",BS$7&gt;=$R143,BS$7&lt;=$R143+$S143-1),2,IF(AND($O143="Jalon",BS$7&gt;=$R143,BS$7&lt;=$R143+$S143-1),1,""))</f>
        <v/>
      </c>
      <c r="BT143" s="23" t="str">
        <f ca="1">IF(AND($O143="Objectif",BT$7&gt;=$R143,BT$7&lt;=$R143+$S143-1),2,IF(AND($O143="Jalon",BT$7&gt;=$R143,BT$7&lt;=$R143+$S143-1),1,""))</f>
        <v/>
      </c>
      <c r="BU143" s="23" t="str">
        <f ca="1">IF(AND($O143="Objectif",BU$7&gt;=$R143,BU$7&lt;=$R143+$S143-1),2,IF(AND($O143="Jalon",BU$7&gt;=$R143,BU$7&lt;=$R143+$S143-1),1,""))</f>
        <v/>
      </c>
      <c r="BV143" s="23" t="str">
        <f ca="1">IF(AND($O143="Objectif",BV$7&gt;=$R143,BV$7&lt;=$R143+$S143-1),2,IF(AND($O143="Jalon",BV$7&gt;=$R143,BV$7&lt;=$R143+$S143-1),1,""))</f>
        <v/>
      </c>
      <c r="BW143" s="23" t="str">
        <f ca="1">IF(AND($O143="Objectif",BW$7&gt;=$R143,BW$7&lt;=$R143+$S143-1),2,IF(AND($O143="Jalon",BW$7&gt;=$R143,BW$7&lt;=$R143+$S143-1),1,""))</f>
        <v/>
      </c>
      <c r="BX143" s="23" t="str">
        <f ca="1">IF(AND($O143="Objectif",BX$7&gt;=$R143,BX$7&lt;=$R143+$S143-1),2,IF(AND($O143="Jalon",BX$7&gt;=$R143,BX$7&lt;=$R143+$S143-1),1,""))</f>
        <v/>
      </c>
      <c r="BY143" s="23" t="str">
        <f ca="1">IF(AND($O143="Objectif",BY$7&gt;=$R143,BY$7&lt;=$R143+$S143-1),2,IF(AND($O143="Jalon",BY$7&gt;=$R143,BY$7&lt;=$R143+$S143-1),1,""))</f>
        <v/>
      </c>
      <c r="BZ143" s="23" t="str">
        <f ca="1">IF(AND($O143="Objectif",BZ$7&gt;=$R143,BZ$7&lt;=$R143+$S143-1),2,IF(AND($O143="Jalon",BZ$7&gt;=$R143,BZ$7&lt;=$R143+$S143-1),1,""))</f>
        <v/>
      </c>
      <c r="CA143" s="23" t="str">
        <f ca="1">IF(AND($O143="Objectif",CA$7&gt;=$R143,CA$7&lt;=$R143+$S143-1),2,IF(AND($O143="Jalon",CA$7&gt;=$R143,CA$7&lt;=$R143+$S143-1),1,""))</f>
        <v/>
      </c>
      <c r="CB143" s="23" t="str">
        <f ca="1">IF(AND($O143="Objectif",CB$7&gt;=$R143,CB$7&lt;=$R143+$S143-1),2,IF(AND($O143="Jalon",CB$7&gt;=$R143,CB$7&lt;=$R143+$S143-1),1,""))</f>
        <v/>
      </c>
    </row>
    <row r="144" spans="1:80" s="60" customFormat="1" ht="29.25" customHeight="1" x14ac:dyDescent="0.25">
      <c r="A144" s="37">
        <v>43</v>
      </c>
      <c r="B144" s="33" t="s">
        <v>59</v>
      </c>
      <c r="C144" s="88" t="str">
        <f ca="1">VLOOKUP(((Jalons[[#This Row],[perturbation ]]+Jalons[[#This Row],[perturbation 9]])/150),$D$3:$E$6,2,1)</f>
        <v>En bonne voie</v>
      </c>
      <c r="D144" s="88" t="str">
        <f ca="1">VLOOKUP((Jalons[[#This Row],[temps consommés ]]-Jalons[[#This Row],[Nombre de jours]])/Jalons[[#This Row],[Nombre de jours]],$V$3:$W$6,2,1)</f>
        <v>En bonne voie</v>
      </c>
      <c r="E144" s="22" t="s">
        <v>9</v>
      </c>
      <c r="F144" s="65">
        <f>IF(AND(Jalons[[#This Row],[début réel ]]="",Jalons[[#This Row],[fin réelle ]]),0,IF(AND(Jalons[[#This Row],[début réel ]]&lt;&gt;"",Jalons[[#This Row],[fin réelle ]]=""),0.5,1))</f>
        <v>0</v>
      </c>
      <c r="G144" s="56">
        <f>+T99+1</f>
        <v>45022</v>
      </c>
      <c r="H144" s="21">
        <v>2</v>
      </c>
      <c r="I144" s="45">
        <f>+Jalons[[#This Row],[Début prévisionnel ]]+Jalons[[#This Row],[Nombre de jours]]-1</f>
        <v>45023</v>
      </c>
      <c r="J144" s="45"/>
      <c r="K144" s="87">
        <f ca="1">IF(Jalons[[#This Row],[temps consommés ]]-Jalons[[#This Row],[Nombre de jours]]&lt;0,0,Jalons[[#This Row],[temps consommés ]]-Jalons[[#This Row],[Nombre de jours]])</f>
        <v>0</v>
      </c>
      <c r="L14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4" s="45"/>
      <c r="N144" s="66"/>
      <c r="O144" s="88" t="str">
        <f ca="1">VLOOKUP(Jalons[[#This Row],[temps consommés 10]]-Jalons[[#This Row],[Nombre de jours6]]/Jalons[[#This Row],[Nombre de jours6]],$V$3:$W$6,2,1)</f>
        <v>En bonne voie</v>
      </c>
      <c r="P144" s="22" t="s">
        <v>9</v>
      </c>
      <c r="Q144" s="65">
        <f>IF(AND(Jalons[[#This Row],[début réel 8]]="",Jalons[[#This Row],[fin réelle 11]]),0,IF(AND(Jalons[[#This Row],[début réel 8]]&lt;&gt;"",Jalons[[#This Row],[fin réelle 11]]=""),0.5,1))</f>
        <v>0</v>
      </c>
      <c r="R144" s="89">
        <f>+Jalons[[#This Row],[Fin ]]+1</f>
        <v>45024</v>
      </c>
      <c r="S144" s="90">
        <v>29</v>
      </c>
      <c r="T144" s="91">
        <f>Jalons[[#This Row],[Début prévisionnel 5]]+Jalons[[#This Row],[Nombre de jours6]]</f>
        <v>45053</v>
      </c>
      <c r="U144" s="91"/>
      <c r="V144" s="87">
        <f ca="1">IF(Jalons[[#This Row],[temps consommés 10]]-Jalons[[#This Row],[Nombre de jours6]]&lt;0,0,Jalons[[#This Row],[temps consommés 10]]-Jalons[[#This Row],[Nombre de jours6]])</f>
        <v>0</v>
      </c>
      <c r="W14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4" s="45"/>
      <c r="Y144" s="23" t="str">
        <f ca="1">IF(AND($O144="Objectif",Y$7&gt;=$R144,Y$7&lt;=$R144+$S144-1),2,IF(AND($O144="Jalon",Y$7&gt;=$R144,Y$7&lt;=$R144+$S144-1),1,""))</f>
        <v/>
      </c>
      <c r="Z144" s="23" t="str">
        <f ca="1">IF(AND($O144="Objectif",Z$7&gt;=$R144,Z$7&lt;=$R144+$S144-1),2,IF(AND($O144="Jalon",Z$7&gt;=$R144,Z$7&lt;=$R144+$S144-1),1,""))</f>
        <v/>
      </c>
      <c r="AA144" s="23" t="str">
        <f ca="1">IF(AND($O144="Objectif",AA$7&gt;=$R144,AA$7&lt;=$R144+$S144-1),2,IF(AND($O144="Jalon",AA$7&gt;=$R144,AA$7&lt;=$R144+$S144-1),1,""))</f>
        <v/>
      </c>
      <c r="AB144" s="23" t="str">
        <f ca="1">IF(AND($O144="Objectif",AB$7&gt;=$R144,AB$7&lt;=$R144+$S144-1),2,IF(AND($O144="Jalon",AB$7&gt;=$R144,AB$7&lt;=$R144+$S144-1),1,""))</f>
        <v/>
      </c>
      <c r="AC144" s="23" t="str">
        <f ca="1">IF(AND($O144="Objectif",AC$7&gt;=$R144,AC$7&lt;=$R144+$S144-1),2,IF(AND($O144="Jalon",AC$7&gt;=$R144,AC$7&lt;=$R144+$S144-1),1,""))</f>
        <v/>
      </c>
      <c r="AD144" s="23" t="str">
        <f ca="1">IF(AND($O144="Objectif",AD$7&gt;=$R144,AD$7&lt;=$R144+$S144-1),2,IF(AND($O144="Jalon",AD$7&gt;=$R144,AD$7&lt;=$R144+$S144-1),1,""))</f>
        <v/>
      </c>
      <c r="AE144" s="23" t="str">
        <f ca="1">IF(AND($O144="Objectif",AE$7&gt;=$R144,AE$7&lt;=$R144+$S144-1),2,IF(AND($O144="Jalon",AE$7&gt;=$R144,AE$7&lt;=$R144+$S144-1),1,""))</f>
        <v/>
      </c>
      <c r="AF144" s="23" t="str">
        <f ca="1">IF(AND($O144="Objectif",AF$7&gt;=$R144,AF$7&lt;=$R144+$S144-1),2,IF(AND($O144="Jalon",AF$7&gt;=$R144,AF$7&lt;=$R144+$S144-1),1,""))</f>
        <v/>
      </c>
      <c r="AG144" s="23" t="str">
        <f ca="1">IF(AND($O144="Objectif",AG$7&gt;=$R144,AG$7&lt;=$R144+$S144-1),2,IF(AND($O144="Jalon",AG$7&gt;=$R144,AG$7&lt;=$R144+$S144-1),1,""))</f>
        <v/>
      </c>
      <c r="AH144" s="23" t="str">
        <f ca="1">IF(AND($O144="Objectif",AH$7&gt;=$R144,AH$7&lt;=$R144+$S144-1),2,IF(AND($O144="Jalon",AH$7&gt;=$R144,AH$7&lt;=$R144+$S144-1),1,""))</f>
        <v/>
      </c>
      <c r="AI144" s="23" t="str">
        <f ca="1">IF(AND($O144="Objectif",AI$7&gt;=$R144,AI$7&lt;=$R144+$S144-1),2,IF(AND($O144="Jalon",AI$7&gt;=$R144,AI$7&lt;=$R144+$S144-1),1,""))</f>
        <v/>
      </c>
      <c r="AJ144" s="23" t="str">
        <f ca="1">IF(AND($O144="Objectif",AJ$7&gt;=$R144,AJ$7&lt;=$R144+$S144-1),2,IF(AND($O144="Jalon",AJ$7&gt;=$R144,AJ$7&lt;=$R144+$S144-1),1,""))</f>
        <v/>
      </c>
      <c r="AK144" s="23" t="str">
        <f ca="1">IF(AND($O144="Objectif",AK$7&gt;=$R144,AK$7&lt;=$R144+$S144-1),2,IF(AND($O144="Jalon",AK$7&gt;=$R144,AK$7&lt;=$R144+$S144-1),1,""))</f>
        <v/>
      </c>
      <c r="AL144" s="23" t="str">
        <f ca="1">IF(AND($O144="Objectif",AL$7&gt;=$R144,AL$7&lt;=$R144+$S144-1),2,IF(AND($O144="Jalon",AL$7&gt;=$R144,AL$7&lt;=$R144+$S144-1),1,""))</f>
        <v/>
      </c>
      <c r="AM144" s="23" t="str">
        <f ca="1">IF(AND($O144="Objectif",AM$7&gt;=$R144,AM$7&lt;=$R144+$S144-1),2,IF(AND($O144="Jalon",AM$7&gt;=$R144,AM$7&lt;=$R144+$S144-1),1,""))</f>
        <v/>
      </c>
      <c r="AN144" s="23" t="str">
        <f ca="1">IF(AND($O144="Objectif",AN$7&gt;=$R144,AN$7&lt;=$R144+$S144-1),2,IF(AND($O144="Jalon",AN$7&gt;=$R144,AN$7&lt;=$R144+$S144-1),1,""))</f>
        <v/>
      </c>
      <c r="AO144" s="23" t="str">
        <f ca="1">IF(AND($O144="Objectif",AO$7&gt;=$R144,AO$7&lt;=$R144+$S144-1),2,IF(AND($O144="Jalon",AO$7&gt;=$R144,AO$7&lt;=$R144+$S144-1),1,""))</f>
        <v/>
      </c>
      <c r="AP144" s="23" t="str">
        <f ca="1">IF(AND($O144="Objectif",AP$7&gt;=$R144,AP$7&lt;=$R144+$S144-1),2,IF(AND($O144="Jalon",AP$7&gt;=$R144,AP$7&lt;=$R144+$S144-1),1,""))</f>
        <v/>
      </c>
      <c r="AQ144" s="23" t="str">
        <f ca="1">IF(AND($O144="Objectif",AQ$7&gt;=$R144,AQ$7&lt;=$R144+$S144-1),2,IF(AND($O144="Jalon",AQ$7&gt;=$R144,AQ$7&lt;=$R144+$S144-1),1,""))</f>
        <v/>
      </c>
      <c r="AR144" s="23" t="str">
        <f ca="1">IF(AND($O144="Objectif",AR$7&gt;=$R144,AR$7&lt;=$R144+$S144-1),2,IF(AND($O144="Jalon",AR$7&gt;=$R144,AR$7&lt;=$R144+$S144-1),1,""))</f>
        <v/>
      </c>
      <c r="AS144" s="23" t="str">
        <f ca="1">IF(AND($O144="Objectif",AS$7&gt;=$R144,AS$7&lt;=$R144+$S144-1),2,IF(AND($O144="Jalon",AS$7&gt;=$R144,AS$7&lt;=$R144+$S144-1),1,""))</f>
        <v/>
      </c>
      <c r="AT144" s="23" t="str">
        <f ca="1">IF(AND($O144="Objectif",AT$7&gt;=$R144,AT$7&lt;=$R144+$S144-1),2,IF(AND($O144="Jalon",AT$7&gt;=$R144,AT$7&lt;=$R144+$S144-1),1,""))</f>
        <v/>
      </c>
      <c r="AU144" s="23" t="str">
        <f ca="1">IF(AND($O144="Objectif",AU$7&gt;=$R144,AU$7&lt;=$R144+$S144-1),2,IF(AND($O144="Jalon",AU$7&gt;=$R144,AU$7&lt;=$R144+$S144-1),1,""))</f>
        <v/>
      </c>
      <c r="AV144" s="23" t="str">
        <f ca="1">IF(AND($O144="Objectif",AV$7&gt;=$R144,AV$7&lt;=$R144+$S144-1),2,IF(AND($O144="Jalon",AV$7&gt;=$R144,AV$7&lt;=$R144+$S144-1),1,""))</f>
        <v/>
      </c>
      <c r="AW144" s="23" t="str">
        <f ca="1">IF(AND($O144="Objectif",AW$7&gt;=$R144,AW$7&lt;=$R144+$S144-1),2,IF(AND($O144="Jalon",AW$7&gt;=$R144,AW$7&lt;=$R144+$S144-1),1,""))</f>
        <v/>
      </c>
      <c r="AX144" s="23" t="str">
        <f ca="1">IF(AND($O144="Objectif",AX$7&gt;=$R144,AX$7&lt;=$R144+$S144-1),2,IF(AND($O144="Jalon",AX$7&gt;=$R144,AX$7&lt;=$R144+$S144-1),1,""))</f>
        <v/>
      </c>
      <c r="AY144" s="23" t="str">
        <f ca="1">IF(AND($O144="Objectif",AY$7&gt;=$R144,AY$7&lt;=$R144+$S144-1),2,IF(AND($O144="Jalon",AY$7&gt;=$R144,AY$7&lt;=$R144+$S144-1),1,""))</f>
        <v/>
      </c>
      <c r="AZ144" s="23" t="str">
        <f ca="1">IF(AND($O144="Objectif",AZ$7&gt;=$R144,AZ$7&lt;=$R144+$S144-1),2,IF(AND($O144="Jalon",AZ$7&gt;=$R144,AZ$7&lt;=$R144+$S144-1),1,""))</f>
        <v/>
      </c>
      <c r="BA144" s="23" t="str">
        <f ca="1">IF(AND($O144="Objectif",BA$7&gt;=$R144,BA$7&lt;=$R144+$S144-1),2,IF(AND($O144="Jalon",BA$7&gt;=$R144,BA$7&lt;=$R144+$S144-1),1,""))</f>
        <v/>
      </c>
      <c r="BB144" s="23" t="str">
        <f ca="1">IF(AND($O144="Objectif",BB$7&gt;=$R144,BB$7&lt;=$R144+$S144-1),2,IF(AND($O144="Jalon",BB$7&gt;=$R144,BB$7&lt;=$R144+$S144-1),1,""))</f>
        <v/>
      </c>
      <c r="BC144" s="23" t="str">
        <f ca="1">IF(AND($O144="Objectif",BC$7&gt;=$R144,BC$7&lt;=$R144+$S144-1),2,IF(AND($O144="Jalon",BC$7&gt;=$R144,BC$7&lt;=$R144+$S144-1),1,""))</f>
        <v/>
      </c>
      <c r="BD144" s="23" t="str">
        <f ca="1">IF(AND($O144="Objectif",BD$7&gt;=$R144,BD$7&lt;=$R144+$S144-1),2,IF(AND($O144="Jalon",BD$7&gt;=$R144,BD$7&lt;=$R144+$S144-1),1,""))</f>
        <v/>
      </c>
      <c r="BE144" s="23" t="str">
        <f ca="1">IF(AND($O144="Objectif",BE$7&gt;=$R144,BE$7&lt;=$R144+$S144-1),2,IF(AND($O144="Jalon",BE$7&gt;=$R144,BE$7&lt;=$R144+$S144-1),1,""))</f>
        <v/>
      </c>
      <c r="BF144" s="23" t="str">
        <f ca="1">IF(AND($O144="Objectif",BF$7&gt;=$R144,BF$7&lt;=$R144+$S144-1),2,IF(AND($O144="Jalon",BF$7&gt;=$R144,BF$7&lt;=$R144+$S144-1),1,""))</f>
        <v/>
      </c>
      <c r="BG144" s="23" t="str">
        <f ca="1">IF(AND($O144="Objectif",BG$7&gt;=$R144,BG$7&lt;=$R144+$S144-1),2,IF(AND($O144="Jalon",BG$7&gt;=$R144,BG$7&lt;=$R144+$S144-1),1,""))</f>
        <v/>
      </c>
      <c r="BH144" s="23" t="str">
        <f ca="1">IF(AND($O144="Objectif",BH$7&gt;=$R144,BH$7&lt;=$R144+$S144-1),2,IF(AND($O144="Jalon",BH$7&gt;=$R144,BH$7&lt;=$R144+$S144-1),1,""))</f>
        <v/>
      </c>
      <c r="BI144" s="23" t="str">
        <f ca="1">IF(AND($O144="Objectif",BI$7&gt;=$R144,BI$7&lt;=$R144+$S144-1),2,IF(AND($O144="Jalon",BI$7&gt;=$R144,BI$7&lt;=$R144+$S144-1),1,""))</f>
        <v/>
      </c>
      <c r="BJ144" s="23" t="str">
        <f ca="1">IF(AND($O144="Objectif",BJ$7&gt;=$R144,BJ$7&lt;=$R144+$S144-1),2,IF(AND($O144="Jalon",BJ$7&gt;=$R144,BJ$7&lt;=$R144+$S144-1),1,""))</f>
        <v/>
      </c>
      <c r="BK144" s="23" t="str">
        <f ca="1">IF(AND($O144="Objectif",BK$7&gt;=$R144,BK$7&lt;=$R144+$S144-1),2,IF(AND($O144="Jalon",BK$7&gt;=$R144,BK$7&lt;=$R144+$S144-1),1,""))</f>
        <v/>
      </c>
      <c r="BL144" s="23" t="str">
        <f ca="1">IF(AND($O144="Objectif",BL$7&gt;=$R144,BL$7&lt;=$R144+$S144-1),2,IF(AND($O144="Jalon",BL$7&gt;=$R144,BL$7&lt;=$R144+$S144-1),1,""))</f>
        <v/>
      </c>
      <c r="BM144" s="23" t="str">
        <f ca="1">IF(AND($O144="Objectif",BM$7&gt;=$R144,BM$7&lt;=$R144+$S144-1),2,IF(AND($O144="Jalon",BM$7&gt;=$R144,BM$7&lt;=$R144+$S144-1),1,""))</f>
        <v/>
      </c>
      <c r="BN144" s="23" t="str">
        <f ca="1">IF(AND($O144="Objectif",BN$7&gt;=$R144,BN$7&lt;=$R144+$S144-1),2,IF(AND($O144="Jalon",BN$7&gt;=$R144,BN$7&lt;=$R144+$S144-1),1,""))</f>
        <v/>
      </c>
      <c r="BO144" s="23" t="str">
        <f ca="1">IF(AND($O144="Objectif",BO$7&gt;=$R144,BO$7&lt;=$R144+$S144-1),2,IF(AND($O144="Jalon",BO$7&gt;=$R144,BO$7&lt;=$R144+$S144-1),1,""))</f>
        <v/>
      </c>
      <c r="BP144" s="23" t="str">
        <f ca="1">IF(AND($O144="Objectif",BP$7&gt;=$R144,BP$7&lt;=$R144+$S144-1),2,IF(AND($O144="Jalon",BP$7&gt;=$R144,BP$7&lt;=$R144+$S144-1),1,""))</f>
        <v/>
      </c>
      <c r="BQ144" s="23" t="str">
        <f ca="1">IF(AND($O144="Objectif",BQ$7&gt;=$R144,BQ$7&lt;=$R144+$S144-1),2,IF(AND($O144="Jalon",BQ$7&gt;=$R144,BQ$7&lt;=$R144+$S144-1),1,""))</f>
        <v/>
      </c>
      <c r="BR144" s="23" t="str">
        <f ca="1">IF(AND($O144="Objectif",BR$7&gt;=$R144,BR$7&lt;=$R144+$S144-1),2,IF(AND($O144="Jalon",BR$7&gt;=$R144,BR$7&lt;=$R144+$S144-1),1,""))</f>
        <v/>
      </c>
      <c r="BS144" s="23" t="str">
        <f ca="1">IF(AND($O144="Objectif",BS$7&gt;=$R144,BS$7&lt;=$R144+$S144-1),2,IF(AND($O144="Jalon",BS$7&gt;=$R144,BS$7&lt;=$R144+$S144-1),1,""))</f>
        <v/>
      </c>
      <c r="BT144" s="23" t="str">
        <f ca="1">IF(AND($O144="Objectif",BT$7&gt;=$R144,BT$7&lt;=$R144+$S144-1),2,IF(AND($O144="Jalon",BT$7&gt;=$R144,BT$7&lt;=$R144+$S144-1),1,""))</f>
        <v/>
      </c>
      <c r="BU144" s="23" t="str">
        <f ca="1">IF(AND($O144="Objectif",BU$7&gt;=$R144,BU$7&lt;=$R144+$S144-1),2,IF(AND($O144="Jalon",BU$7&gt;=$R144,BU$7&lt;=$R144+$S144-1),1,""))</f>
        <v/>
      </c>
      <c r="BV144" s="23" t="str">
        <f ca="1">IF(AND($O144="Objectif",BV$7&gt;=$R144,BV$7&lt;=$R144+$S144-1),2,IF(AND($O144="Jalon",BV$7&gt;=$R144,BV$7&lt;=$R144+$S144-1),1,""))</f>
        <v/>
      </c>
      <c r="BW144" s="23" t="str">
        <f ca="1">IF(AND($O144="Objectif",BW$7&gt;=$R144,BW$7&lt;=$R144+$S144-1),2,IF(AND($O144="Jalon",BW$7&gt;=$R144,BW$7&lt;=$R144+$S144-1),1,""))</f>
        <v/>
      </c>
      <c r="BX144" s="23" t="str">
        <f ca="1">IF(AND($O144="Objectif",BX$7&gt;=$R144,BX$7&lt;=$R144+$S144-1),2,IF(AND($O144="Jalon",BX$7&gt;=$R144,BX$7&lt;=$R144+$S144-1),1,""))</f>
        <v/>
      </c>
      <c r="BY144" s="23" t="str">
        <f ca="1">IF(AND($O144="Objectif",BY$7&gt;=$R144,BY$7&lt;=$R144+$S144-1),2,IF(AND($O144="Jalon",BY$7&gt;=$R144,BY$7&lt;=$R144+$S144-1),1,""))</f>
        <v/>
      </c>
      <c r="BZ144" s="23" t="str">
        <f ca="1">IF(AND($O144="Objectif",BZ$7&gt;=$R144,BZ$7&lt;=$R144+$S144-1),2,IF(AND($O144="Jalon",BZ$7&gt;=$R144,BZ$7&lt;=$R144+$S144-1),1,""))</f>
        <v/>
      </c>
      <c r="CA144" s="23" t="str">
        <f ca="1">IF(AND($O144="Objectif",CA$7&gt;=$R144,CA$7&lt;=$R144+$S144-1),2,IF(AND($O144="Jalon",CA$7&gt;=$R144,CA$7&lt;=$R144+$S144-1),1,""))</f>
        <v/>
      </c>
      <c r="CB144" s="23" t="str">
        <f ca="1">IF(AND($O144="Objectif",CB$7&gt;=$R144,CB$7&lt;=$R144+$S144-1),2,IF(AND($O144="Jalon",CB$7&gt;=$R144,CB$7&lt;=$R144+$S144-1),1,""))</f>
        <v/>
      </c>
    </row>
    <row r="145" spans="1:105" s="86" customFormat="1" ht="5.25" hidden="1" customHeight="1" x14ac:dyDescent="0.25">
      <c r="A145" s="81"/>
      <c r="B145" s="82"/>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row>
    <row r="146" spans="1:105" s="60" customFormat="1" ht="14.25" customHeight="1" x14ac:dyDescent="0.25">
      <c r="A146" s="58" t="s">
        <v>85</v>
      </c>
      <c r="B146" s="79" t="s">
        <v>93</v>
      </c>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row>
    <row r="147" spans="1:105" s="60" customFormat="1" ht="30" customHeight="1" x14ac:dyDescent="0.25">
      <c r="A147" s="36">
        <v>1</v>
      </c>
      <c r="B147" s="33" t="s">
        <v>17</v>
      </c>
      <c r="C147" s="88" t="str">
        <f ca="1">VLOOKUP(((Jalons[[#This Row],[perturbation ]]+Jalons[[#This Row],[perturbation 9]])/150),$D$3:$E$6,2,1)</f>
        <v>En bonne voie</v>
      </c>
      <c r="D147" s="88" t="str">
        <f ca="1">VLOOKUP((Jalons[[#This Row],[temps consommés ]]-Jalons[[#This Row],[Nombre de jours]])/Jalons[[#This Row],[Nombre de jours]],$V$3:$W$6,2,1)</f>
        <v>En bonne voie</v>
      </c>
      <c r="E147" s="22" t="s">
        <v>9</v>
      </c>
      <c r="F147" s="65">
        <f>IF(AND(Jalons[[#This Row],[début réel ]]="",Jalons[[#This Row],[fin réelle ]]),0,IF(AND(Jalons[[#This Row],[début réel ]]&lt;&gt;"",Jalons[[#This Row],[fin réelle ]]=""),0.5,1))</f>
        <v>0</v>
      </c>
      <c r="G147" s="56">
        <f>+T102+1</f>
        <v>45055</v>
      </c>
      <c r="H147" s="21">
        <v>2</v>
      </c>
      <c r="I147" s="45">
        <f>+Jalons[[#This Row],[Début prévisionnel ]]+Jalons[[#This Row],[Nombre de jours]]-1</f>
        <v>45056</v>
      </c>
      <c r="J147" s="45"/>
      <c r="K147" s="87">
        <f ca="1">IF(Jalons[[#This Row],[temps consommés ]]-Jalons[[#This Row],[Nombre de jours]]&lt;0,0,Jalons[[#This Row],[temps consommés ]]-Jalons[[#This Row],[Nombre de jours]])</f>
        <v>0</v>
      </c>
      <c r="L14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7" s="45"/>
      <c r="N147" s="66"/>
      <c r="O147" s="88" t="str">
        <f ca="1">VLOOKUP(Jalons[[#This Row],[temps consommés 10]]-Jalons[[#This Row],[Nombre de jours6]]/Jalons[[#This Row],[Nombre de jours6]],$V$3:$W$6,2,1)</f>
        <v>En bonne voie</v>
      </c>
      <c r="P147" s="22" t="s">
        <v>9</v>
      </c>
      <c r="Q147" s="65">
        <f>IF(AND(Jalons[[#This Row],[début réel 8]]="",Jalons[[#This Row],[fin réelle 11]]),0,IF(AND(Jalons[[#This Row],[début réel 8]]&lt;&gt;"",Jalons[[#This Row],[fin réelle 11]]=""),0.5,1))</f>
        <v>0</v>
      </c>
      <c r="R147" s="107">
        <f>Jalons[[#This Row],[Fin ]]+1</f>
        <v>45057</v>
      </c>
      <c r="S147">
        <v>26</v>
      </c>
      <c r="T147" s="45">
        <f>Jalons[[#This Row],[Début prévisionnel 5]]+Jalons[[#This Row],[Nombre de jours6]]</f>
        <v>45083</v>
      </c>
      <c r="U147" s="45"/>
      <c r="V147" s="87">
        <f ca="1">IF(Jalons[[#This Row],[temps consommés 10]]-Jalons[[#This Row],[Nombre de jours6]]&lt;0,0,Jalons[[#This Row],[temps consommés 10]]-Jalons[[#This Row],[Nombre de jours6]])</f>
        <v>0</v>
      </c>
      <c r="W14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7" s="45"/>
      <c r="Y147" s="23" t="str">
        <f ca="1">IF(AND($O147="Objectif",Y$7&gt;=$R147,Y$7&lt;=$R147+$S147-1),2,IF(AND($O147="Jalon",Y$7&gt;=$R147,Y$7&lt;=$R147+$S147-1),1,""))</f>
        <v/>
      </c>
      <c r="Z147" s="23" t="str">
        <f ca="1">IF(AND($O147="Objectif",Z$7&gt;=$R147,Z$7&lt;=$R147+$S147-1),2,IF(AND($O147="Jalon",Z$7&gt;=$R147,Z$7&lt;=$R147+$S147-1),1,""))</f>
        <v/>
      </c>
      <c r="AA147" s="23" t="str">
        <f ca="1">IF(AND($O147="Objectif",AA$7&gt;=$R147,AA$7&lt;=$R147+$S147-1),2,IF(AND($O147="Jalon",AA$7&gt;=$R147,AA$7&lt;=$R147+$S147-1),1,""))</f>
        <v/>
      </c>
      <c r="AB147" s="23" t="str">
        <f ca="1">IF(AND($O147="Objectif",AB$7&gt;=$R147,AB$7&lt;=$R147+$S147-1),2,IF(AND($O147="Jalon",AB$7&gt;=$R147,AB$7&lt;=$R147+$S147-1),1,""))</f>
        <v/>
      </c>
      <c r="AC147" s="23" t="str">
        <f ca="1">IF(AND($O147="Objectif",AC$7&gt;=$R147,AC$7&lt;=$R147+$S147-1),2,IF(AND($O147="Jalon",AC$7&gt;=$R147,AC$7&lt;=$R147+$S147-1),1,""))</f>
        <v/>
      </c>
      <c r="AD147" s="23" t="str">
        <f ca="1">IF(AND($O147="Objectif",AD$7&gt;=$R147,AD$7&lt;=$R147+$S147-1),2,IF(AND($O147="Jalon",AD$7&gt;=$R147,AD$7&lt;=$R147+$S147-1),1,""))</f>
        <v/>
      </c>
      <c r="AE147" s="23" t="str">
        <f ca="1">IF(AND($O147="Objectif",AE$7&gt;=$R147,AE$7&lt;=$R147+$S147-1),2,IF(AND($O147="Jalon",AE$7&gt;=$R147,AE$7&lt;=$R147+$S147-1),1,""))</f>
        <v/>
      </c>
      <c r="AF147" s="23" t="str">
        <f ca="1">IF(AND($O147="Objectif",AF$7&gt;=$R147,AF$7&lt;=$R147+$S147-1),2,IF(AND($O147="Jalon",AF$7&gt;=$R147,AF$7&lt;=$R147+$S147-1),1,""))</f>
        <v/>
      </c>
      <c r="AG147" s="23" t="str">
        <f ca="1">IF(AND($O147="Objectif",AG$7&gt;=$R147,AG$7&lt;=$R147+$S147-1),2,IF(AND($O147="Jalon",AG$7&gt;=$R147,AG$7&lt;=$R147+$S147-1),1,""))</f>
        <v/>
      </c>
      <c r="AH147" s="23" t="str">
        <f ca="1">IF(AND($O147="Objectif",AH$7&gt;=$R147,AH$7&lt;=$R147+$S147-1),2,IF(AND($O147="Jalon",AH$7&gt;=$R147,AH$7&lt;=$R147+$S147-1),1,""))</f>
        <v/>
      </c>
      <c r="AI147" s="23" t="str">
        <f ca="1">IF(AND($O147="Objectif",AI$7&gt;=$R147,AI$7&lt;=$R147+$S147-1),2,IF(AND($O147="Jalon",AI$7&gt;=$R147,AI$7&lt;=$R147+$S147-1),1,""))</f>
        <v/>
      </c>
      <c r="AJ147" s="23" t="str">
        <f ca="1">IF(AND($O147="Objectif",AJ$7&gt;=$R147,AJ$7&lt;=$R147+$S147-1),2,IF(AND($O147="Jalon",AJ$7&gt;=$R147,AJ$7&lt;=$R147+$S147-1),1,""))</f>
        <v/>
      </c>
      <c r="AK147" s="23" t="str">
        <f ca="1">IF(AND($O147="Objectif",AK$7&gt;=$R147,AK$7&lt;=$R147+$S147-1),2,IF(AND($O147="Jalon",AK$7&gt;=$R147,AK$7&lt;=$R147+$S147-1),1,""))</f>
        <v/>
      </c>
      <c r="AL147" s="23" t="str">
        <f ca="1">IF(AND($O147="Objectif",AL$7&gt;=$R147,AL$7&lt;=$R147+$S147-1),2,IF(AND($O147="Jalon",AL$7&gt;=$R147,AL$7&lt;=$R147+$S147-1),1,""))</f>
        <v/>
      </c>
      <c r="AM147" s="23" t="str">
        <f ca="1">IF(AND($O147="Objectif",AM$7&gt;=$R147,AM$7&lt;=$R147+$S147-1),2,IF(AND($O147="Jalon",AM$7&gt;=$R147,AM$7&lt;=$R147+$S147-1),1,""))</f>
        <v/>
      </c>
      <c r="AN147" s="23" t="str">
        <f ca="1">IF(AND($O147="Objectif",AN$7&gt;=$R147,AN$7&lt;=$R147+$S147-1),2,IF(AND($O147="Jalon",AN$7&gt;=$R147,AN$7&lt;=$R147+$S147-1),1,""))</f>
        <v/>
      </c>
      <c r="AO147" s="23" t="str">
        <f ca="1">IF(AND($O147="Objectif",AO$7&gt;=$R147,AO$7&lt;=$R147+$S147-1),2,IF(AND($O147="Jalon",AO$7&gt;=$R147,AO$7&lt;=$R147+$S147-1),1,""))</f>
        <v/>
      </c>
      <c r="AP147" s="23" t="str">
        <f ca="1">IF(AND($O147="Objectif",AP$7&gt;=$R147,AP$7&lt;=$R147+$S147-1),2,IF(AND($O147="Jalon",AP$7&gt;=$R147,AP$7&lt;=$R147+$S147-1),1,""))</f>
        <v/>
      </c>
      <c r="AQ147" s="23" t="str">
        <f ca="1">IF(AND($O147="Objectif",AQ$7&gt;=$R147,AQ$7&lt;=$R147+$S147-1),2,IF(AND($O147="Jalon",AQ$7&gt;=$R147,AQ$7&lt;=$R147+$S147-1),1,""))</f>
        <v/>
      </c>
      <c r="AR147" s="23" t="str">
        <f ca="1">IF(AND($O147="Objectif",AR$7&gt;=$R147,AR$7&lt;=$R147+$S147-1),2,IF(AND($O147="Jalon",AR$7&gt;=$R147,AR$7&lt;=$R147+$S147-1),1,""))</f>
        <v/>
      </c>
      <c r="AS147" s="23" t="str">
        <f ca="1">IF(AND($O147="Objectif",AS$7&gt;=$R147,AS$7&lt;=$R147+$S147-1),2,IF(AND($O147="Jalon",AS$7&gt;=$R147,AS$7&lt;=$R147+$S147-1),1,""))</f>
        <v/>
      </c>
      <c r="AT147" s="23" t="str">
        <f ca="1">IF(AND($O147="Objectif",AT$7&gt;=$R147,AT$7&lt;=$R147+$S147-1),2,IF(AND($O147="Jalon",AT$7&gt;=$R147,AT$7&lt;=$R147+$S147-1),1,""))</f>
        <v/>
      </c>
      <c r="AU147" s="23" t="str">
        <f ca="1">IF(AND($O147="Objectif",AU$7&gt;=$R147,AU$7&lt;=$R147+$S147-1),2,IF(AND($O147="Jalon",AU$7&gt;=$R147,AU$7&lt;=$R147+$S147-1),1,""))</f>
        <v/>
      </c>
      <c r="AV147" s="23" t="str">
        <f ca="1">IF(AND($O147="Objectif",AV$7&gt;=$R147,AV$7&lt;=$R147+$S147-1),2,IF(AND($O147="Jalon",AV$7&gt;=$R147,AV$7&lt;=$R147+$S147-1),1,""))</f>
        <v/>
      </c>
      <c r="AW147" s="23" t="str">
        <f ca="1">IF(AND($O147="Objectif",AW$7&gt;=$R147,AW$7&lt;=$R147+$S147-1),2,IF(AND($O147="Jalon",AW$7&gt;=$R147,AW$7&lt;=$R147+$S147-1),1,""))</f>
        <v/>
      </c>
      <c r="AX147" s="23" t="str">
        <f ca="1">IF(AND($O147="Objectif",AX$7&gt;=$R147,AX$7&lt;=$R147+$S147-1),2,IF(AND($O147="Jalon",AX$7&gt;=$R147,AX$7&lt;=$R147+$S147-1),1,""))</f>
        <v/>
      </c>
      <c r="AY147" s="23" t="str">
        <f ca="1">IF(AND($O147="Objectif",AY$7&gt;=$R147,AY$7&lt;=$R147+$S147-1),2,IF(AND($O147="Jalon",AY$7&gt;=$R147,AY$7&lt;=$R147+$S147-1),1,""))</f>
        <v/>
      </c>
      <c r="AZ147" s="23" t="str">
        <f ca="1">IF(AND($O147="Objectif",AZ$7&gt;=$R147,AZ$7&lt;=$R147+$S147-1),2,IF(AND($O147="Jalon",AZ$7&gt;=$R147,AZ$7&lt;=$R147+$S147-1),1,""))</f>
        <v/>
      </c>
      <c r="BA147" s="23" t="str">
        <f ca="1">IF(AND($O147="Objectif",BA$7&gt;=$R147,BA$7&lt;=$R147+$S147-1),2,IF(AND($O147="Jalon",BA$7&gt;=$R147,BA$7&lt;=$R147+$S147-1),1,""))</f>
        <v/>
      </c>
      <c r="BB147" s="23" t="str">
        <f ca="1">IF(AND($O147="Objectif",BB$7&gt;=$R147,BB$7&lt;=$R147+$S147-1),2,IF(AND($O147="Jalon",BB$7&gt;=$R147,BB$7&lt;=$R147+$S147-1),1,""))</f>
        <v/>
      </c>
      <c r="BC147" s="23" t="str">
        <f ca="1">IF(AND($O147="Objectif",BC$7&gt;=$R147,BC$7&lt;=$R147+$S147-1),2,IF(AND($O147="Jalon",BC$7&gt;=$R147,BC$7&lt;=$R147+$S147-1),1,""))</f>
        <v/>
      </c>
      <c r="BD147" s="23" t="str">
        <f ca="1">IF(AND($O147="Objectif",BD$7&gt;=$R147,BD$7&lt;=$R147+$S147-1),2,IF(AND($O147="Jalon",BD$7&gt;=$R147,BD$7&lt;=$R147+$S147-1),1,""))</f>
        <v/>
      </c>
      <c r="BE147" s="23" t="str">
        <f ca="1">IF(AND($O147="Objectif",BE$7&gt;=$R147,BE$7&lt;=$R147+$S147-1),2,IF(AND($O147="Jalon",BE$7&gt;=$R147,BE$7&lt;=$R147+$S147-1),1,""))</f>
        <v/>
      </c>
      <c r="BF147" s="23" t="str">
        <f ca="1">IF(AND($O147="Objectif",BF$7&gt;=$R147,BF$7&lt;=$R147+$S147-1),2,IF(AND($O147="Jalon",BF$7&gt;=$R147,BF$7&lt;=$R147+$S147-1),1,""))</f>
        <v/>
      </c>
      <c r="BG147" s="23" t="str">
        <f ca="1">IF(AND($O147="Objectif",BG$7&gt;=$R147,BG$7&lt;=$R147+$S147-1),2,IF(AND($O147="Jalon",BG$7&gt;=$R147,BG$7&lt;=$R147+$S147-1),1,""))</f>
        <v/>
      </c>
      <c r="BH147" s="23" t="str">
        <f ca="1">IF(AND($O147="Objectif",BH$7&gt;=$R147,BH$7&lt;=$R147+$S147-1),2,IF(AND($O147="Jalon",BH$7&gt;=$R147,BH$7&lt;=$R147+$S147-1),1,""))</f>
        <v/>
      </c>
      <c r="BI147" s="23" t="str">
        <f ca="1">IF(AND($O147="Objectif",BI$7&gt;=$R147,BI$7&lt;=$R147+$S147-1),2,IF(AND($O147="Jalon",BI$7&gt;=$R147,BI$7&lt;=$R147+$S147-1),1,""))</f>
        <v/>
      </c>
      <c r="BJ147" s="23" t="str">
        <f ca="1">IF(AND($O147="Objectif",BJ$7&gt;=$R147,BJ$7&lt;=$R147+$S147-1),2,IF(AND($O147="Jalon",BJ$7&gt;=$R147,BJ$7&lt;=$R147+$S147-1),1,""))</f>
        <v/>
      </c>
      <c r="BK147" s="23" t="str">
        <f ca="1">IF(AND($O147="Objectif",BK$7&gt;=$R147,BK$7&lt;=$R147+$S147-1),2,IF(AND($O147="Jalon",BK$7&gt;=$R147,BK$7&lt;=$R147+$S147-1),1,""))</f>
        <v/>
      </c>
      <c r="BL147" s="23" t="str">
        <f ca="1">IF(AND($O147="Objectif",BL$7&gt;=$R147,BL$7&lt;=$R147+$S147-1),2,IF(AND($O147="Jalon",BL$7&gt;=$R147,BL$7&lt;=$R147+$S147-1),1,""))</f>
        <v/>
      </c>
      <c r="BM147" s="23" t="str">
        <f ca="1">IF(AND($O147="Objectif",BM$7&gt;=$R147,BM$7&lt;=$R147+$S147-1),2,IF(AND($O147="Jalon",BM$7&gt;=$R147,BM$7&lt;=$R147+$S147-1),1,""))</f>
        <v/>
      </c>
      <c r="BN147" s="23" t="str">
        <f ca="1">IF(AND($O147="Objectif",BN$7&gt;=$R147,BN$7&lt;=$R147+$S147-1),2,IF(AND($O147="Jalon",BN$7&gt;=$R147,BN$7&lt;=$R147+$S147-1),1,""))</f>
        <v/>
      </c>
      <c r="BO147" s="23" t="str">
        <f ca="1">IF(AND($O147="Objectif",BO$7&gt;=$R147,BO$7&lt;=$R147+$S147-1),2,IF(AND($O147="Jalon",BO$7&gt;=$R147,BO$7&lt;=$R147+$S147-1),1,""))</f>
        <v/>
      </c>
      <c r="BP147" s="23" t="str">
        <f ca="1">IF(AND($O147="Objectif",BP$7&gt;=$R147,BP$7&lt;=$R147+$S147-1),2,IF(AND($O147="Jalon",BP$7&gt;=$R147,BP$7&lt;=$R147+$S147-1),1,""))</f>
        <v/>
      </c>
      <c r="BQ147" s="23" t="str">
        <f ca="1">IF(AND($O147="Objectif",BQ$7&gt;=$R147,BQ$7&lt;=$R147+$S147-1),2,IF(AND($O147="Jalon",BQ$7&gt;=$R147,BQ$7&lt;=$R147+$S147-1),1,""))</f>
        <v/>
      </c>
      <c r="BR147" s="23" t="str">
        <f ca="1">IF(AND($O147="Objectif",BR$7&gt;=$R147,BR$7&lt;=$R147+$S147-1),2,IF(AND($O147="Jalon",BR$7&gt;=$R147,BR$7&lt;=$R147+$S147-1),1,""))</f>
        <v/>
      </c>
      <c r="BS147" s="23" t="str">
        <f ca="1">IF(AND($O147="Objectif",BS$7&gt;=$R147,BS$7&lt;=$R147+$S147-1),2,IF(AND($O147="Jalon",BS$7&gt;=$R147,BS$7&lt;=$R147+$S147-1),1,""))</f>
        <v/>
      </c>
      <c r="BT147" s="23" t="str">
        <f ca="1">IF(AND($O147="Objectif",BT$7&gt;=$R147,BT$7&lt;=$R147+$S147-1),2,IF(AND($O147="Jalon",BT$7&gt;=$R147,BT$7&lt;=$R147+$S147-1),1,""))</f>
        <v/>
      </c>
      <c r="BU147" s="23" t="str">
        <f ca="1">IF(AND($O147="Objectif",BU$7&gt;=$R147,BU$7&lt;=$R147+$S147-1),2,IF(AND($O147="Jalon",BU$7&gt;=$R147,BU$7&lt;=$R147+$S147-1),1,""))</f>
        <v/>
      </c>
      <c r="BV147" s="23" t="str">
        <f ca="1">IF(AND($O147="Objectif",BV$7&gt;=$R147,BV$7&lt;=$R147+$S147-1),2,IF(AND($O147="Jalon",BV$7&gt;=$R147,BV$7&lt;=$R147+$S147-1),1,""))</f>
        <v/>
      </c>
      <c r="BW147" s="23" t="str">
        <f ca="1">IF(AND($O147="Objectif",BW$7&gt;=$R147,BW$7&lt;=$R147+$S147-1),2,IF(AND($O147="Jalon",BW$7&gt;=$R147,BW$7&lt;=$R147+$S147-1),1,""))</f>
        <v/>
      </c>
      <c r="BX147" s="23" t="str">
        <f ca="1">IF(AND($O147="Objectif",BX$7&gt;=$R147,BX$7&lt;=$R147+$S147-1),2,IF(AND($O147="Jalon",BX$7&gt;=$R147,BX$7&lt;=$R147+$S147-1),1,""))</f>
        <v/>
      </c>
      <c r="BY147" s="23" t="str">
        <f ca="1">IF(AND($O147="Objectif",BY$7&gt;=$R147,BY$7&lt;=$R147+$S147-1),2,IF(AND($O147="Jalon",BY$7&gt;=$R147,BY$7&lt;=$R147+$S147-1),1,""))</f>
        <v/>
      </c>
      <c r="BZ147" s="23" t="str">
        <f ca="1">IF(AND($O147="Objectif",BZ$7&gt;=$R147,BZ$7&lt;=$R147+$S147-1),2,IF(AND($O147="Jalon",BZ$7&gt;=$R147,BZ$7&lt;=$R147+$S147-1),1,""))</f>
        <v/>
      </c>
      <c r="CA147" s="23" t="str">
        <f ca="1">IF(AND($O147="Objectif",CA$7&gt;=$R147,CA$7&lt;=$R147+$S147-1),2,IF(AND($O147="Jalon",CA$7&gt;=$R147,CA$7&lt;=$R147+$S147-1),1,""))</f>
        <v/>
      </c>
      <c r="CB147" s="23" t="str">
        <f ca="1">IF(AND($O147="Objectif",CB$7&gt;=$R147,CB$7&lt;=$R147+$S147-1),2,IF(AND($O147="Jalon",CB$7&gt;=$R147,CB$7&lt;=$R147+$S147-1),1,""))</f>
        <v/>
      </c>
    </row>
    <row r="148" spans="1:105" s="60" customFormat="1" ht="30" customHeight="1" x14ac:dyDescent="0.25">
      <c r="A148" s="37">
        <v>2</v>
      </c>
      <c r="B148" s="33" t="s">
        <v>18</v>
      </c>
      <c r="C148" s="88" t="str">
        <f ca="1">VLOOKUP(((Jalons[[#This Row],[perturbation ]]+Jalons[[#This Row],[perturbation 9]])/150),$D$3:$E$6,2,1)</f>
        <v>En bonne voie</v>
      </c>
      <c r="D148" s="88" t="str">
        <f ca="1">VLOOKUP((Jalons[[#This Row],[temps consommés ]]-Jalons[[#This Row],[Nombre de jours]])/Jalons[[#This Row],[Nombre de jours]],$V$3:$W$6,2,1)</f>
        <v>En bonne voie</v>
      </c>
      <c r="E148" s="22" t="s">
        <v>9</v>
      </c>
      <c r="F148" s="65">
        <f>IF(AND(Jalons[[#This Row],[début réel ]]="",Jalons[[#This Row],[fin réelle ]]),0,IF(AND(Jalons[[#This Row],[début réel ]]&lt;&gt;"",Jalons[[#This Row],[fin réelle ]]=""),0.5,1))</f>
        <v>0</v>
      </c>
      <c r="G148" s="56">
        <f>+T103+1</f>
        <v>45054</v>
      </c>
      <c r="H148" s="21">
        <v>2</v>
      </c>
      <c r="I148" s="45">
        <f>+Jalons[[#This Row],[Début prévisionnel ]]+Jalons[[#This Row],[Nombre de jours]]-1</f>
        <v>45055</v>
      </c>
      <c r="J148" s="45"/>
      <c r="K148" s="87">
        <f ca="1">IF(Jalons[[#This Row],[temps consommés ]]-Jalons[[#This Row],[Nombre de jours]]&lt;0,0,Jalons[[#This Row],[temps consommés ]]-Jalons[[#This Row],[Nombre de jours]])</f>
        <v>0</v>
      </c>
      <c r="L14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8" s="45"/>
      <c r="N148" s="66"/>
      <c r="O148" s="88" t="str">
        <f ca="1">VLOOKUP(Jalons[[#This Row],[temps consommés 10]]-Jalons[[#This Row],[Nombre de jours6]]/Jalons[[#This Row],[Nombre de jours6]],$V$3:$W$6,2,1)</f>
        <v>En bonne voie</v>
      </c>
      <c r="P148" s="22" t="s">
        <v>9</v>
      </c>
      <c r="Q148" s="65">
        <f>IF(AND(Jalons[[#This Row],[début réel 8]]="",Jalons[[#This Row],[fin réelle 11]]),0,IF(AND(Jalons[[#This Row],[début réel 8]]&lt;&gt;"",Jalons[[#This Row],[fin réelle 11]]=""),0.5,1))</f>
        <v>0</v>
      </c>
      <c r="R148" s="107">
        <f>Jalons[[#This Row],[Fin ]]+1</f>
        <v>45056</v>
      </c>
      <c r="S148">
        <v>26</v>
      </c>
      <c r="T148" s="45">
        <f>Jalons[[#This Row],[Début prévisionnel 5]]+Jalons[[#This Row],[Nombre de jours6]]</f>
        <v>45082</v>
      </c>
      <c r="U148" s="45"/>
      <c r="V148" s="87">
        <f ca="1">IF(Jalons[[#This Row],[temps consommés 10]]-Jalons[[#This Row],[Nombre de jours6]]&lt;0,0,Jalons[[#This Row],[temps consommés 10]]-Jalons[[#This Row],[Nombre de jours6]])</f>
        <v>0</v>
      </c>
      <c r="W14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8" s="45"/>
      <c r="Y148" s="23" t="str">
        <f ca="1">IF(AND($O148="Objectif",Y$7&gt;=$R148,Y$7&lt;=$R148+$S148-1),2,IF(AND($O148="Jalon",Y$7&gt;=$R148,Y$7&lt;=$R148+$S148-1),1,""))</f>
        <v/>
      </c>
      <c r="Z148" s="23" t="str">
        <f ca="1">IF(AND($O148="Objectif",Z$7&gt;=$R148,Z$7&lt;=$R148+$S148-1),2,IF(AND($O148="Jalon",Z$7&gt;=$R148,Z$7&lt;=$R148+$S148-1),1,""))</f>
        <v/>
      </c>
      <c r="AA148" s="23" t="str">
        <f ca="1">IF(AND($O148="Objectif",AA$7&gt;=$R148,AA$7&lt;=$R148+$S148-1),2,IF(AND($O148="Jalon",AA$7&gt;=$R148,AA$7&lt;=$R148+$S148-1),1,""))</f>
        <v/>
      </c>
      <c r="AB148" s="23" t="str">
        <f ca="1">IF(AND($O148="Objectif",AB$7&gt;=$R148,AB$7&lt;=$R148+$S148-1),2,IF(AND($O148="Jalon",AB$7&gt;=$R148,AB$7&lt;=$R148+$S148-1),1,""))</f>
        <v/>
      </c>
      <c r="AC148" s="23" t="str">
        <f ca="1">IF(AND($O148="Objectif",AC$7&gt;=$R148,AC$7&lt;=$R148+$S148-1),2,IF(AND($O148="Jalon",AC$7&gt;=$R148,AC$7&lt;=$R148+$S148-1),1,""))</f>
        <v/>
      </c>
      <c r="AD148" s="23" t="str">
        <f ca="1">IF(AND($O148="Objectif",AD$7&gt;=$R148,AD$7&lt;=$R148+$S148-1),2,IF(AND($O148="Jalon",AD$7&gt;=$R148,AD$7&lt;=$R148+$S148-1),1,""))</f>
        <v/>
      </c>
      <c r="AE148" s="23" t="str">
        <f ca="1">IF(AND($O148="Objectif",AE$7&gt;=$R148,AE$7&lt;=$R148+$S148-1),2,IF(AND($O148="Jalon",AE$7&gt;=$R148,AE$7&lt;=$R148+$S148-1),1,""))</f>
        <v/>
      </c>
      <c r="AF148" s="23" t="str">
        <f ca="1">IF(AND($O148="Objectif",AF$7&gt;=$R148,AF$7&lt;=$R148+$S148-1),2,IF(AND($O148="Jalon",AF$7&gt;=$R148,AF$7&lt;=$R148+$S148-1),1,""))</f>
        <v/>
      </c>
      <c r="AG148" s="23" t="str">
        <f ca="1">IF(AND($O148="Objectif",AG$7&gt;=$R148,AG$7&lt;=$R148+$S148-1),2,IF(AND($O148="Jalon",AG$7&gt;=$R148,AG$7&lt;=$R148+$S148-1),1,""))</f>
        <v/>
      </c>
      <c r="AH148" s="23" t="str">
        <f ca="1">IF(AND($O148="Objectif",AH$7&gt;=$R148,AH$7&lt;=$R148+$S148-1),2,IF(AND($O148="Jalon",AH$7&gt;=$R148,AH$7&lt;=$R148+$S148-1),1,""))</f>
        <v/>
      </c>
      <c r="AI148" s="23" t="str">
        <f ca="1">IF(AND($O148="Objectif",AI$7&gt;=$R148,AI$7&lt;=$R148+$S148-1),2,IF(AND($O148="Jalon",AI$7&gt;=$R148,AI$7&lt;=$R148+$S148-1),1,""))</f>
        <v/>
      </c>
      <c r="AJ148" s="23" t="str">
        <f ca="1">IF(AND($O148="Objectif",AJ$7&gt;=$R148,AJ$7&lt;=$R148+$S148-1),2,IF(AND($O148="Jalon",AJ$7&gt;=$R148,AJ$7&lt;=$R148+$S148-1),1,""))</f>
        <v/>
      </c>
      <c r="AK148" s="23" t="str">
        <f ca="1">IF(AND($O148="Objectif",AK$7&gt;=$R148,AK$7&lt;=$R148+$S148-1),2,IF(AND($O148="Jalon",AK$7&gt;=$R148,AK$7&lt;=$R148+$S148-1),1,""))</f>
        <v/>
      </c>
      <c r="AL148" s="23" t="str">
        <f ca="1">IF(AND($O148="Objectif",AL$7&gt;=$R148,AL$7&lt;=$R148+$S148-1),2,IF(AND($O148="Jalon",AL$7&gt;=$R148,AL$7&lt;=$R148+$S148-1),1,""))</f>
        <v/>
      </c>
      <c r="AM148" s="23" t="str">
        <f ca="1">IF(AND($O148="Objectif",AM$7&gt;=$R148,AM$7&lt;=$R148+$S148-1),2,IF(AND($O148="Jalon",AM$7&gt;=$R148,AM$7&lt;=$R148+$S148-1),1,""))</f>
        <v/>
      </c>
      <c r="AN148" s="23" t="str">
        <f ca="1">IF(AND($O148="Objectif",AN$7&gt;=$R148,AN$7&lt;=$R148+$S148-1),2,IF(AND($O148="Jalon",AN$7&gt;=$R148,AN$7&lt;=$R148+$S148-1),1,""))</f>
        <v/>
      </c>
      <c r="AO148" s="23" t="str">
        <f ca="1">IF(AND($O148="Objectif",AO$7&gt;=$R148,AO$7&lt;=$R148+$S148-1),2,IF(AND($O148="Jalon",AO$7&gt;=$R148,AO$7&lt;=$R148+$S148-1),1,""))</f>
        <v/>
      </c>
      <c r="AP148" s="23" t="str">
        <f ca="1">IF(AND($O148="Objectif",AP$7&gt;=$R148,AP$7&lt;=$R148+$S148-1),2,IF(AND($O148="Jalon",AP$7&gt;=$R148,AP$7&lt;=$R148+$S148-1),1,""))</f>
        <v/>
      </c>
      <c r="AQ148" s="23" t="str">
        <f ca="1">IF(AND($O148="Objectif",AQ$7&gt;=$R148,AQ$7&lt;=$R148+$S148-1),2,IF(AND($O148="Jalon",AQ$7&gt;=$R148,AQ$7&lt;=$R148+$S148-1),1,""))</f>
        <v/>
      </c>
      <c r="AR148" s="23" t="str">
        <f ca="1">IF(AND($O148="Objectif",AR$7&gt;=$R148,AR$7&lt;=$R148+$S148-1),2,IF(AND($O148="Jalon",AR$7&gt;=$R148,AR$7&lt;=$R148+$S148-1),1,""))</f>
        <v/>
      </c>
      <c r="AS148" s="23" t="str">
        <f ca="1">IF(AND($O148="Objectif",AS$7&gt;=$R148,AS$7&lt;=$R148+$S148-1),2,IF(AND($O148="Jalon",AS$7&gt;=$R148,AS$7&lt;=$R148+$S148-1),1,""))</f>
        <v/>
      </c>
      <c r="AT148" s="23" t="str">
        <f ca="1">IF(AND($O148="Objectif",AT$7&gt;=$R148,AT$7&lt;=$R148+$S148-1),2,IF(AND($O148="Jalon",AT$7&gt;=$R148,AT$7&lt;=$R148+$S148-1),1,""))</f>
        <v/>
      </c>
      <c r="AU148" s="23" t="str">
        <f ca="1">IF(AND($O148="Objectif",AU$7&gt;=$R148,AU$7&lt;=$R148+$S148-1),2,IF(AND($O148="Jalon",AU$7&gt;=$R148,AU$7&lt;=$R148+$S148-1),1,""))</f>
        <v/>
      </c>
      <c r="AV148" s="23" t="str">
        <f ca="1">IF(AND($O148="Objectif",AV$7&gt;=$R148,AV$7&lt;=$R148+$S148-1),2,IF(AND($O148="Jalon",AV$7&gt;=$R148,AV$7&lt;=$R148+$S148-1),1,""))</f>
        <v/>
      </c>
      <c r="AW148" s="23" t="str">
        <f ca="1">IF(AND($O148="Objectif",AW$7&gt;=$R148,AW$7&lt;=$R148+$S148-1),2,IF(AND($O148="Jalon",AW$7&gt;=$R148,AW$7&lt;=$R148+$S148-1),1,""))</f>
        <v/>
      </c>
      <c r="AX148" s="23" t="str">
        <f ca="1">IF(AND($O148="Objectif",AX$7&gt;=$R148,AX$7&lt;=$R148+$S148-1),2,IF(AND($O148="Jalon",AX$7&gt;=$R148,AX$7&lt;=$R148+$S148-1),1,""))</f>
        <v/>
      </c>
      <c r="AY148" s="23" t="str">
        <f ca="1">IF(AND($O148="Objectif",AY$7&gt;=$R148,AY$7&lt;=$R148+$S148-1),2,IF(AND($O148="Jalon",AY$7&gt;=$R148,AY$7&lt;=$R148+$S148-1),1,""))</f>
        <v/>
      </c>
      <c r="AZ148" s="23" t="str">
        <f ca="1">IF(AND($O148="Objectif",AZ$7&gt;=$R148,AZ$7&lt;=$R148+$S148-1),2,IF(AND($O148="Jalon",AZ$7&gt;=$R148,AZ$7&lt;=$R148+$S148-1),1,""))</f>
        <v/>
      </c>
      <c r="BA148" s="23" t="str">
        <f ca="1">IF(AND($O148="Objectif",BA$7&gt;=$R148,BA$7&lt;=$R148+$S148-1),2,IF(AND($O148="Jalon",BA$7&gt;=$R148,BA$7&lt;=$R148+$S148-1),1,""))</f>
        <v/>
      </c>
      <c r="BB148" s="23" t="str">
        <f ca="1">IF(AND($O148="Objectif",BB$7&gt;=$R148,BB$7&lt;=$R148+$S148-1),2,IF(AND($O148="Jalon",BB$7&gt;=$R148,BB$7&lt;=$R148+$S148-1),1,""))</f>
        <v/>
      </c>
      <c r="BC148" s="23" t="str">
        <f ca="1">IF(AND($O148="Objectif",BC$7&gt;=$R148,BC$7&lt;=$R148+$S148-1),2,IF(AND($O148="Jalon",BC$7&gt;=$R148,BC$7&lt;=$R148+$S148-1),1,""))</f>
        <v/>
      </c>
      <c r="BD148" s="23" t="str">
        <f ca="1">IF(AND($O148="Objectif",BD$7&gt;=$R148,BD$7&lt;=$R148+$S148-1),2,IF(AND($O148="Jalon",BD$7&gt;=$R148,BD$7&lt;=$R148+$S148-1),1,""))</f>
        <v/>
      </c>
      <c r="BE148" s="23" t="str">
        <f ca="1">IF(AND($O148="Objectif",BE$7&gt;=$R148,BE$7&lt;=$R148+$S148-1),2,IF(AND($O148="Jalon",BE$7&gt;=$R148,BE$7&lt;=$R148+$S148-1),1,""))</f>
        <v/>
      </c>
      <c r="BF148" s="23" t="str">
        <f ca="1">IF(AND($O148="Objectif",BF$7&gt;=$R148,BF$7&lt;=$R148+$S148-1),2,IF(AND($O148="Jalon",BF$7&gt;=$R148,BF$7&lt;=$R148+$S148-1),1,""))</f>
        <v/>
      </c>
      <c r="BG148" s="23" t="str">
        <f ca="1">IF(AND($O148="Objectif",BG$7&gt;=$R148,BG$7&lt;=$R148+$S148-1),2,IF(AND($O148="Jalon",BG$7&gt;=$R148,BG$7&lt;=$R148+$S148-1),1,""))</f>
        <v/>
      </c>
      <c r="BH148" s="23" t="str">
        <f ca="1">IF(AND($O148="Objectif",BH$7&gt;=$R148,BH$7&lt;=$R148+$S148-1),2,IF(AND($O148="Jalon",BH$7&gt;=$R148,BH$7&lt;=$R148+$S148-1),1,""))</f>
        <v/>
      </c>
      <c r="BI148" s="23" t="str">
        <f ca="1">IF(AND($O148="Objectif",BI$7&gt;=$R148,BI$7&lt;=$R148+$S148-1),2,IF(AND($O148="Jalon",BI$7&gt;=$R148,BI$7&lt;=$R148+$S148-1),1,""))</f>
        <v/>
      </c>
      <c r="BJ148" s="23" t="str">
        <f ca="1">IF(AND($O148="Objectif",BJ$7&gt;=$R148,BJ$7&lt;=$R148+$S148-1),2,IF(AND($O148="Jalon",BJ$7&gt;=$R148,BJ$7&lt;=$R148+$S148-1),1,""))</f>
        <v/>
      </c>
      <c r="BK148" s="23" t="str">
        <f ca="1">IF(AND($O148="Objectif",BK$7&gt;=$R148,BK$7&lt;=$R148+$S148-1),2,IF(AND($O148="Jalon",BK$7&gt;=$R148,BK$7&lt;=$R148+$S148-1),1,""))</f>
        <v/>
      </c>
      <c r="BL148" s="23" t="str">
        <f ca="1">IF(AND($O148="Objectif",BL$7&gt;=$R148,BL$7&lt;=$R148+$S148-1),2,IF(AND($O148="Jalon",BL$7&gt;=$R148,BL$7&lt;=$R148+$S148-1),1,""))</f>
        <v/>
      </c>
      <c r="BM148" s="23" t="str">
        <f ca="1">IF(AND($O148="Objectif",BM$7&gt;=$R148,BM$7&lt;=$R148+$S148-1),2,IF(AND($O148="Jalon",BM$7&gt;=$R148,BM$7&lt;=$R148+$S148-1),1,""))</f>
        <v/>
      </c>
      <c r="BN148" s="23" t="str">
        <f ca="1">IF(AND($O148="Objectif",BN$7&gt;=$R148,BN$7&lt;=$R148+$S148-1),2,IF(AND($O148="Jalon",BN$7&gt;=$R148,BN$7&lt;=$R148+$S148-1),1,""))</f>
        <v/>
      </c>
      <c r="BO148" s="23" t="str">
        <f ca="1">IF(AND($O148="Objectif",BO$7&gt;=$R148,BO$7&lt;=$R148+$S148-1),2,IF(AND($O148="Jalon",BO$7&gt;=$R148,BO$7&lt;=$R148+$S148-1),1,""))</f>
        <v/>
      </c>
      <c r="BP148" s="23" t="str">
        <f ca="1">IF(AND($O148="Objectif",BP$7&gt;=$R148,BP$7&lt;=$R148+$S148-1),2,IF(AND($O148="Jalon",BP$7&gt;=$R148,BP$7&lt;=$R148+$S148-1),1,""))</f>
        <v/>
      </c>
      <c r="BQ148" s="23" t="str">
        <f ca="1">IF(AND($O148="Objectif",BQ$7&gt;=$R148,BQ$7&lt;=$R148+$S148-1),2,IF(AND($O148="Jalon",BQ$7&gt;=$R148,BQ$7&lt;=$R148+$S148-1),1,""))</f>
        <v/>
      </c>
      <c r="BR148" s="23" t="str">
        <f ca="1">IF(AND($O148="Objectif",BR$7&gt;=$R148,BR$7&lt;=$R148+$S148-1),2,IF(AND($O148="Jalon",BR$7&gt;=$R148,BR$7&lt;=$R148+$S148-1),1,""))</f>
        <v/>
      </c>
      <c r="BS148" s="23" t="str">
        <f ca="1">IF(AND($O148="Objectif",BS$7&gt;=$R148,BS$7&lt;=$R148+$S148-1),2,IF(AND($O148="Jalon",BS$7&gt;=$R148,BS$7&lt;=$R148+$S148-1),1,""))</f>
        <v/>
      </c>
      <c r="BT148" s="23" t="str">
        <f ca="1">IF(AND($O148="Objectif",BT$7&gt;=$R148,BT$7&lt;=$R148+$S148-1),2,IF(AND($O148="Jalon",BT$7&gt;=$R148,BT$7&lt;=$R148+$S148-1),1,""))</f>
        <v/>
      </c>
      <c r="BU148" s="23" t="str">
        <f ca="1">IF(AND($O148="Objectif",BU$7&gt;=$R148,BU$7&lt;=$R148+$S148-1),2,IF(AND($O148="Jalon",BU$7&gt;=$R148,BU$7&lt;=$R148+$S148-1),1,""))</f>
        <v/>
      </c>
      <c r="BV148" s="23" t="str">
        <f ca="1">IF(AND($O148="Objectif",BV$7&gt;=$R148,BV$7&lt;=$R148+$S148-1),2,IF(AND($O148="Jalon",BV$7&gt;=$R148,BV$7&lt;=$R148+$S148-1),1,""))</f>
        <v/>
      </c>
      <c r="BW148" s="23" t="str">
        <f ca="1">IF(AND($O148="Objectif",BW$7&gt;=$R148,BW$7&lt;=$R148+$S148-1),2,IF(AND($O148="Jalon",BW$7&gt;=$R148,BW$7&lt;=$R148+$S148-1),1,""))</f>
        <v/>
      </c>
      <c r="BX148" s="23" t="str">
        <f ca="1">IF(AND($O148="Objectif",BX$7&gt;=$R148,BX$7&lt;=$R148+$S148-1),2,IF(AND($O148="Jalon",BX$7&gt;=$R148,BX$7&lt;=$R148+$S148-1),1,""))</f>
        <v/>
      </c>
      <c r="BY148" s="23" t="str">
        <f ca="1">IF(AND($O148="Objectif",BY$7&gt;=$R148,BY$7&lt;=$R148+$S148-1),2,IF(AND($O148="Jalon",BY$7&gt;=$R148,BY$7&lt;=$R148+$S148-1),1,""))</f>
        <v/>
      </c>
      <c r="BZ148" s="23" t="str">
        <f ca="1">IF(AND($O148="Objectif",BZ$7&gt;=$R148,BZ$7&lt;=$R148+$S148-1),2,IF(AND($O148="Jalon",BZ$7&gt;=$R148,BZ$7&lt;=$R148+$S148-1),1,""))</f>
        <v/>
      </c>
      <c r="CA148" s="23" t="str">
        <f ca="1">IF(AND($O148="Objectif",CA$7&gt;=$R148,CA$7&lt;=$R148+$S148-1),2,IF(AND($O148="Jalon",CA$7&gt;=$R148,CA$7&lt;=$R148+$S148-1),1,""))</f>
        <v/>
      </c>
      <c r="CB148" s="23" t="str">
        <f ca="1">IF(AND($O148="Objectif",CB$7&gt;=$R148,CB$7&lt;=$R148+$S148-1),2,IF(AND($O148="Jalon",CB$7&gt;=$R148,CB$7&lt;=$R148+$S148-1),1,""))</f>
        <v/>
      </c>
    </row>
    <row r="149" spans="1:105" s="60" customFormat="1" ht="30" customHeight="1" x14ac:dyDescent="0.25">
      <c r="A149" s="36">
        <v>3</v>
      </c>
      <c r="B149" s="33" t="s">
        <v>19</v>
      </c>
      <c r="C149" s="88" t="str">
        <f ca="1">VLOOKUP(((Jalons[[#This Row],[perturbation ]]+Jalons[[#This Row],[perturbation 9]])/150),$D$3:$E$6,2,1)</f>
        <v>En bonne voie</v>
      </c>
      <c r="D149" s="88" t="str">
        <f ca="1">VLOOKUP((Jalons[[#This Row],[temps consommés ]]-Jalons[[#This Row],[Nombre de jours]])/Jalons[[#This Row],[Nombre de jours]],$V$3:$W$6,2,1)</f>
        <v>En bonne voie</v>
      </c>
      <c r="E149" s="22" t="s">
        <v>9</v>
      </c>
      <c r="F149" s="65">
        <f>IF(AND(Jalons[[#This Row],[début réel ]]="",Jalons[[#This Row],[fin réelle ]]),0,IF(AND(Jalons[[#This Row],[début réel ]]&lt;&gt;"",Jalons[[#This Row],[fin réelle ]]=""),0.5,1))</f>
        <v>0</v>
      </c>
      <c r="G149" s="56">
        <f>+T104+1</f>
        <v>45054</v>
      </c>
      <c r="H149" s="21">
        <v>2</v>
      </c>
      <c r="I149" s="45">
        <f>+Jalons[[#This Row],[Début prévisionnel ]]+Jalons[[#This Row],[Nombre de jours]]-1</f>
        <v>45055</v>
      </c>
      <c r="J149" s="45"/>
      <c r="K149" s="87">
        <f ca="1">IF(Jalons[[#This Row],[temps consommés ]]-Jalons[[#This Row],[Nombre de jours]]&lt;0,0,Jalons[[#This Row],[temps consommés ]]-Jalons[[#This Row],[Nombre de jours]])</f>
        <v>0</v>
      </c>
      <c r="L14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49" s="45"/>
      <c r="N149" s="66"/>
      <c r="O149" s="88" t="str">
        <f ca="1">VLOOKUP(Jalons[[#This Row],[temps consommés 10]]-Jalons[[#This Row],[Nombre de jours6]]/Jalons[[#This Row],[Nombre de jours6]],$V$3:$W$6,2,1)</f>
        <v>En bonne voie</v>
      </c>
      <c r="P149" s="22" t="s">
        <v>9</v>
      </c>
      <c r="Q149" s="65">
        <f>IF(AND(Jalons[[#This Row],[début réel 8]]="",Jalons[[#This Row],[fin réelle 11]]),0,IF(AND(Jalons[[#This Row],[début réel 8]]&lt;&gt;"",Jalons[[#This Row],[fin réelle 11]]=""),0.5,1))</f>
        <v>0</v>
      </c>
      <c r="R149" s="107">
        <f>Jalons[[#This Row],[Fin ]]+1</f>
        <v>45056</v>
      </c>
      <c r="S149">
        <v>26</v>
      </c>
      <c r="T149" s="45">
        <f>Jalons[[#This Row],[Début prévisionnel 5]]+Jalons[[#This Row],[Nombre de jours6]]</f>
        <v>45082</v>
      </c>
      <c r="U149" s="45"/>
      <c r="V149" s="87">
        <f ca="1">IF(Jalons[[#This Row],[temps consommés 10]]-Jalons[[#This Row],[Nombre de jours6]]&lt;0,0,Jalons[[#This Row],[temps consommés 10]]-Jalons[[#This Row],[Nombre de jours6]])</f>
        <v>0</v>
      </c>
      <c r="W14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49" s="45"/>
      <c r="Y149" s="23" t="str">
        <f ca="1">IF(AND($O149="Objectif",Y$7&gt;=$R149,Y$7&lt;=$R149+$S149-1),2,IF(AND($O149="Jalon",Y$7&gt;=$R149,Y$7&lt;=$R149+$S149-1),1,""))</f>
        <v/>
      </c>
      <c r="Z149" s="23" t="str">
        <f ca="1">IF(AND($O149="Objectif",Z$7&gt;=$R149,Z$7&lt;=$R149+$S149-1),2,IF(AND($O149="Jalon",Z$7&gt;=$R149,Z$7&lt;=$R149+$S149-1),1,""))</f>
        <v/>
      </c>
      <c r="AA149" s="23" t="str">
        <f ca="1">IF(AND($O149="Objectif",AA$7&gt;=$R149,AA$7&lt;=$R149+$S149-1),2,IF(AND($O149="Jalon",AA$7&gt;=$R149,AA$7&lt;=$R149+$S149-1),1,""))</f>
        <v/>
      </c>
      <c r="AB149" s="23" t="str">
        <f ca="1">IF(AND($O149="Objectif",AB$7&gt;=$R149,AB$7&lt;=$R149+$S149-1),2,IF(AND($O149="Jalon",AB$7&gt;=$R149,AB$7&lt;=$R149+$S149-1),1,""))</f>
        <v/>
      </c>
      <c r="AC149" s="23" t="str">
        <f ca="1">IF(AND($O149="Objectif",AC$7&gt;=$R149,AC$7&lt;=$R149+$S149-1),2,IF(AND($O149="Jalon",AC$7&gt;=$R149,AC$7&lt;=$R149+$S149-1),1,""))</f>
        <v/>
      </c>
      <c r="AD149" s="23" t="str">
        <f ca="1">IF(AND($O149="Objectif",AD$7&gt;=$R149,AD$7&lt;=$R149+$S149-1),2,IF(AND($O149="Jalon",AD$7&gt;=$R149,AD$7&lt;=$R149+$S149-1),1,""))</f>
        <v/>
      </c>
      <c r="AE149" s="23" t="str">
        <f ca="1">IF(AND($O149="Objectif",AE$7&gt;=$R149,AE$7&lt;=$R149+$S149-1),2,IF(AND($O149="Jalon",AE$7&gt;=$R149,AE$7&lt;=$R149+$S149-1),1,""))</f>
        <v/>
      </c>
      <c r="AF149" s="23" t="str">
        <f ca="1">IF(AND($O149="Objectif",AF$7&gt;=$R149,AF$7&lt;=$R149+$S149-1),2,IF(AND($O149="Jalon",AF$7&gt;=$R149,AF$7&lt;=$R149+$S149-1),1,""))</f>
        <v/>
      </c>
      <c r="AG149" s="23" t="str">
        <f ca="1">IF(AND($O149="Objectif",AG$7&gt;=$R149,AG$7&lt;=$R149+$S149-1),2,IF(AND($O149="Jalon",AG$7&gt;=$R149,AG$7&lt;=$R149+$S149-1),1,""))</f>
        <v/>
      </c>
      <c r="AH149" s="23" t="str">
        <f ca="1">IF(AND($O149="Objectif",AH$7&gt;=$R149,AH$7&lt;=$R149+$S149-1),2,IF(AND($O149="Jalon",AH$7&gt;=$R149,AH$7&lt;=$R149+$S149-1),1,""))</f>
        <v/>
      </c>
      <c r="AI149" s="23" t="str">
        <f ca="1">IF(AND($O149="Objectif",AI$7&gt;=$R149,AI$7&lt;=$R149+$S149-1),2,IF(AND($O149="Jalon",AI$7&gt;=$R149,AI$7&lt;=$R149+$S149-1),1,""))</f>
        <v/>
      </c>
      <c r="AJ149" s="23" t="str">
        <f ca="1">IF(AND($O149="Objectif",AJ$7&gt;=$R149,AJ$7&lt;=$R149+$S149-1),2,IF(AND($O149="Jalon",AJ$7&gt;=$R149,AJ$7&lt;=$R149+$S149-1),1,""))</f>
        <v/>
      </c>
      <c r="AK149" s="23" t="str">
        <f ca="1">IF(AND($O149="Objectif",AK$7&gt;=$R149,AK$7&lt;=$R149+$S149-1),2,IF(AND($O149="Jalon",AK$7&gt;=$R149,AK$7&lt;=$R149+$S149-1),1,""))</f>
        <v/>
      </c>
      <c r="AL149" s="23" t="str">
        <f ca="1">IF(AND($O149="Objectif",AL$7&gt;=$R149,AL$7&lt;=$R149+$S149-1),2,IF(AND($O149="Jalon",AL$7&gt;=$R149,AL$7&lt;=$R149+$S149-1),1,""))</f>
        <v/>
      </c>
      <c r="AM149" s="23" t="str">
        <f ca="1">IF(AND($O149="Objectif",AM$7&gt;=$R149,AM$7&lt;=$R149+$S149-1),2,IF(AND($O149="Jalon",AM$7&gt;=$R149,AM$7&lt;=$R149+$S149-1),1,""))</f>
        <v/>
      </c>
      <c r="AN149" s="23" t="str">
        <f ca="1">IF(AND($O149="Objectif",AN$7&gt;=$R149,AN$7&lt;=$R149+$S149-1),2,IF(AND($O149="Jalon",AN$7&gt;=$R149,AN$7&lt;=$R149+$S149-1),1,""))</f>
        <v/>
      </c>
      <c r="AO149" s="23" t="str">
        <f ca="1">IF(AND($O149="Objectif",AO$7&gt;=$R149,AO$7&lt;=$R149+$S149-1),2,IF(AND($O149="Jalon",AO$7&gt;=$R149,AO$7&lt;=$R149+$S149-1),1,""))</f>
        <v/>
      </c>
      <c r="AP149" s="23" t="str">
        <f ca="1">IF(AND($O149="Objectif",AP$7&gt;=$R149,AP$7&lt;=$R149+$S149-1),2,IF(AND($O149="Jalon",AP$7&gt;=$R149,AP$7&lt;=$R149+$S149-1),1,""))</f>
        <v/>
      </c>
      <c r="AQ149" s="23" t="str">
        <f ca="1">IF(AND($O149="Objectif",AQ$7&gt;=$R149,AQ$7&lt;=$R149+$S149-1),2,IF(AND($O149="Jalon",AQ$7&gt;=$R149,AQ$7&lt;=$R149+$S149-1),1,""))</f>
        <v/>
      </c>
      <c r="AR149" s="23" t="str">
        <f ca="1">IF(AND($O149="Objectif",AR$7&gt;=$R149,AR$7&lt;=$R149+$S149-1),2,IF(AND($O149="Jalon",AR$7&gt;=$R149,AR$7&lt;=$R149+$S149-1),1,""))</f>
        <v/>
      </c>
      <c r="AS149" s="23" t="str">
        <f ca="1">IF(AND($O149="Objectif",AS$7&gt;=$R149,AS$7&lt;=$R149+$S149-1),2,IF(AND($O149="Jalon",AS$7&gt;=$R149,AS$7&lt;=$R149+$S149-1),1,""))</f>
        <v/>
      </c>
      <c r="AT149" s="23" t="str">
        <f ca="1">IF(AND($O149="Objectif",AT$7&gt;=$R149,AT$7&lt;=$R149+$S149-1),2,IF(AND($O149="Jalon",AT$7&gt;=$R149,AT$7&lt;=$R149+$S149-1),1,""))</f>
        <v/>
      </c>
      <c r="AU149" s="23" t="str">
        <f ca="1">IF(AND($O149="Objectif",AU$7&gt;=$R149,AU$7&lt;=$R149+$S149-1),2,IF(AND($O149="Jalon",AU$7&gt;=$R149,AU$7&lt;=$R149+$S149-1),1,""))</f>
        <v/>
      </c>
      <c r="AV149" s="23" t="str">
        <f ca="1">IF(AND($O149="Objectif",AV$7&gt;=$R149,AV$7&lt;=$R149+$S149-1),2,IF(AND($O149="Jalon",AV$7&gt;=$R149,AV$7&lt;=$R149+$S149-1),1,""))</f>
        <v/>
      </c>
      <c r="AW149" s="23" t="str">
        <f ca="1">IF(AND($O149="Objectif",AW$7&gt;=$R149,AW$7&lt;=$R149+$S149-1),2,IF(AND($O149="Jalon",AW$7&gt;=$R149,AW$7&lt;=$R149+$S149-1),1,""))</f>
        <v/>
      </c>
      <c r="AX149" s="23" t="str">
        <f ca="1">IF(AND($O149="Objectif",AX$7&gt;=$R149,AX$7&lt;=$R149+$S149-1),2,IF(AND($O149="Jalon",AX$7&gt;=$R149,AX$7&lt;=$R149+$S149-1),1,""))</f>
        <v/>
      </c>
      <c r="AY149" s="23" t="str">
        <f ca="1">IF(AND($O149="Objectif",AY$7&gt;=$R149,AY$7&lt;=$R149+$S149-1),2,IF(AND($O149="Jalon",AY$7&gt;=$R149,AY$7&lt;=$R149+$S149-1),1,""))</f>
        <v/>
      </c>
      <c r="AZ149" s="23" t="str">
        <f ca="1">IF(AND($O149="Objectif",AZ$7&gt;=$R149,AZ$7&lt;=$R149+$S149-1),2,IF(AND($O149="Jalon",AZ$7&gt;=$R149,AZ$7&lt;=$R149+$S149-1),1,""))</f>
        <v/>
      </c>
      <c r="BA149" s="23" t="str">
        <f ca="1">IF(AND($O149="Objectif",BA$7&gt;=$R149,BA$7&lt;=$R149+$S149-1),2,IF(AND($O149="Jalon",BA$7&gt;=$R149,BA$7&lt;=$R149+$S149-1),1,""))</f>
        <v/>
      </c>
      <c r="BB149" s="23" t="str">
        <f ca="1">IF(AND($O149="Objectif",BB$7&gt;=$R149,BB$7&lt;=$R149+$S149-1),2,IF(AND($O149="Jalon",BB$7&gt;=$R149,BB$7&lt;=$R149+$S149-1),1,""))</f>
        <v/>
      </c>
      <c r="BC149" s="23" t="str">
        <f ca="1">IF(AND($O149="Objectif",BC$7&gt;=$R149,BC$7&lt;=$R149+$S149-1),2,IF(AND($O149="Jalon",BC$7&gt;=$R149,BC$7&lt;=$R149+$S149-1),1,""))</f>
        <v/>
      </c>
      <c r="BD149" s="23" t="str">
        <f ca="1">IF(AND($O149="Objectif",BD$7&gt;=$R149,BD$7&lt;=$R149+$S149-1),2,IF(AND($O149="Jalon",BD$7&gt;=$R149,BD$7&lt;=$R149+$S149-1),1,""))</f>
        <v/>
      </c>
      <c r="BE149" s="23" t="str">
        <f ca="1">IF(AND($O149="Objectif",BE$7&gt;=$R149,BE$7&lt;=$R149+$S149-1),2,IF(AND($O149="Jalon",BE$7&gt;=$R149,BE$7&lt;=$R149+$S149-1),1,""))</f>
        <v/>
      </c>
      <c r="BF149" s="23" t="str">
        <f ca="1">IF(AND($O149="Objectif",BF$7&gt;=$R149,BF$7&lt;=$R149+$S149-1),2,IF(AND($O149="Jalon",BF$7&gt;=$R149,BF$7&lt;=$R149+$S149-1),1,""))</f>
        <v/>
      </c>
      <c r="BG149" s="23" t="str">
        <f ca="1">IF(AND($O149="Objectif",BG$7&gt;=$R149,BG$7&lt;=$R149+$S149-1),2,IF(AND($O149="Jalon",BG$7&gt;=$R149,BG$7&lt;=$R149+$S149-1),1,""))</f>
        <v/>
      </c>
      <c r="BH149" s="23" t="str">
        <f ca="1">IF(AND($O149="Objectif",BH$7&gt;=$R149,BH$7&lt;=$R149+$S149-1),2,IF(AND($O149="Jalon",BH$7&gt;=$R149,BH$7&lt;=$R149+$S149-1),1,""))</f>
        <v/>
      </c>
      <c r="BI149" s="23" t="str">
        <f ca="1">IF(AND($O149="Objectif",BI$7&gt;=$R149,BI$7&lt;=$R149+$S149-1),2,IF(AND($O149="Jalon",BI$7&gt;=$R149,BI$7&lt;=$R149+$S149-1),1,""))</f>
        <v/>
      </c>
      <c r="BJ149" s="23" t="str">
        <f ca="1">IF(AND($O149="Objectif",BJ$7&gt;=$R149,BJ$7&lt;=$R149+$S149-1),2,IF(AND($O149="Jalon",BJ$7&gt;=$R149,BJ$7&lt;=$R149+$S149-1),1,""))</f>
        <v/>
      </c>
      <c r="BK149" s="23" t="str">
        <f ca="1">IF(AND($O149="Objectif",BK$7&gt;=$R149,BK$7&lt;=$R149+$S149-1),2,IF(AND($O149="Jalon",BK$7&gt;=$R149,BK$7&lt;=$R149+$S149-1),1,""))</f>
        <v/>
      </c>
      <c r="BL149" s="23" t="str">
        <f ca="1">IF(AND($O149="Objectif",BL$7&gt;=$R149,BL$7&lt;=$R149+$S149-1),2,IF(AND($O149="Jalon",BL$7&gt;=$R149,BL$7&lt;=$R149+$S149-1),1,""))</f>
        <v/>
      </c>
      <c r="BM149" s="23" t="str">
        <f ca="1">IF(AND($O149="Objectif",BM$7&gt;=$R149,BM$7&lt;=$R149+$S149-1),2,IF(AND($O149="Jalon",BM$7&gt;=$R149,BM$7&lt;=$R149+$S149-1),1,""))</f>
        <v/>
      </c>
      <c r="BN149" s="23" t="str">
        <f ca="1">IF(AND($O149="Objectif",BN$7&gt;=$R149,BN$7&lt;=$R149+$S149-1),2,IF(AND($O149="Jalon",BN$7&gt;=$R149,BN$7&lt;=$R149+$S149-1),1,""))</f>
        <v/>
      </c>
      <c r="BO149" s="23" t="str">
        <f ca="1">IF(AND($O149="Objectif",BO$7&gt;=$R149,BO$7&lt;=$R149+$S149-1),2,IF(AND($O149="Jalon",BO$7&gt;=$R149,BO$7&lt;=$R149+$S149-1),1,""))</f>
        <v/>
      </c>
      <c r="BP149" s="23" t="str">
        <f ca="1">IF(AND($O149="Objectif",BP$7&gt;=$R149,BP$7&lt;=$R149+$S149-1),2,IF(AND($O149="Jalon",BP$7&gt;=$R149,BP$7&lt;=$R149+$S149-1),1,""))</f>
        <v/>
      </c>
      <c r="BQ149" s="23" t="str">
        <f ca="1">IF(AND($O149="Objectif",BQ$7&gt;=$R149,BQ$7&lt;=$R149+$S149-1),2,IF(AND($O149="Jalon",BQ$7&gt;=$R149,BQ$7&lt;=$R149+$S149-1),1,""))</f>
        <v/>
      </c>
      <c r="BR149" s="23" t="str">
        <f ca="1">IF(AND($O149="Objectif",BR$7&gt;=$R149,BR$7&lt;=$R149+$S149-1),2,IF(AND($O149="Jalon",BR$7&gt;=$R149,BR$7&lt;=$R149+$S149-1),1,""))</f>
        <v/>
      </c>
      <c r="BS149" s="23" t="str">
        <f ca="1">IF(AND($O149="Objectif",BS$7&gt;=$R149,BS$7&lt;=$R149+$S149-1),2,IF(AND($O149="Jalon",BS$7&gt;=$R149,BS$7&lt;=$R149+$S149-1),1,""))</f>
        <v/>
      </c>
      <c r="BT149" s="23" t="str">
        <f ca="1">IF(AND($O149="Objectif",BT$7&gt;=$R149,BT$7&lt;=$R149+$S149-1),2,IF(AND($O149="Jalon",BT$7&gt;=$R149,BT$7&lt;=$R149+$S149-1),1,""))</f>
        <v/>
      </c>
      <c r="BU149" s="23" t="str">
        <f ca="1">IF(AND($O149="Objectif",BU$7&gt;=$R149,BU$7&lt;=$R149+$S149-1),2,IF(AND($O149="Jalon",BU$7&gt;=$R149,BU$7&lt;=$R149+$S149-1),1,""))</f>
        <v/>
      </c>
      <c r="BV149" s="23" t="str">
        <f ca="1">IF(AND($O149="Objectif",BV$7&gt;=$R149,BV$7&lt;=$R149+$S149-1),2,IF(AND($O149="Jalon",BV$7&gt;=$R149,BV$7&lt;=$R149+$S149-1),1,""))</f>
        <v/>
      </c>
      <c r="BW149" s="23" t="str">
        <f ca="1">IF(AND($O149="Objectif",BW$7&gt;=$R149,BW$7&lt;=$R149+$S149-1),2,IF(AND($O149="Jalon",BW$7&gt;=$R149,BW$7&lt;=$R149+$S149-1),1,""))</f>
        <v/>
      </c>
      <c r="BX149" s="23" t="str">
        <f ca="1">IF(AND($O149="Objectif",BX$7&gt;=$R149,BX$7&lt;=$R149+$S149-1),2,IF(AND($O149="Jalon",BX$7&gt;=$R149,BX$7&lt;=$R149+$S149-1),1,""))</f>
        <v/>
      </c>
      <c r="BY149" s="23" t="str">
        <f ca="1">IF(AND($O149="Objectif",BY$7&gt;=$R149,BY$7&lt;=$R149+$S149-1),2,IF(AND($O149="Jalon",BY$7&gt;=$R149,BY$7&lt;=$R149+$S149-1),1,""))</f>
        <v/>
      </c>
      <c r="BZ149" s="23" t="str">
        <f ca="1">IF(AND($O149="Objectif",BZ$7&gt;=$R149,BZ$7&lt;=$R149+$S149-1),2,IF(AND($O149="Jalon",BZ$7&gt;=$R149,BZ$7&lt;=$R149+$S149-1),1,""))</f>
        <v/>
      </c>
      <c r="CA149" s="23" t="str">
        <f ca="1">IF(AND($O149="Objectif",CA$7&gt;=$R149,CA$7&lt;=$R149+$S149-1),2,IF(AND($O149="Jalon",CA$7&gt;=$R149,CA$7&lt;=$R149+$S149-1),1,""))</f>
        <v/>
      </c>
      <c r="CB149" s="23" t="str">
        <f ca="1">IF(AND($O149="Objectif",CB$7&gt;=$R149,CB$7&lt;=$R149+$S149-1),2,IF(AND($O149="Jalon",CB$7&gt;=$R149,CB$7&lt;=$R149+$S149-1),1,""))</f>
        <v/>
      </c>
    </row>
    <row r="150" spans="1:105" s="60" customFormat="1" ht="30" customHeight="1" x14ac:dyDescent="0.25">
      <c r="A150" s="37">
        <v>4</v>
      </c>
      <c r="B150" s="33" t="s">
        <v>20</v>
      </c>
      <c r="C150" s="88" t="str">
        <f ca="1">VLOOKUP(((Jalons[[#This Row],[perturbation ]]+Jalons[[#This Row],[perturbation 9]])/150),$D$3:$E$6,2,1)</f>
        <v>En bonne voie</v>
      </c>
      <c r="D150" s="88" t="str">
        <f ca="1">VLOOKUP((Jalons[[#This Row],[temps consommés ]]-Jalons[[#This Row],[Nombre de jours]])/Jalons[[#This Row],[Nombre de jours]],$V$3:$W$6,2,1)</f>
        <v>En bonne voie</v>
      </c>
      <c r="E150" s="22" t="s">
        <v>9</v>
      </c>
      <c r="F150" s="65">
        <f>IF(AND(Jalons[[#This Row],[début réel ]]="",Jalons[[#This Row],[fin réelle ]]),0,IF(AND(Jalons[[#This Row],[début réel ]]&lt;&gt;"",Jalons[[#This Row],[fin réelle ]]=""),0.5,1))</f>
        <v>0</v>
      </c>
      <c r="G150" s="56">
        <f>+T105+1</f>
        <v>45054</v>
      </c>
      <c r="H150" s="21">
        <v>2</v>
      </c>
      <c r="I150" s="45">
        <f>+Jalons[[#This Row],[Début prévisionnel ]]+Jalons[[#This Row],[Nombre de jours]]-1</f>
        <v>45055</v>
      </c>
      <c r="J150" s="45"/>
      <c r="K150" s="87">
        <f ca="1">IF(Jalons[[#This Row],[temps consommés ]]-Jalons[[#This Row],[Nombre de jours]]&lt;0,0,Jalons[[#This Row],[temps consommés ]]-Jalons[[#This Row],[Nombre de jours]])</f>
        <v>0</v>
      </c>
      <c r="L15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0" s="45"/>
      <c r="N150" s="66"/>
      <c r="O150" s="88" t="str">
        <f ca="1">VLOOKUP(Jalons[[#This Row],[temps consommés 10]]-Jalons[[#This Row],[Nombre de jours6]]/Jalons[[#This Row],[Nombre de jours6]],$V$3:$W$6,2,1)</f>
        <v>En bonne voie</v>
      </c>
      <c r="P150" s="22" t="s">
        <v>9</v>
      </c>
      <c r="Q150" s="65">
        <f>IF(AND(Jalons[[#This Row],[début réel 8]]="",Jalons[[#This Row],[fin réelle 11]]),0,IF(AND(Jalons[[#This Row],[début réel 8]]&lt;&gt;"",Jalons[[#This Row],[fin réelle 11]]=""),0.5,1))</f>
        <v>0</v>
      </c>
      <c r="R150" s="107">
        <f>Jalons[[#This Row],[Fin ]]+1</f>
        <v>45056</v>
      </c>
      <c r="S150">
        <v>26</v>
      </c>
      <c r="T150" s="45">
        <f>Jalons[[#This Row],[Début prévisionnel 5]]+Jalons[[#This Row],[Nombre de jours6]]</f>
        <v>45082</v>
      </c>
      <c r="U150" s="45"/>
      <c r="V150" s="87">
        <f ca="1">IF(Jalons[[#This Row],[temps consommés 10]]-Jalons[[#This Row],[Nombre de jours6]]&lt;0,0,Jalons[[#This Row],[temps consommés 10]]-Jalons[[#This Row],[Nombre de jours6]])</f>
        <v>0</v>
      </c>
      <c r="W15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0" s="45"/>
      <c r="Y150" s="23" t="str">
        <f ca="1">IF(AND($O150="Objectif",Y$7&gt;=$R150,Y$7&lt;=$R150+$S150-1),2,IF(AND($O150="Jalon",Y$7&gt;=$R150,Y$7&lt;=$R150+$S150-1),1,""))</f>
        <v/>
      </c>
      <c r="Z150" s="23" t="str">
        <f ca="1">IF(AND($O150="Objectif",Z$7&gt;=$R150,Z$7&lt;=$R150+$S150-1),2,IF(AND($O150="Jalon",Z$7&gt;=$R150,Z$7&lt;=$R150+$S150-1),1,""))</f>
        <v/>
      </c>
      <c r="AA150" s="23" t="str">
        <f ca="1">IF(AND($O150="Objectif",AA$7&gt;=$R150,AA$7&lt;=$R150+$S150-1),2,IF(AND($O150="Jalon",AA$7&gt;=$R150,AA$7&lt;=$R150+$S150-1),1,""))</f>
        <v/>
      </c>
      <c r="AB150" s="23" t="str">
        <f ca="1">IF(AND($O150="Objectif",AB$7&gt;=$R150,AB$7&lt;=$R150+$S150-1),2,IF(AND($O150="Jalon",AB$7&gt;=$R150,AB$7&lt;=$R150+$S150-1),1,""))</f>
        <v/>
      </c>
      <c r="AC150" s="23" t="str">
        <f ca="1">IF(AND($O150="Objectif",AC$7&gt;=$R150,AC$7&lt;=$R150+$S150-1),2,IF(AND($O150="Jalon",AC$7&gt;=$R150,AC$7&lt;=$R150+$S150-1),1,""))</f>
        <v/>
      </c>
      <c r="AD150" s="23" t="str">
        <f ca="1">IF(AND($O150="Objectif",AD$7&gt;=$R150,AD$7&lt;=$R150+$S150-1),2,IF(AND($O150="Jalon",AD$7&gt;=$R150,AD$7&lt;=$R150+$S150-1),1,""))</f>
        <v/>
      </c>
      <c r="AE150" s="23" t="str">
        <f ca="1">IF(AND($O150="Objectif",AE$7&gt;=$R150,AE$7&lt;=$R150+$S150-1),2,IF(AND($O150="Jalon",AE$7&gt;=$R150,AE$7&lt;=$R150+$S150-1),1,""))</f>
        <v/>
      </c>
      <c r="AF150" s="23" t="str">
        <f ca="1">IF(AND($O150="Objectif",AF$7&gt;=$R150,AF$7&lt;=$R150+$S150-1),2,IF(AND($O150="Jalon",AF$7&gt;=$R150,AF$7&lt;=$R150+$S150-1),1,""))</f>
        <v/>
      </c>
      <c r="AG150" s="23" t="str">
        <f ca="1">IF(AND($O150="Objectif",AG$7&gt;=$R150,AG$7&lt;=$R150+$S150-1),2,IF(AND($O150="Jalon",AG$7&gt;=$R150,AG$7&lt;=$R150+$S150-1),1,""))</f>
        <v/>
      </c>
      <c r="AH150" s="23" t="str">
        <f ca="1">IF(AND($O150="Objectif",AH$7&gt;=$R150,AH$7&lt;=$R150+$S150-1),2,IF(AND($O150="Jalon",AH$7&gt;=$R150,AH$7&lt;=$R150+$S150-1),1,""))</f>
        <v/>
      </c>
      <c r="AI150" s="23" t="str">
        <f ca="1">IF(AND($O150="Objectif",AI$7&gt;=$R150,AI$7&lt;=$R150+$S150-1),2,IF(AND($O150="Jalon",AI$7&gt;=$R150,AI$7&lt;=$R150+$S150-1),1,""))</f>
        <v/>
      </c>
      <c r="AJ150" s="23" t="str">
        <f ca="1">IF(AND($O150="Objectif",AJ$7&gt;=$R150,AJ$7&lt;=$R150+$S150-1),2,IF(AND($O150="Jalon",AJ$7&gt;=$R150,AJ$7&lt;=$R150+$S150-1),1,""))</f>
        <v/>
      </c>
      <c r="AK150" s="23" t="str">
        <f ca="1">IF(AND($O150="Objectif",AK$7&gt;=$R150,AK$7&lt;=$R150+$S150-1),2,IF(AND($O150="Jalon",AK$7&gt;=$R150,AK$7&lt;=$R150+$S150-1),1,""))</f>
        <v/>
      </c>
      <c r="AL150" s="23" t="str">
        <f ca="1">IF(AND($O150="Objectif",AL$7&gt;=$R150,AL$7&lt;=$R150+$S150-1),2,IF(AND($O150="Jalon",AL$7&gt;=$R150,AL$7&lt;=$R150+$S150-1),1,""))</f>
        <v/>
      </c>
      <c r="AM150" s="23" t="str">
        <f ca="1">IF(AND($O150="Objectif",AM$7&gt;=$R150,AM$7&lt;=$R150+$S150-1),2,IF(AND($O150="Jalon",AM$7&gt;=$R150,AM$7&lt;=$R150+$S150-1),1,""))</f>
        <v/>
      </c>
      <c r="AN150" s="23" t="str">
        <f ca="1">IF(AND($O150="Objectif",AN$7&gt;=$R150,AN$7&lt;=$R150+$S150-1),2,IF(AND($O150="Jalon",AN$7&gt;=$R150,AN$7&lt;=$R150+$S150-1),1,""))</f>
        <v/>
      </c>
      <c r="AO150" s="23" t="str">
        <f ca="1">IF(AND($O150="Objectif",AO$7&gt;=$R150,AO$7&lt;=$R150+$S150-1),2,IF(AND($O150="Jalon",AO$7&gt;=$R150,AO$7&lt;=$R150+$S150-1),1,""))</f>
        <v/>
      </c>
      <c r="AP150" s="23" t="str">
        <f ca="1">IF(AND($O150="Objectif",AP$7&gt;=$R150,AP$7&lt;=$R150+$S150-1),2,IF(AND($O150="Jalon",AP$7&gt;=$R150,AP$7&lt;=$R150+$S150-1),1,""))</f>
        <v/>
      </c>
      <c r="AQ150" s="23" t="str">
        <f ca="1">IF(AND($O150="Objectif",AQ$7&gt;=$R150,AQ$7&lt;=$R150+$S150-1),2,IF(AND($O150="Jalon",AQ$7&gt;=$R150,AQ$7&lt;=$R150+$S150-1),1,""))</f>
        <v/>
      </c>
      <c r="AR150" s="23" t="str">
        <f ca="1">IF(AND($O150="Objectif",AR$7&gt;=$R150,AR$7&lt;=$R150+$S150-1),2,IF(AND($O150="Jalon",AR$7&gt;=$R150,AR$7&lt;=$R150+$S150-1),1,""))</f>
        <v/>
      </c>
      <c r="AS150" s="23" t="str">
        <f ca="1">IF(AND($O150="Objectif",AS$7&gt;=$R150,AS$7&lt;=$R150+$S150-1),2,IF(AND($O150="Jalon",AS$7&gt;=$R150,AS$7&lt;=$R150+$S150-1),1,""))</f>
        <v/>
      </c>
      <c r="AT150" s="23" t="str">
        <f ca="1">IF(AND($O150="Objectif",AT$7&gt;=$R150,AT$7&lt;=$R150+$S150-1),2,IF(AND($O150="Jalon",AT$7&gt;=$R150,AT$7&lt;=$R150+$S150-1),1,""))</f>
        <v/>
      </c>
      <c r="AU150" s="23" t="str">
        <f ca="1">IF(AND($O150="Objectif",AU$7&gt;=$R150,AU$7&lt;=$R150+$S150-1),2,IF(AND($O150="Jalon",AU$7&gt;=$R150,AU$7&lt;=$R150+$S150-1),1,""))</f>
        <v/>
      </c>
      <c r="AV150" s="23" t="str">
        <f ca="1">IF(AND($O150="Objectif",AV$7&gt;=$R150,AV$7&lt;=$R150+$S150-1),2,IF(AND($O150="Jalon",AV$7&gt;=$R150,AV$7&lt;=$R150+$S150-1),1,""))</f>
        <v/>
      </c>
      <c r="AW150" s="23" t="str">
        <f ca="1">IF(AND($O150="Objectif",AW$7&gt;=$R150,AW$7&lt;=$R150+$S150-1),2,IF(AND($O150="Jalon",AW$7&gt;=$R150,AW$7&lt;=$R150+$S150-1),1,""))</f>
        <v/>
      </c>
      <c r="AX150" s="23" t="str">
        <f ca="1">IF(AND($O150="Objectif",AX$7&gt;=$R150,AX$7&lt;=$R150+$S150-1),2,IF(AND($O150="Jalon",AX$7&gt;=$R150,AX$7&lt;=$R150+$S150-1),1,""))</f>
        <v/>
      </c>
      <c r="AY150" s="23" t="str">
        <f ca="1">IF(AND($O150="Objectif",AY$7&gt;=$R150,AY$7&lt;=$R150+$S150-1),2,IF(AND($O150="Jalon",AY$7&gt;=$R150,AY$7&lt;=$R150+$S150-1),1,""))</f>
        <v/>
      </c>
      <c r="AZ150" s="23" t="str">
        <f ca="1">IF(AND($O150="Objectif",AZ$7&gt;=$R150,AZ$7&lt;=$R150+$S150-1),2,IF(AND($O150="Jalon",AZ$7&gt;=$R150,AZ$7&lt;=$R150+$S150-1),1,""))</f>
        <v/>
      </c>
      <c r="BA150" s="23" t="str">
        <f ca="1">IF(AND($O150="Objectif",BA$7&gt;=$R150,BA$7&lt;=$R150+$S150-1),2,IF(AND($O150="Jalon",BA$7&gt;=$R150,BA$7&lt;=$R150+$S150-1),1,""))</f>
        <v/>
      </c>
      <c r="BB150" s="23" t="str">
        <f ca="1">IF(AND($O150="Objectif",BB$7&gt;=$R150,BB$7&lt;=$R150+$S150-1),2,IF(AND($O150="Jalon",BB$7&gt;=$R150,BB$7&lt;=$R150+$S150-1),1,""))</f>
        <v/>
      </c>
      <c r="BC150" s="23" t="str">
        <f ca="1">IF(AND($O150="Objectif",BC$7&gt;=$R150,BC$7&lt;=$R150+$S150-1),2,IF(AND($O150="Jalon",BC$7&gt;=$R150,BC$7&lt;=$R150+$S150-1),1,""))</f>
        <v/>
      </c>
      <c r="BD150" s="23" t="str">
        <f ca="1">IF(AND($O150="Objectif",BD$7&gt;=$R150,BD$7&lt;=$R150+$S150-1),2,IF(AND($O150="Jalon",BD$7&gt;=$R150,BD$7&lt;=$R150+$S150-1),1,""))</f>
        <v/>
      </c>
      <c r="BE150" s="23" t="str">
        <f ca="1">IF(AND($O150="Objectif",BE$7&gt;=$R150,BE$7&lt;=$R150+$S150-1),2,IF(AND($O150="Jalon",BE$7&gt;=$R150,BE$7&lt;=$R150+$S150-1),1,""))</f>
        <v/>
      </c>
      <c r="BF150" s="23" t="str">
        <f ca="1">IF(AND($O150="Objectif",BF$7&gt;=$R150,BF$7&lt;=$R150+$S150-1),2,IF(AND($O150="Jalon",BF$7&gt;=$R150,BF$7&lt;=$R150+$S150-1),1,""))</f>
        <v/>
      </c>
      <c r="BG150" s="23" t="str">
        <f ca="1">IF(AND($O150="Objectif",BG$7&gt;=$R150,BG$7&lt;=$R150+$S150-1),2,IF(AND($O150="Jalon",BG$7&gt;=$R150,BG$7&lt;=$R150+$S150-1),1,""))</f>
        <v/>
      </c>
      <c r="BH150" s="23" t="str">
        <f ca="1">IF(AND($O150="Objectif",BH$7&gt;=$R150,BH$7&lt;=$R150+$S150-1),2,IF(AND($O150="Jalon",BH$7&gt;=$R150,BH$7&lt;=$R150+$S150-1),1,""))</f>
        <v/>
      </c>
      <c r="BI150" s="23" t="str">
        <f ca="1">IF(AND($O150="Objectif",BI$7&gt;=$R150,BI$7&lt;=$R150+$S150-1),2,IF(AND($O150="Jalon",BI$7&gt;=$R150,BI$7&lt;=$R150+$S150-1),1,""))</f>
        <v/>
      </c>
      <c r="BJ150" s="23" t="str">
        <f ca="1">IF(AND($O150="Objectif",BJ$7&gt;=$R150,BJ$7&lt;=$R150+$S150-1),2,IF(AND($O150="Jalon",BJ$7&gt;=$R150,BJ$7&lt;=$R150+$S150-1),1,""))</f>
        <v/>
      </c>
      <c r="BK150" s="23" t="str">
        <f ca="1">IF(AND($O150="Objectif",BK$7&gt;=$R150,BK$7&lt;=$R150+$S150-1),2,IF(AND($O150="Jalon",BK$7&gt;=$R150,BK$7&lt;=$R150+$S150-1),1,""))</f>
        <v/>
      </c>
      <c r="BL150" s="23" t="str">
        <f ca="1">IF(AND($O150="Objectif",BL$7&gt;=$R150,BL$7&lt;=$R150+$S150-1),2,IF(AND($O150="Jalon",BL$7&gt;=$R150,BL$7&lt;=$R150+$S150-1),1,""))</f>
        <v/>
      </c>
      <c r="BM150" s="23" t="str">
        <f ca="1">IF(AND($O150="Objectif",BM$7&gt;=$R150,BM$7&lt;=$R150+$S150-1),2,IF(AND($O150="Jalon",BM$7&gt;=$R150,BM$7&lt;=$R150+$S150-1),1,""))</f>
        <v/>
      </c>
      <c r="BN150" s="23" t="str">
        <f ca="1">IF(AND($O150="Objectif",BN$7&gt;=$R150,BN$7&lt;=$R150+$S150-1),2,IF(AND($O150="Jalon",BN$7&gt;=$R150,BN$7&lt;=$R150+$S150-1),1,""))</f>
        <v/>
      </c>
      <c r="BO150" s="23" t="str">
        <f ca="1">IF(AND($O150="Objectif",BO$7&gt;=$R150,BO$7&lt;=$R150+$S150-1),2,IF(AND($O150="Jalon",BO$7&gt;=$R150,BO$7&lt;=$R150+$S150-1),1,""))</f>
        <v/>
      </c>
      <c r="BP150" s="23" t="str">
        <f ca="1">IF(AND($O150="Objectif",BP$7&gt;=$R150,BP$7&lt;=$R150+$S150-1),2,IF(AND($O150="Jalon",BP$7&gt;=$R150,BP$7&lt;=$R150+$S150-1),1,""))</f>
        <v/>
      </c>
      <c r="BQ150" s="23" t="str">
        <f ca="1">IF(AND($O150="Objectif",BQ$7&gt;=$R150,BQ$7&lt;=$R150+$S150-1),2,IF(AND($O150="Jalon",BQ$7&gt;=$R150,BQ$7&lt;=$R150+$S150-1),1,""))</f>
        <v/>
      </c>
      <c r="BR150" s="23" t="str">
        <f ca="1">IF(AND($O150="Objectif",BR$7&gt;=$R150,BR$7&lt;=$R150+$S150-1),2,IF(AND($O150="Jalon",BR$7&gt;=$R150,BR$7&lt;=$R150+$S150-1),1,""))</f>
        <v/>
      </c>
      <c r="BS150" s="23" t="str">
        <f ca="1">IF(AND($O150="Objectif",BS$7&gt;=$R150,BS$7&lt;=$R150+$S150-1),2,IF(AND($O150="Jalon",BS$7&gt;=$R150,BS$7&lt;=$R150+$S150-1),1,""))</f>
        <v/>
      </c>
      <c r="BT150" s="23" t="str">
        <f ca="1">IF(AND($O150="Objectif",BT$7&gt;=$R150,BT$7&lt;=$R150+$S150-1),2,IF(AND($O150="Jalon",BT$7&gt;=$R150,BT$7&lt;=$R150+$S150-1),1,""))</f>
        <v/>
      </c>
      <c r="BU150" s="23" t="str">
        <f ca="1">IF(AND($O150="Objectif",BU$7&gt;=$R150,BU$7&lt;=$R150+$S150-1),2,IF(AND($O150="Jalon",BU$7&gt;=$R150,BU$7&lt;=$R150+$S150-1),1,""))</f>
        <v/>
      </c>
      <c r="BV150" s="23" t="str">
        <f ca="1">IF(AND($O150="Objectif",BV$7&gt;=$R150,BV$7&lt;=$R150+$S150-1),2,IF(AND($O150="Jalon",BV$7&gt;=$R150,BV$7&lt;=$R150+$S150-1),1,""))</f>
        <v/>
      </c>
      <c r="BW150" s="23" t="str">
        <f ca="1">IF(AND($O150="Objectif",BW$7&gt;=$R150,BW$7&lt;=$R150+$S150-1),2,IF(AND($O150="Jalon",BW$7&gt;=$R150,BW$7&lt;=$R150+$S150-1),1,""))</f>
        <v/>
      </c>
      <c r="BX150" s="23" t="str">
        <f ca="1">IF(AND($O150="Objectif",BX$7&gt;=$R150,BX$7&lt;=$R150+$S150-1),2,IF(AND($O150="Jalon",BX$7&gt;=$R150,BX$7&lt;=$R150+$S150-1),1,""))</f>
        <v/>
      </c>
      <c r="BY150" s="23" t="str">
        <f ca="1">IF(AND($O150="Objectif",BY$7&gt;=$R150,BY$7&lt;=$R150+$S150-1),2,IF(AND($O150="Jalon",BY$7&gt;=$R150,BY$7&lt;=$R150+$S150-1),1,""))</f>
        <v/>
      </c>
      <c r="BZ150" s="23" t="str">
        <f ca="1">IF(AND($O150="Objectif",BZ$7&gt;=$R150,BZ$7&lt;=$R150+$S150-1),2,IF(AND($O150="Jalon",BZ$7&gt;=$R150,BZ$7&lt;=$R150+$S150-1),1,""))</f>
        <v/>
      </c>
      <c r="CA150" s="23" t="str">
        <f ca="1">IF(AND($O150="Objectif",CA$7&gt;=$R150,CA$7&lt;=$R150+$S150-1),2,IF(AND($O150="Jalon",CA$7&gt;=$R150,CA$7&lt;=$R150+$S150-1),1,""))</f>
        <v/>
      </c>
      <c r="CB150" s="23" t="str">
        <f ca="1">IF(AND($O150="Objectif",CB$7&gt;=$R150,CB$7&lt;=$R150+$S150-1),2,IF(AND($O150="Jalon",CB$7&gt;=$R150,CB$7&lt;=$R150+$S150-1),1,""))</f>
        <v/>
      </c>
    </row>
    <row r="151" spans="1:105" s="60" customFormat="1" ht="30" customHeight="1" x14ac:dyDescent="0.25">
      <c r="A151" s="36">
        <v>5</v>
      </c>
      <c r="B151" s="33" t="s">
        <v>21</v>
      </c>
      <c r="C151" s="88" t="str">
        <f ca="1">VLOOKUP(((Jalons[[#This Row],[perturbation ]]+Jalons[[#This Row],[perturbation 9]])/150),$D$3:$E$6,2,1)</f>
        <v>En bonne voie</v>
      </c>
      <c r="D151" s="88" t="str">
        <f ca="1">VLOOKUP((Jalons[[#This Row],[temps consommés ]]-Jalons[[#This Row],[Nombre de jours]])/Jalons[[#This Row],[Nombre de jours]],$V$3:$W$6,2,1)</f>
        <v>En bonne voie</v>
      </c>
      <c r="E151" s="22" t="s">
        <v>9</v>
      </c>
      <c r="F151" s="65">
        <f>IF(AND(Jalons[[#This Row],[début réel ]]="",Jalons[[#This Row],[fin réelle ]]),0,IF(AND(Jalons[[#This Row],[début réel ]]&lt;&gt;"",Jalons[[#This Row],[fin réelle ]]=""),0.5,1))</f>
        <v>0</v>
      </c>
      <c r="G151" s="56">
        <f>+T106+1</f>
        <v>45054</v>
      </c>
      <c r="H151" s="21">
        <v>2</v>
      </c>
      <c r="I151" s="45">
        <f>+Jalons[[#This Row],[Début prévisionnel ]]+Jalons[[#This Row],[Nombre de jours]]-1</f>
        <v>45055</v>
      </c>
      <c r="J151" s="45"/>
      <c r="K151" s="87">
        <f ca="1">IF(Jalons[[#This Row],[temps consommés ]]-Jalons[[#This Row],[Nombre de jours]]&lt;0,0,Jalons[[#This Row],[temps consommés ]]-Jalons[[#This Row],[Nombre de jours]])</f>
        <v>0</v>
      </c>
      <c r="L15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1" s="45"/>
      <c r="N151" s="66"/>
      <c r="O151" s="88" t="str">
        <f ca="1">VLOOKUP(Jalons[[#This Row],[temps consommés 10]]-Jalons[[#This Row],[Nombre de jours6]]/Jalons[[#This Row],[Nombre de jours6]],$V$3:$W$6,2,1)</f>
        <v>En bonne voie</v>
      </c>
      <c r="P151" s="22" t="s">
        <v>9</v>
      </c>
      <c r="Q151" s="65">
        <f>IF(AND(Jalons[[#This Row],[début réel 8]]="",Jalons[[#This Row],[fin réelle 11]]),0,IF(AND(Jalons[[#This Row],[début réel 8]]&lt;&gt;"",Jalons[[#This Row],[fin réelle 11]]=""),0.5,1))</f>
        <v>0</v>
      </c>
      <c r="R151" s="107">
        <f>Jalons[[#This Row],[Fin ]]+1</f>
        <v>45056</v>
      </c>
      <c r="S151">
        <v>26</v>
      </c>
      <c r="T151" s="45">
        <f>Jalons[[#This Row],[Début prévisionnel 5]]+Jalons[[#This Row],[Nombre de jours6]]</f>
        <v>45082</v>
      </c>
      <c r="U151" s="45"/>
      <c r="V151" s="87">
        <f ca="1">IF(Jalons[[#This Row],[temps consommés 10]]-Jalons[[#This Row],[Nombre de jours6]]&lt;0,0,Jalons[[#This Row],[temps consommés 10]]-Jalons[[#This Row],[Nombre de jours6]])</f>
        <v>0</v>
      </c>
      <c r="W15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1" s="45"/>
      <c r="Y151" s="23" t="str">
        <f ca="1">IF(AND($O151="Objectif",Y$7&gt;=$R151,Y$7&lt;=$R151+$S151-1),2,IF(AND($O151="Jalon",Y$7&gt;=$R151,Y$7&lt;=$R151+$S151-1),1,""))</f>
        <v/>
      </c>
      <c r="Z151" s="23" t="str">
        <f ca="1">IF(AND($O151="Objectif",Z$7&gt;=$R151,Z$7&lt;=$R151+$S151-1),2,IF(AND($O151="Jalon",Z$7&gt;=$R151,Z$7&lt;=$R151+$S151-1),1,""))</f>
        <v/>
      </c>
      <c r="AA151" s="23" t="str">
        <f ca="1">IF(AND($O151="Objectif",AA$7&gt;=$R151,AA$7&lt;=$R151+$S151-1),2,IF(AND($O151="Jalon",AA$7&gt;=$R151,AA$7&lt;=$R151+$S151-1),1,""))</f>
        <v/>
      </c>
      <c r="AB151" s="23" t="str">
        <f ca="1">IF(AND($O151="Objectif",AB$7&gt;=$R151,AB$7&lt;=$R151+$S151-1),2,IF(AND($O151="Jalon",AB$7&gt;=$R151,AB$7&lt;=$R151+$S151-1),1,""))</f>
        <v/>
      </c>
      <c r="AC151" s="23" t="str">
        <f ca="1">IF(AND($O151="Objectif",AC$7&gt;=$R151,AC$7&lt;=$R151+$S151-1),2,IF(AND($O151="Jalon",AC$7&gt;=$R151,AC$7&lt;=$R151+$S151-1),1,""))</f>
        <v/>
      </c>
      <c r="AD151" s="23" t="str">
        <f ca="1">IF(AND($O151="Objectif",AD$7&gt;=$R151,AD$7&lt;=$R151+$S151-1),2,IF(AND($O151="Jalon",AD$7&gt;=$R151,AD$7&lt;=$R151+$S151-1),1,""))</f>
        <v/>
      </c>
      <c r="AE151" s="23" t="str">
        <f ca="1">IF(AND($O151="Objectif",AE$7&gt;=$R151,AE$7&lt;=$R151+$S151-1),2,IF(AND($O151="Jalon",AE$7&gt;=$R151,AE$7&lt;=$R151+$S151-1),1,""))</f>
        <v/>
      </c>
      <c r="AF151" s="23" t="str">
        <f ca="1">IF(AND($O151="Objectif",AF$7&gt;=$R151,AF$7&lt;=$R151+$S151-1),2,IF(AND($O151="Jalon",AF$7&gt;=$R151,AF$7&lt;=$R151+$S151-1),1,""))</f>
        <v/>
      </c>
      <c r="AG151" s="23" t="str">
        <f ca="1">IF(AND($O151="Objectif",AG$7&gt;=$R151,AG$7&lt;=$R151+$S151-1),2,IF(AND($O151="Jalon",AG$7&gt;=$R151,AG$7&lt;=$R151+$S151-1),1,""))</f>
        <v/>
      </c>
      <c r="AH151" s="23" t="str">
        <f ca="1">IF(AND($O151="Objectif",AH$7&gt;=$R151,AH$7&lt;=$R151+$S151-1),2,IF(AND($O151="Jalon",AH$7&gt;=$R151,AH$7&lt;=$R151+$S151-1),1,""))</f>
        <v/>
      </c>
      <c r="AI151" s="23" t="str">
        <f ca="1">IF(AND($O151="Objectif",AI$7&gt;=$R151,AI$7&lt;=$R151+$S151-1),2,IF(AND($O151="Jalon",AI$7&gt;=$R151,AI$7&lt;=$R151+$S151-1),1,""))</f>
        <v/>
      </c>
      <c r="AJ151" s="23" t="str">
        <f ca="1">IF(AND($O151="Objectif",AJ$7&gt;=$R151,AJ$7&lt;=$R151+$S151-1),2,IF(AND($O151="Jalon",AJ$7&gt;=$R151,AJ$7&lt;=$R151+$S151-1),1,""))</f>
        <v/>
      </c>
      <c r="AK151" s="23" t="str">
        <f ca="1">IF(AND($O151="Objectif",AK$7&gt;=$R151,AK$7&lt;=$R151+$S151-1),2,IF(AND($O151="Jalon",AK$7&gt;=$R151,AK$7&lt;=$R151+$S151-1),1,""))</f>
        <v/>
      </c>
      <c r="AL151" s="23" t="str">
        <f ca="1">IF(AND($O151="Objectif",AL$7&gt;=$R151,AL$7&lt;=$R151+$S151-1),2,IF(AND($O151="Jalon",AL$7&gt;=$R151,AL$7&lt;=$R151+$S151-1),1,""))</f>
        <v/>
      </c>
      <c r="AM151" s="23" t="str">
        <f ca="1">IF(AND($O151="Objectif",AM$7&gt;=$R151,AM$7&lt;=$R151+$S151-1),2,IF(AND($O151="Jalon",AM$7&gt;=$R151,AM$7&lt;=$R151+$S151-1),1,""))</f>
        <v/>
      </c>
      <c r="AN151" s="23" t="str">
        <f ca="1">IF(AND($O151="Objectif",AN$7&gt;=$R151,AN$7&lt;=$R151+$S151-1),2,IF(AND($O151="Jalon",AN$7&gt;=$R151,AN$7&lt;=$R151+$S151-1),1,""))</f>
        <v/>
      </c>
      <c r="AO151" s="23" t="str">
        <f ca="1">IF(AND($O151="Objectif",AO$7&gt;=$R151,AO$7&lt;=$R151+$S151-1),2,IF(AND($O151="Jalon",AO$7&gt;=$R151,AO$7&lt;=$R151+$S151-1),1,""))</f>
        <v/>
      </c>
      <c r="AP151" s="23" t="str">
        <f ca="1">IF(AND($O151="Objectif",AP$7&gt;=$R151,AP$7&lt;=$R151+$S151-1),2,IF(AND($O151="Jalon",AP$7&gt;=$R151,AP$7&lt;=$R151+$S151-1),1,""))</f>
        <v/>
      </c>
      <c r="AQ151" s="23" t="str">
        <f ca="1">IF(AND($O151="Objectif",AQ$7&gt;=$R151,AQ$7&lt;=$R151+$S151-1),2,IF(AND($O151="Jalon",AQ$7&gt;=$R151,AQ$7&lt;=$R151+$S151-1),1,""))</f>
        <v/>
      </c>
      <c r="AR151" s="23" t="str">
        <f ca="1">IF(AND($O151="Objectif",AR$7&gt;=$R151,AR$7&lt;=$R151+$S151-1),2,IF(AND($O151="Jalon",AR$7&gt;=$R151,AR$7&lt;=$R151+$S151-1),1,""))</f>
        <v/>
      </c>
      <c r="AS151" s="23" t="str">
        <f ca="1">IF(AND($O151="Objectif",AS$7&gt;=$R151,AS$7&lt;=$R151+$S151-1),2,IF(AND($O151="Jalon",AS$7&gt;=$R151,AS$7&lt;=$R151+$S151-1),1,""))</f>
        <v/>
      </c>
      <c r="AT151" s="23" t="str">
        <f ca="1">IF(AND($O151="Objectif",AT$7&gt;=$R151,AT$7&lt;=$R151+$S151-1),2,IF(AND($O151="Jalon",AT$7&gt;=$R151,AT$7&lt;=$R151+$S151-1),1,""))</f>
        <v/>
      </c>
      <c r="AU151" s="23" t="str">
        <f ca="1">IF(AND($O151="Objectif",AU$7&gt;=$R151,AU$7&lt;=$R151+$S151-1),2,IF(AND($O151="Jalon",AU$7&gt;=$R151,AU$7&lt;=$R151+$S151-1),1,""))</f>
        <v/>
      </c>
      <c r="AV151" s="23" t="str">
        <f ca="1">IF(AND($O151="Objectif",AV$7&gt;=$R151,AV$7&lt;=$R151+$S151-1),2,IF(AND($O151="Jalon",AV$7&gt;=$R151,AV$7&lt;=$R151+$S151-1),1,""))</f>
        <v/>
      </c>
      <c r="AW151" s="23" t="str">
        <f ca="1">IF(AND($O151="Objectif",AW$7&gt;=$R151,AW$7&lt;=$R151+$S151-1),2,IF(AND($O151="Jalon",AW$7&gt;=$R151,AW$7&lt;=$R151+$S151-1),1,""))</f>
        <v/>
      </c>
      <c r="AX151" s="23" t="str">
        <f ca="1">IF(AND($O151="Objectif",AX$7&gt;=$R151,AX$7&lt;=$R151+$S151-1),2,IF(AND($O151="Jalon",AX$7&gt;=$R151,AX$7&lt;=$R151+$S151-1),1,""))</f>
        <v/>
      </c>
      <c r="AY151" s="23" t="str">
        <f ca="1">IF(AND($O151="Objectif",AY$7&gt;=$R151,AY$7&lt;=$R151+$S151-1),2,IF(AND($O151="Jalon",AY$7&gt;=$R151,AY$7&lt;=$R151+$S151-1),1,""))</f>
        <v/>
      </c>
      <c r="AZ151" s="23" t="str">
        <f ca="1">IF(AND($O151="Objectif",AZ$7&gt;=$R151,AZ$7&lt;=$R151+$S151-1),2,IF(AND($O151="Jalon",AZ$7&gt;=$R151,AZ$7&lt;=$R151+$S151-1),1,""))</f>
        <v/>
      </c>
      <c r="BA151" s="23" t="str">
        <f ca="1">IF(AND($O151="Objectif",BA$7&gt;=$R151,BA$7&lt;=$R151+$S151-1),2,IF(AND($O151="Jalon",BA$7&gt;=$R151,BA$7&lt;=$R151+$S151-1),1,""))</f>
        <v/>
      </c>
      <c r="BB151" s="23" t="str">
        <f ca="1">IF(AND($O151="Objectif",BB$7&gt;=$R151,BB$7&lt;=$R151+$S151-1),2,IF(AND($O151="Jalon",BB$7&gt;=$R151,BB$7&lt;=$R151+$S151-1),1,""))</f>
        <v/>
      </c>
      <c r="BC151" s="23" t="str">
        <f ca="1">IF(AND($O151="Objectif",BC$7&gt;=$R151,BC$7&lt;=$R151+$S151-1),2,IF(AND($O151="Jalon",BC$7&gt;=$R151,BC$7&lt;=$R151+$S151-1),1,""))</f>
        <v/>
      </c>
      <c r="BD151" s="23" t="str">
        <f ca="1">IF(AND($O151="Objectif",BD$7&gt;=$R151,BD$7&lt;=$R151+$S151-1),2,IF(AND($O151="Jalon",BD$7&gt;=$R151,BD$7&lt;=$R151+$S151-1),1,""))</f>
        <v/>
      </c>
      <c r="BE151" s="23" t="str">
        <f ca="1">IF(AND($O151="Objectif",BE$7&gt;=$R151,BE$7&lt;=$R151+$S151-1),2,IF(AND($O151="Jalon",BE$7&gt;=$R151,BE$7&lt;=$R151+$S151-1),1,""))</f>
        <v/>
      </c>
      <c r="BF151" s="23" t="str">
        <f ca="1">IF(AND($O151="Objectif",BF$7&gt;=$R151,BF$7&lt;=$R151+$S151-1),2,IF(AND($O151="Jalon",BF$7&gt;=$R151,BF$7&lt;=$R151+$S151-1),1,""))</f>
        <v/>
      </c>
      <c r="BG151" s="23" t="str">
        <f ca="1">IF(AND($O151="Objectif",BG$7&gt;=$R151,BG$7&lt;=$R151+$S151-1),2,IF(AND($O151="Jalon",BG$7&gt;=$R151,BG$7&lt;=$R151+$S151-1),1,""))</f>
        <v/>
      </c>
      <c r="BH151" s="23" t="str">
        <f ca="1">IF(AND($O151="Objectif",BH$7&gt;=$R151,BH$7&lt;=$R151+$S151-1),2,IF(AND($O151="Jalon",BH$7&gt;=$R151,BH$7&lt;=$R151+$S151-1),1,""))</f>
        <v/>
      </c>
      <c r="BI151" s="23" t="str">
        <f ca="1">IF(AND($O151="Objectif",BI$7&gt;=$R151,BI$7&lt;=$R151+$S151-1),2,IF(AND($O151="Jalon",BI$7&gt;=$R151,BI$7&lt;=$R151+$S151-1),1,""))</f>
        <v/>
      </c>
      <c r="BJ151" s="23" t="str">
        <f ca="1">IF(AND($O151="Objectif",BJ$7&gt;=$R151,BJ$7&lt;=$R151+$S151-1),2,IF(AND($O151="Jalon",BJ$7&gt;=$R151,BJ$7&lt;=$R151+$S151-1),1,""))</f>
        <v/>
      </c>
      <c r="BK151" s="23" t="str">
        <f ca="1">IF(AND($O151="Objectif",BK$7&gt;=$R151,BK$7&lt;=$R151+$S151-1),2,IF(AND($O151="Jalon",BK$7&gt;=$R151,BK$7&lt;=$R151+$S151-1),1,""))</f>
        <v/>
      </c>
      <c r="BL151" s="23" t="str">
        <f ca="1">IF(AND($O151="Objectif",BL$7&gt;=$R151,BL$7&lt;=$R151+$S151-1),2,IF(AND($O151="Jalon",BL$7&gt;=$R151,BL$7&lt;=$R151+$S151-1),1,""))</f>
        <v/>
      </c>
      <c r="BM151" s="23" t="str">
        <f ca="1">IF(AND($O151="Objectif",BM$7&gt;=$R151,BM$7&lt;=$R151+$S151-1),2,IF(AND($O151="Jalon",BM$7&gt;=$R151,BM$7&lt;=$R151+$S151-1),1,""))</f>
        <v/>
      </c>
      <c r="BN151" s="23" t="str">
        <f ca="1">IF(AND($O151="Objectif",BN$7&gt;=$R151,BN$7&lt;=$R151+$S151-1),2,IF(AND($O151="Jalon",BN$7&gt;=$R151,BN$7&lt;=$R151+$S151-1),1,""))</f>
        <v/>
      </c>
      <c r="BO151" s="23" t="str">
        <f ca="1">IF(AND($O151="Objectif",BO$7&gt;=$R151,BO$7&lt;=$R151+$S151-1),2,IF(AND($O151="Jalon",BO$7&gt;=$R151,BO$7&lt;=$R151+$S151-1),1,""))</f>
        <v/>
      </c>
      <c r="BP151" s="23" t="str">
        <f ca="1">IF(AND($O151="Objectif",BP$7&gt;=$R151,BP$7&lt;=$R151+$S151-1),2,IF(AND($O151="Jalon",BP$7&gt;=$R151,BP$7&lt;=$R151+$S151-1),1,""))</f>
        <v/>
      </c>
      <c r="BQ151" s="23" t="str">
        <f ca="1">IF(AND($O151="Objectif",BQ$7&gt;=$R151,BQ$7&lt;=$R151+$S151-1),2,IF(AND($O151="Jalon",BQ$7&gt;=$R151,BQ$7&lt;=$R151+$S151-1),1,""))</f>
        <v/>
      </c>
      <c r="BR151" s="23" t="str">
        <f ca="1">IF(AND($O151="Objectif",BR$7&gt;=$R151,BR$7&lt;=$R151+$S151-1),2,IF(AND($O151="Jalon",BR$7&gt;=$R151,BR$7&lt;=$R151+$S151-1),1,""))</f>
        <v/>
      </c>
      <c r="BS151" s="23" t="str">
        <f ca="1">IF(AND($O151="Objectif",BS$7&gt;=$R151,BS$7&lt;=$R151+$S151-1),2,IF(AND($O151="Jalon",BS$7&gt;=$R151,BS$7&lt;=$R151+$S151-1),1,""))</f>
        <v/>
      </c>
      <c r="BT151" s="23" t="str">
        <f ca="1">IF(AND($O151="Objectif",BT$7&gt;=$R151,BT$7&lt;=$R151+$S151-1),2,IF(AND($O151="Jalon",BT$7&gt;=$R151,BT$7&lt;=$R151+$S151-1),1,""))</f>
        <v/>
      </c>
      <c r="BU151" s="23" t="str">
        <f ca="1">IF(AND($O151="Objectif",BU$7&gt;=$R151,BU$7&lt;=$R151+$S151-1),2,IF(AND($O151="Jalon",BU$7&gt;=$R151,BU$7&lt;=$R151+$S151-1),1,""))</f>
        <v/>
      </c>
      <c r="BV151" s="23" t="str">
        <f ca="1">IF(AND($O151="Objectif",BV$7&gt;=$R151,BV$7&lt;=$R151+$S151-1),2,IF(AND($O151="Jalon",BV$7&gt;=$R151,BV$7&lt;=$R151+$S151-1),1,""))</f>
        <v/>
      </c>
      <c r="BW151" s="23" t="str">
        <f ca="1">IF(AND($O151="Objectif",BW$7&gt;=$R151,BW$7&lt;=$R151+$S151-1),2,IF(AND($O151="Jalon",BW$7&gt;=$R151,BW$7&lt;=$R151+$S151-1),1,""))</f>
        <v/>
      </c>
      <c r="BX151" s="23" t="str">
        <f ca="1">IF(AND($O151="Objectif",BX$7&gt;=$R151,BX$7&lt;=$R151+$S151-1),2,IF(AND($O151="Jalon",BX$7&gt;=$R151,BX$7&lt;=$R151+$S151-1),1,""))</f>
        <v/>
      </c>
      <c r="BY151" s="23" t="str">
        <f ca="1">IF(AND($O151="Objectif",BY$7&gt;=$R151,BY$7&lt;=$R151+$S151-1),2,IF(AND($O151="Jalon",BY$7&gt;=$R151,BY$7&lt;=$R151+$S151-1),1,""))</f>
        <v/>
      </c>
      <c r="BZ151" s="23" t="str">
        <f ca="1">IF(AND($O151="Objectif",BZ$7&gt;=$R151,BZ$7&lt;=$R151+$S151-1),2,IF(AND($O151="Jalon",BZ$7&gt;=$R151,BZ$7&lt;=$R151+$S151-1),1,""))</f>
        <v/>
      </c>
      <c r="CA151" s="23" t="str">
        <f ca="1">IF(AND($O151="Objectif",CA$7&gt;=$R151,CA$7&lt;=$R151+$S151-1),2,IF(AND($O151="Jalon",CA$7&gt;=$R151,CA$7&lt;=$R151+$S151-1),1,""))</f>
        <v/>
      </c>
      <c r="CB151" s="23" t="str">
        <f ca="1">IF(AND($O151="Objectif",CB$7&gt;=$R151,CB$7&lt;=$R151+$S151-1),2,IF(AND($O151="Jalon",CB$7&gt;=$R151,CB$7&lt;=$R151+$S151-1),1,""))</f>
        <v/>
      </c>
    </row>
    <row r="152" spans="1:105" s="60" customFormat="1" ht="30" customHeight="1" x14ac:dyDescent="0.25">
      <c r="A152" s="37">
        <v>6</v>
      </c>
      <c r="B152" s="33" t="s">
        <v>22</v>
      </c>
      <c r="C152" s="88" t="str">
        <f ca="1">VLOOKUP(((Jalons[[#This Row],[perturbation ]]+Jalons[[#This Row],[perturbation 9]])/150),$D$3:$E$6,2,1)</f>
        <v>En bonne voie</v>
      </c>
      <c r="D152" s="88" t="str">
        <f ca="1">VLOOKUP((Jalons[[#This Row],[temps consommés ]]-Jalons[[#This Row],[Nombre de jours]])/Jalons[[#This Row],[Nombre de jours]],$V$3:$W$6,2,1)</f>
        <v>En bonne voie</v>
      </c>
      <c r="E152" s="22" t="s">
        <v>9</v>
      </c>
      <c r="F152" s="65">
        <f>IF(AND(Jalons[[#This Row],[début réel ]]="",Jalons[[#This Row],[fin réelle ]]),0,IF(AND(Jalons[[#This Row],[début réel ]]&lt;&gt;"",Jalons[[#This Row],[fin réelle ]]=""),0.5,1))</f>
        <v>0</v>
      </c>
      <c r="G152" s="56">
        <f>+T107+1</f>
        <v>45054</v>
      </c>
      <c r="H152" s="21">
        <v>2</v>
      </c>
      <c r="I152" s="45">
        <f>+Jalons[[#This Row],[Début prévisionnel ]]+Jalons[[#This Row],[Nombre de jours]]-1</f>
        <v>45055</v>
      </c>
      <c r="J152" s="45"/>
      <c r="K152" s="87">
        <f ca="1">IF(Jalons[[#This Row],[temps consommés ]]-Jalons[[#This Row],[Nombre de jours]]&lt;0,0,Jalons[[#This Row],[temps consommés ]]-Jalons[[#This Row],[Nombre de jours]])</f>
        <v>0</v>
      </c>
      <c r="L15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2" s="45"/>
      <c r="N152" s="66"/>
      <c r="O152" s="88" t="str">
        <f ca="1">VLOOKUP(Jalons[[#This Row],[temps consommés 10]]-Jalons[[#This Row],[Nombre de jours6]]/Jalons[[#This Row],[Nombre de jours6]],$V$3:$W$6,2,1)</f>
        <v>En bonne voie</v>
      </c>
      <c r="P152" s="22" t="s">
        <v>9</v>
      </c>
      <c r="Q152" s="65">
        <f>IF(AND(Jalons[[#This Row],[début réel 8]]="",Jalons[[#This Row],[fin réelle 11]]),0,IF(AND(Jalons[[#This Row],[début réel 8]]&lt;&gt;"",Jalons[[#This Row],[fin réelle 11]]=""),0.5,1))</f>
        <v>0</v>
      </c>
      <c r="R152" s="107">
        <f>Jalons[[#This Row],[Fin ]]+1</f>
        <v>45056</v>
      </c>
      <c r="S152">
        <v>26</v>
      </c>
      <c r="T152" s="45">
        <f>Jalons[[#This Row],[Début prévisionnel 5]]+Jalons[[#This Row],[Nombre de jours6]]</f>
        <v>45082</v>
      </c>
      <c r="U152" s="45"/>
      <c r="V152" s="87">
        <f ca="1">IF(Jalons[[#This Row],[temps consommés 10]]-Jalons[[#This Row],[Nombre de jours6]]&lt;0,0,Jalons[[#This Row],[temps consommés 10]]-Jalons[[#This Row],[Nombre de jours6]])</f>
        <v>0</v>
      </c>
      <c r="W15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2" s="45"/>
      <c r="Y152" s="23" t="str">
        <f ca="1">IF(AND($O152="Objectif",Y$7&gt;=$R152,Y$7&lt;=$R152+$S152-1),2,IF(AND($O152="Jalon",Y$7&gt;=$R152,Y$7&lt;=$R152+$S152-1),1,""))</f>
        <v/>
      </c>
      <c r="Z152" s="23" t="str">
        <f ca="1">IF(AND($O152="Objectif",Z$7&gt;=$R152,Z$7&lt;=$R152+$S152-1),2,IF(AND($O152="Jalon",Z$7&gt;=$R152,Z$7&lt;=$R152+$S152-1),1,""))</f>
        <v/>
      </c>
      <c r="AA152" s="23" t="str">
        <f ca="1">IF(AND($O152="Objectif",AA$7&gt;=$R152,AA$7&lt;=$R152+$S152-1),2,IF(AND($O152="Jalon",AA$7&gt;=$R152,AA$7&lt;=$R152+$S152-1),1,""))</f>
        <v/>
      </c>
      <c r="AB152" s="23" t="str">
        <f ca="1">IF(AND($O152="Objectif",AB$7&gt;=$R152,AB$7&lt;=$R152+$S152-1),2,IF(AND($O152="Jalon",AB$7&gt;=$R152,AB$7&lt;=$R152+$S152-1),1,""))</f>
        <v/>
      </c>
      <c r="AC152" s="23" t="str">
        <f ca="1">IF(AND($O152="Objectif",AC$7&gt;=$R152,AC$7&lt;=$R152+$S152-1),2,IF(AND($O152="Jalon",AC$7&gt;=$R152,AC$7&lt;=$R152+$S152-1),1,""))</f>
        <v/>
      </c>
      <c r="AD152" s="23" t="str">
        <f ca="1">IF(AND($O152="Objectif",AD$7&gt;=$R152,AD$7&lt;=$R152+$S152-1),2,IF(AND($O152="Jalon",AD$7&gt;=$R152,AD$7&lt;=$R152+$S152-1),1,""))</f>
        <v/>
      </c>
      <c r="AE152" s="23" t="str">
        <f ca="1">IF(AND($O152="Objectif",AE$7&gt;=$R152,AE$7&lt;=$R152+$S152-1),2,IF(AND($O152="Jalon",AE$7&gt;=$R152,AE$7&lt;=$R152+$S152-1),1,""))</f>
        <v/>
      </c>
      <c r="AF152" s="23" t="str">
        <f ca="1">IF(AND($O152="Objectif",AF$7&gt;=$R152,AF$7&lt;=$R152+$S152-1),2,IF(AND($O152="Jalon",AF$7&gt;=$R152,AF$7&lt;=$R152+$S152-1),1,""))</f>
        <v/>
      </c>
      <c r="AG152" s="23" t="str">
        <f ca="1">IF(AND($O152="Objectif",AG$7&gt;=$R152,AG$7&lt;=$R152+$S152-1),2,IF(AND($O152="Jalon",AG$7&gt;=$R152,AG$7&lt;=$R152+$S152-1),1,""))</f>
        <v/>
      </c>
      <c r="AH152" s="23" t="str">
        <f ca="1">IF(AND($O152="Objectif",AH$7&gt;=$R152,AH$7&lt;=$R152+$S152-1),2,IF(AND($O152="Jalon",AH$7&gt;=$R152,AH$7&lt;=$R152+$S152-1),1,""))</f>
        <v/>
      </c>
      <c r="AI152" s="23" t="str">
        <f ca="1">IF(AND($O152="Objectif",AI$7&gt;=$R152,AI$7&lt;=$R152+$S152-1),2,IF(AND($O152="Jalon",AI$7&gt;=$R152,AI$7&lt;=$R152+$S152-1),1,""))</f>
        <v/>
      </c>
      <c r="AJ152" s="23" t="str">
        <f ca="1">IF(AND($O152="Objectif",AJ$7&gt;=$R152,AJ$7&lt;=$R152+$S152-1),2,IF(AND($O152="Jalon",AJ$7&gt;=$R152,AJ$7&lt;=$R152+$S152-1),1,""))</f>
        <v/>
      </c>
      <c r="AK152" s="23" t="str">
        <f ca="1">IF(AND($O152="Objectif",AK$7&gt;=$R152,AK$7&lt;=$R152+$S152-1),2,IF(AND($O152="Jalon",AK$7&gt;=$R152,AK$7&lt;=$R152+$S152-1),1,""))</f>
        <v/>
      </c>
      <c r="AL152" s="23" t="str">
        <f ca="1">IF(AND($O152="Objectif",AL$7&gt;=$R152,AL$7&lt;=$R152+$S152-1),2,IF(AND($O152="Jalon",AL$7&gt;=$R152,AL$7&lt;=$R152+$S152-1),1,""))</f>
        <v/>
      </c>
      <c r="AM152" s="23" t="str">
        <f ca="1">IF(AND($O152="Objectif",AM$7&gt;=$R152,AM$7&lt;=$R152+$S152-1),2,IF(AND($O152="Jalon",AM$7&gt;=$R152,AM$7&lt;=$R152+$S152-1),1,""))</f>
        <v/>
      </c>
      <c r="AN152" s="23" t="str">
        <f ca="1">IF(AND($O152="Objectif",AN$7&gt;=$R152,AN$7&lt;=$R152+$S152-1),2,IF(AND($O152="Jalon",AN$7&gt;=$R152,AN$7&lt;=$R152+$S152-1),1,""))</f>
        <v/>
      </c>
      <c r="AO152" s="23" t="str">
        <f ca="1">IF(AND($O152="Objectif",AO$7&gt;=$R152,AO$7&lt;=$R152+$S152-1),2,IF(AND($O152="Jalon",AO$7&gt;=$R152,AO$7&lt;=$R152+$S152-1),1,""))</f>
        <v/>
      </c>
      <c r="AP152" s="23" t="str">
        <f ca="1">IF(AND($O152="Objectif",AP$7&gt;=$R152,AP$7&lt;=$R152+$S152-1),2,IF(AND($O152="Jalon",AP$7&gt;=$R152,AP$7&lt;=$R152+$S152-1),1,""))</f>
        <v/>
      </c>
      <c r="AQ152" s="23" t="str">
        <f ca="1">IF(AND($O152="Objectif",AQ$7&gt;=$R152,AQ$7&lt;=$R152+$S152-1),2,IF(AND($O152="Jalon",AQ$7&gt;=$R152,AQ$7&lt;=$R152+$S152-1),1,""))</f>
        <v/>
      </c>
      <c r="AR152" s="23" t="str">
        <f ca="1">IF(AND($O152="Objectif",AR$7&gt;=$R152,AR$7&lt;=$R152+$S152-1),2,IF(AND($O152="Jalon",AR$7&gt;=$R152,AR$7&lt;=$R152+$S152-1),1,""))</f>
        <v/>
      </c>
      <c r="AS152" s="23" t="str">
        <f ca="1">IF(AND($O152="Objectif",AS$7&gt;=$R152,AS$7&lt;=$R152+$S152-1),2,IF(AND($O152="Jalon",AS$7&gt;=$R152,AS$7&lt;=$R152+$S152-1),1,""))</f>
        <v/>
      </c>
      <c r="AT152" s="23" t="str">
        <f ca="1">IF(AND($O152="Objectif",AT$7&gt;=$R152,AT$7&lt;=$R152+$S152-1),2,IF(AND($O152="Jalon",AT$7&gt;=$R152,AT$7&lt;=$R152+$S152-1),1,""))</f>
        <v/>
      </c>
      <c r="AU152" s="23" t="str">
        <f ca="1">IF(AND($O152="Objectif",AU$7&gt;=$R152,AU$7&lt;=$R152+$S152-1),2,IF(AND($O152="Jalon",AU$7&gt;=$R152,AU$7&lt;=$R152+$S152-1),1,""))</f>
        <v/>
      </c>
      <c r="AV152" s="23" t="str">
        <f ca="1">IF(AND($O152="Objectif",AV$7&gt;=$R152,AV$7&lt;=$R152+$S152-1),2,IF(AND($O152="Jalon",AV$7&gt;=$R152,AV$7&lt;=$R152+$S152-1),1,""))</f>
        <v/>
      </c>
      <c r="AW152" s="23" t="str">
        <f ca="1">IF(AND($O152="Objectif",AW$7&gt;=$R152,AW$7&lt;=$R152+$S152-1),2,IF(AND($O152="Jalon",AW$7&gt;=$R152,AW$7&lt;=$R152+$S152-1),1,""))</f>
        <v/>
      </c>
      <c r="AX152" s="23" t="str">
        <f ca="1">IF(AND($O152="Objectif",AX$7&gt;=$R152,AX$7&lt;=$R152+$S152-1),2,IF(AND($O152="Jalon",AX$7&gt;=$R152,AX$7&lt;=$R152+$S152-1),1,""))</f>
        <v/>
      </c>
      <c r="AY152" s="23" t="str">
        <f ca="1">IF(AND($O152="Objectif",AY$7&gt;=$R152,AY$7&lt;=$R152+$S152-1),2,IF(AND($O152="Jalon",AY$7&gt;=$R152,AY$7&lt;=$R152+$S152-1),1,""))</f>
        <v/>
      </c>
      <c r="AZ152" s="23" t="str">
        <f ca="1">IF(AND($O152="Objectif",AZ$7&gt;=$R152,AZ$7&lt;=$R152+$S152-1),2,IF(AND($O152="Jalon",AZ$7&gt;=$R152,AZ$7&lt;=$R152+$S152-1),1,""))</f>
        <v/>
      </c>
      <c r="BA152" s="23" t="str">
        <f ca="1">IF(AND($O152="Objectif",BA$7&gt;=$R152,BA$7&lt;=$R152+$S152-1),2,IF(AND($O152="Jalon",BA$7&gt;=$R152,BA$7&lt;=$R152+$S152-1),1,""))</f>
        <v/>
      </c>
      <c r="BB152" s="23" t="str">
        <f ca="1">IF(AND($O152="Objectif",BB$7&gt;=$R152,BB$7&lt;=$R152+$S152-1),2,IF(AND($O152="Jalon",BB$7&gt;=$R152,BB$7&lt;=$R152+$S152-1),1,""))</f>
        <v/>
      </c>
      <c r="BC152" s="23" t="str">
        <f ca="1">IF(AND($O152="Objectif",BC$7&gt;=$R152,BC$7&lt;=$R152+$S152-1),2,IF(AND($O152="Jalon",BC$7&gt;=$R152,BC$7&lt;=$R152+$S152-1),1,""))</f>
        <v/>
      </c>
      <c r="BD152" s="23" t="str">
        <f ca="1">IF(AND($O152="Objectif",BD$7&gt;=$R152,BD$7&lt;=$R152+$S152-1),2,IF(AND($O152="Jalon",BD$7&gt;=$R152,BD$7&lt;=$R152+$S152-1),1,""))</f>
        <v/>
      </c>
      <c r="BE152" s="23" t="str">
        <f ca="1">IF(AND($O152="Objectif",BE$7&gt;=$R152,BE$7&lt;=$R152+$S152-1),2,IF(AND($O152="Jalon",BE$7&gt;=$R152,BE$7&lt;=$R152+$S152-1),1,""))</f>
        <v/>
      </c>
      <c r="BF152" s="23" t="str">
        <f ca="1">IF(AND($O152="Objectif",BF$7&gt;=$R152,BF$7&lt;=$R152+$S152-1),2,IF(AND($O152="Jalon",BF$7&gt;=$R152,BF$7&lt;=$R152+$S152-1),1,""))</f>
        <v/>
      </c>
      <c r="BG152" s="23" t="str">
        <f ca="1">IF(AND($O152="Objectif",BG$7&gt;=$R152,BG$7&lt;=$R152+$S152-1),2,IF(AND($O152="Jalon",BG$7&gt;=$R152,BG$7&lt;=$R152+$S152-1),1,""))</f>
        <v/>
      </c>
      <c r="BH152" s="23" t="str">
        <f ca="1">IF(AND($O152="Objectif",BH$7&gt;=$R152,BH$7&lt;=$R152+$S152-1),2,IF(AND($O152="Jalon",BH$7&gt;=$R152,BH$7&lt;=$R152+$S152-1),1,""))</f>
        <v/>
      </c>
      <c r="BI152" s="23" t="str">
        <f ca="1">IF(AND($O152="Objectif",BI$7&gt;=$R152,BI$7&lt;=$R152+$S152-1),2,IF(AND($O152="Jalon",BI$7&gt;=$R152,BI$7&lt;=$R152+$S152-1),1,""))</f>
        <v/>
      </c>
      <c r="BJ152" s="23" t="str">
        <f ca="1">IF(AND($O152="Objectif",BJ$7&gt;=$R152,BJ$7&lt;=$R152+$S152-1),2,IF(AND($O152="Jalon",BJ$7&gt;=$R152,BJ$7&lt;=$R152+$S152-1),1,""))</f>
        <v/>
      </c>
      <c r="BK152" s="23" t="str">
        <f ca="1">IF(AND($O152="Objectif",BK$7&gt;=$R152,BK$7&lt;=$R152+$S152-1),2,IF(AND($O152="Jalon",BK$7&gt;=$R152,BK$7&lt;=$R152+$S152-1),1,""))</f>
        <v/>
      </c>
      <c r="BL152" s="23" t="str">
        <f ca="1">IF(AND($O152="Objectif",BL$7&gt;=$R152,BL$7&lt;=$R152+$S152-1),2,IF(AND($O152="Jalon",BL$7&gt;=$R152,BL$7&lt;=$R152+$S152-1),1,""))</f>
        <v/>
      </c>
      <c r="BM152" s="23" t="str">
        <f ca="1">IF(AND($O152="Objectif",BM$7&gt;=$R152,BM$7&lt;=$R152+$S152-1),2,IF(AND($O152="Jalon",BM$7&gt;=$R152,BM$7&lt;=$R152+$S152-1),1,""))</f>
        <v/>
      </c>
      <c r="BN152" s="23" t="str">
        <f ca="1">IF(AND($O152="Objectif",BN$7&gt;=$R152,BN$7&lt;=$R152+$S152-1),2,IF(AND($O152="Jalon",BN$7&gt;=$R152,BN$7&lt;=$R152+$S152-1),1,""))</f>
        <v/>
      </c>
      <c r="BO152" s="23" t="str">
        <f ca="1">IF(AND($O152="Objectif",BO$7&gt;=$R152,BO$7&lt;=$R152+$S152-1),2,IF(AND($O152="Jalon",BO$7&gt;=$R152,BO$7&lt;=$R152+$S152-1),1,""))</f>
        <v/>
      </c>
      <c r="BP152" s="23" t="str">
        <f ca="1">IF(AND($O152="Objectif",BP$7&gt;=$R152,BP$7&lt;=$R152+$S152-1),2,IF(AND($O152="Jalon",BP$7&gt;=$R152,BP$7&lt;=$R152+$S152-1),1,""))</f>
        <v/>
      </c>
      <c r="BQ152" s="23" t="str">
        <f ca="1">IF(AND($O152="Objectif",BQ$7&gt;=$R152,BQ$7&lt;=$R152+$S152-1),2,IF(AND($O152="Jalon",BQ$7&gt;=$R152,BQ$7&lt;=$R152+$S152-1),1,""))</f>
        <v/>
      </c>
      <c r="BR152" s="23" t="str">
        <f ca="1">IF(AND($O152="Objectif",BR$7&gt;=$R152,BR$7&lt;=$R152+$S152-1),2,IF(AND($O152="Jalon",BR$7&gt;=$R152,BR$7&lt;=$R152+$S152-1),1,""))</f>
        <v/>
      </c>
      <c r="BS152" s="23" t="str">
        <f ca="1">IF(AND($O152="Objectif",BS$7&gt;=$R152,BS$7&lt;=$R152+$S152-1),2,IF(AND($O152="Jalon",BS$7&gt;=$R152,BS$7&lt;=$R152+$S152-1),1,""))</f>
        <v/>
      </c>
      <c r="BT152" s="23" t="str">
        <f ca="1">IF(AND($O152="Objectif",BT$7&gt;=$R152,BT$7&lt;=$R152+$S152-1),2,IF(AND($O152="Jalon",BT$7&gt;=$R152,BT$7&lt;=$R152+$S152-1),1,""))</f>
        <v/>
      </c>
      <c r="BU152" s="23" t="str">
        <f ca="1">IF(AND($O152="Objectif",BU$7&gt;=$R152,BU$7&lt;=$R152+$S152-1),2,IF(AND($O152="Jalon",BU$7&gt;=$R152,BU$7&lt;=$R152+$S152-1),1,""))</f>
        <v/>
      </c>
      <c r="BV152" s="23" t="str">
        <f ca="1">IF(AND($O152="Objectif",BV$7&gt;=$R152,BV$7&lt;=$R152+$S152-1),2,IF(AND($O152="Jalon",BV$7&gt;=$R152,BV$7&lt;=$R152+$S152-1),1,""))</f>
        <v/>
      </c>
      <c r="BW152" s="23" t="str">
        <f ca="1">IF(AND($O152="Objectif",BW$7&gt;=$R152,BW$7&lt;=$R152+$S152-1),2,IF(AND($O152="Jalon",BW$7&gt;=$R152,BW$7&lt;=$R152+$S152-1),1,""))</f>
        <v/>
      </c>
      <c r="BX152" s="23" t="str">
        <f ca="1">IF(AND($O152="Objectif",BX$7&gt;=$R152,BX$7&lt;=$R152+$S152-1),2,IF(AND($O152="Jalon",BX$7&gt;=$R152,BX$7&lt;=$R152+$S152-1),1,""))</f>
        <v/>
      </c>
      <c r="BY152" s="23" t="str">
        <f ca="1">IF(AND($O152="Objectif",BY$7&gt;=$R152,BY$7&lt;=$R152+$S152-1),2,IF(AND($O152="Jalon",BY$7&gt;=$R152,BY$7&lt;=$R152+$S152-1),1,""))</f>
        <v/>
      </c>
      <c r="BZ152" s="23" t="str">
        <f ca="1">IF(AND($O152="Objectif",BZ$7&gt;=$R152,BZ$7&lt;=$R152+$S152-1),2,IF(AND($O152="Jalon",BZ$7&gt;=$R152,BZ$7&lt;=$R152+$S152-1),1,""))</f>
        <v/>
      </c>
      <c r="CA152" s="23" t="str">
        <f ca="1">IF(AND($O152="Objectif",CA$7&gt;=$R152,CA$7&lt;=$R152+$S152-1),2,IF(AND($O152="Jalon",CA$7&gt;=$R152,CA$7&lt;=$R152+$S152-1),1,""))</f>
        <v/>
      </c>
      <c r="CB152" s="23" t="str">
        <f ca="1">IF(AND($O152="Objectif",CB$7&gt;=$R152,CB$7&lt;=$R152+$S152-1),2,IF(AND($O152="Jalon",CB$7&gt;=$R152,CB$7&lt;=$R152+$S152-1),1,""))</f>
        <v/>
      </c>
    </row>
    <row r="153" spans="1:105" s="60" customFormat="1" ht="30" customHeight="1" x14ac:dyDescent="0.25">
      <c r="A153" s="36">
        <v>7</v>
      </c>
      <c r="B153" s="33" t="s">
        <v>23</v>
      </c>
      <c r="C153" s="88" t="str">
        <f ca="1">VLOOKUP(((Jalons[[#This Row],[perturbation ]]+Jalons[[#This Row],[perturbation 9]])/150),$D$3:$E$6,2,1)</f>
        <v>En bonne voie</v>
      </c>
      <c r="D153" s="88" t="str">
        <f ca="1">VLOOKUP((Jalons[[#This Row],[temps consommés ]]-Jalons[[#This Row],[Nombre de jours]])/Jalons[[#This Row],[Nombre de jours]],$V$3:$W$6,2,1)</f>
        <v>En bonne voie</v>
      </c>
      <c r="E153" s="22" t="s">
        <v>9</v>
      </c>
      <c r="F153" s="65">
        <f>IF(AND(Jalons[[#This Row],[début réel ]]="",Jalons[[#This Row],[fin réelle ]]),0,IF(AND(Jalons[[#This Row],[début réel ]]&lt;&gt;"",Jalons[[#This Row],[fin réelle ]]=""),0.5,1))</f>
        <v>0</v>
      </c>
      <c r="G153" s="56">
        <f>+T108+1</f>
        <v>45054</v>
      </c>
      <c r="H153" s="21">
        <v>2</v>
      </c>
      <c r="I153" s="45">
        <f>+Jalons[[#This Row],[Début prévisionnel ]]+Jalons[[#This Row],[Nombre de jours]]-1</f>
        <v>45055</v>
      </c>
      <c r="J153" s="45"/>
      <c r="K153" s="87">
        <f ca="1">IF(Jalons[[#This Row],[temps consommés ]]-Jalons[[#This Row],[Nombre de jours]]&lt;0,0,Jalons[[#This Row],[temps consommés ]]-Jalons[[#This Row],[Nombre de jours]])</f>
        <v>0</v>
      </c>
      <c r="L15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3" s="45"/>
      <c r="N153" s="66"/>
      <c r="O153" s="88" t="str">
        <f ca="1">VLOOKUP(Jalons[[#This Row],[temps consommés 10]]-Jalons[[#This Row],[Nombre de jours6]]/Jalons[[#This Row],[Nombre de jours6]],$V$3:$W$6,2,1)</f>
        <v>En bonne voie</v>
      </c>
      <c r="P153" s="22" t="s">
        <v>9</v>
      </c>
      <c r="Q153" s="65">
        <f>IF(AND(Jalons[[#This Row],[début réel 8]]="",Jalons[[#This Row],[fin réelle 11]]),0,IF(AND(Jalons[[#This Row],[début réel 8]]&lt;&gt;"",Jalons[[#This Row],[fin réelle 11]]=""),0.5,1))</f>
        <v>0</v>
      </c>
      <c r="R153" s="107">
        <f>Jalons[[#This Row],[Fin ]]+1</f>
        <v>45056</v>
      </c>
      <c r="S153">
        <v>26</v>
      </c>
      <c r="T153" s="45">
        <f>Jalons[[#This Row],[Début prévisionnel 5]]+Jalons[[#This Row],[Nombre de jours6]]</f>
        <v>45082</v>
      </c>
      <c r="U153" s="45"/>
      <c r="V153" s="87">
        <f ca="1">IF(Jalons[[#This Row],[temps consommés 10]]-Jalons[[#This Row],[Nombre de jours6]]&lt;0,0,Jalons[[#This Row],[temps consommés 10]]-Jalons[[#This Row],[Nombre de jours6]])</f>
        <v>0</v>
      </c>
      <c r="W15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3" s="45"/>
      <c r="Y153" s="23" t="str">
        <f ca="1">IF(AND($O153="Objectif",Y$7&gt;=$R153,Y$7&lt;=$R153+$S153-1),2,IF(AND($O153="Jalon",Y$7&gt;=$R153,Y$7&lt;=$R153+$S153-1),1,""))</f>
        <v/>
      </c>
      <c r="Z153" s="23" t="str">
        <f ca="1">IF(AND($O153="Objectif",Z$7&gt;=$R153,Z$7&lt;=$R153+$S153-1),2,IF(AND($O153="Jalon",Z$7&gt;=$R153,Z$7&lt;=$R153+$S153-1),1,""))</f>
        <v/>
      </c>
      <c r="AA153" s="23" t="str">
        <f ca="1">IF(AND($O153="Objectif",AA$7&gt;=$R153,AA$7&lt;=$R153+$S153-1),2,IF(AND($O153="Jalon",AA$7&gt;=$R153,AA$7&lt;=$R153+$S153-1),1,""))</f>
        <v/>
      </c>
      <c r="AB153" s="23" t="str">
        <f ca="1">IF(AND($O153="Objectif",AB$7&gt;=$R153,AB$7&lt;=$R153+$S153-1),2,IF(AND($O153="Jalon",AB$7&gt;=$R153,AB$7&lt;=$R153+$S153-1),1,""))</f>
        <v/>
      </c>
      <c r="AC153" s="23" t="str">
        <f ca="1">IF(AND($O153="Objectif",AC$7&gt;=$R153,AC$7&lt;=$R153+$S153-1),2,IF(AND($O153="Jalon",AC$7&gt;=$R153,AC$7&lt;=$R153+$S153-1),1,""))</f>
        <v/>
      </c>
      <c r="AD153" s="23" t="str">
        <f ca="1">IF(AND($O153="Objectif",AD$7&gt;=$R153,AD$7&lt;=$R153+$S153-1),2,IF(AND($O153="Jalon",AD$7&gt;=$R153,AD$7&lt;=$R153+$S153-1),1,""))</f>
        <v/>
      </c>
      <c r="AE153" s="23" t="str">
        <f ca="1">IF(AND($O153="Objectif",AE$7&gt;=$R153,AE$7&lt;=$R153+$S153-1),2,IF(AND($O153="Jalon",AE$7&gt;=$R153,AE$7&lt;=$R153+$S153-1),1,""))</f>
        <v/>
      </c>
      <c r="AF153" s="23" t="str">
        <f ca="1">IF(AND($O153="Objectif",AF$7&gt;=$R153,AF$7&lt;=$R153+$S153-1),2,IF(AND($O153="Jalon",AF$7&gt;=$R153,AF$7&lt;=$R153+$S153-1),1,""))</f>
        <v/>
      </c>
      <c r="AG153" s="23" t="str">
        <f ca="1">IF(AND($O153="Objectif",AG$7&gt;=$R153,AG$7&lt;=$R153+$S153-1),2,IF(AND($O153="Jalon",AG$7&gt;=$R153,AG$7&lt;=$R153+$S153-1),1,""))</f>
        <v/>
      </c>
      <c r="AH153" s="23" t="str">
        <f ca="1">IF(AND($O153="Objectif",AH$7&gt;=$R153,AH$7&lt;=$R153+$S153-1),2,IF(AND($O153="Jalon",AH$7&gt;=$R153,AH$7&lt;=$R153+$S153-1),1,""))</f>
        <v/>
      </c>
      <c r="AI153" s="23" t="str">
        <f ca="1">IF(AND($O153="Objectif",AI$7&gt;=$R153,AI$7&lt;=$R153+$S153-1),2,IF(AND($O153="Jalon",AI$7&gt;=$R153,AI$7&lt;=$R153+$S153-1),1,""))</f>
        <v/>
      </c>
      <c r="AJ153" s="23" t="str">
        <f ca="1">IF(AND($O153="Objectif",AJ$7&gt;=$R153,AJ$7&lt;=$R153+$S153-1),2,IF(AND($O153="Jalon",AJ$7&gt;=$R153,AJ$7&lt;=$R153+$S153-1),1,""))</f>
        <v/>
      </c>
      <c r="AK153" s="23" t="str">
        <f ca="1">IF(AND($O153="Objectif",AK$7&gt;=$R153,AK$7&lt;=$R153+$S153-1),2,IF(AND($O153="Jalon",AK$7&gt;=$R153,AK$7&lt;=$R153+$S153-1),1,""))</f>
        <v/>
      </c>
      <c r="AL153" s="23" t="str">
        <f ca="1">IF(AND($O153="Objectif",AL$7&gt;=$R153,AL$7&lt;=$R153+$S153-1),2,IF(AND($O153="Jalon",AL$7&gt;=$R153,AL$7&lt;=$R153+$S153-1),1,""))</f>
        <v/>
      </c>
      <c r="AM153" s="23" t="str">
        <f ca="1">IF(AND($O153="Objectif",AM$7&gt;=$R153,AM$7&lt;=$R153+$S153-1),2,IF(AND($O153="Jalon",AM$7&gt;=$R153,AM$7&lt;=$R153+$S153-1),1,""))</f>
        <v/>
      </c>
      <c r="AN153" s="23" t="str">
        <f ca="1">IF(AND($O153="Objectif",AN$7&gt;=$R153,AN$7&lt;=$R153+$S153-1),2,IF(AND($O153="Jalon",AN$7&gt;=$R153,AN$7&lt;=$R153+$S153-1),1,""))</f>
        <v/>
      </c>
      <c r="AO153" s="23" t="str">
        <f ca="1">IF(AND($O153="Objectif",AO$7&gt;=$R153,AO$7&lt;=$R153+$S153-1),2,IF(AND($O153="Jalon",AO$7&gt;=$R153,AO$7&lt;=$R153+$S153-1),1,""))</f>
        <v/>
      </c>
      <c r="AP153" s="23" t="str">
        <f ca="1">IF(AND($O153="Objectif",AP$7&gt;=$R153,AP$7&lt;=$R153+$S153-1),2,IF(AND($O153="Jalon",AP$7&gt;=$R153,AP$7&lt;=$R153+$S153-1),1,""))</f>
        <v/>
      </c>
      <c r="AQ153" s="23" t="str">
        <f ca="1">IF(AND($O153="Objectif",AQ$7&gt;=$R153,AQ$7&lt;=$R153+$S153-1),2,IF(AND($O153="Jalon",AQ$7&gt;=$R153,AQ$7&lt;=$R153+$S153-1),1,""))</f>
        <v/>
      </c>
      <c r="AR153" s="23" t="str">
        <f ca="1">IF(AND($O153="Objectif",AR$7&gt;=$R153,AR$7&lt;=$R153+$S153-1),2,IF(AND($O153="Jalon",AR$7&gt;=$R153,AR$7&lt;=$R153+$S153-1),1,""))</f>
        <v/>
      </c>
      <c r="AS153" s="23" t="str">
        <f ca="1">IF(AND($O153="Objectif",AS$7&gt;=$R153,AS$7&lt;=$R153+$S153-1),2,IF(AND($O153="Jalon",AS$7&gt;=$R153,AS$7&lt;=$R153+$S153-1),1,""))</f>
        <v/>
      </c>
      <c r="AT153" s="23" t="str">
        <f ca="1">IF(AND($O153="Objectif",AT$7&gt;=$R153,AT$7&lt;=$R153+$S153-1),2,IF(AND($O153="Jalon",AT$7&gt;=$R153,AT$7&lt;=$R153+$S153-1),1,""))</f>
        <v/>
      </c>
      <c r="AU153" s="23" t="str">
        <f ca="1">IF(AND($O153="Objectif",AU$7&gt;=$R153,AU$7&lt;=$R153+$S153-1),2,IF(AND($O153="Jalon",AU$7&gt;=$R153,AU$7&lt;=$R153+$S153-1),1,""))</f>
        <v/>
      </c>
      <c r="AV153" s="23" t="str">
        <f ca="1">IF(AND($O153="Objectif",AV$7&gt;=$R153,AV$7&lt;=$R153+$S153-1),2,IF(AND($O153="Jalon",AV$7&gt;=$R153,AV$7&lt;=$R153+$S153-1),1,""))</f>
        <v/>
      </c>
      <c r="AW153" s="23" t="str">
        <f ca="1">IF(AND($O153="Objectif",AW$7&gt;=$R153,AW$7&lt;=$R153+$S153-1),2,IF(AND($O153="Jalon",AW$7&gt;=$R153,AW$7&lt;=$R153+$S153-1),1,""))</f>
        <v/>
      </c>
      <c r="AX153" s="23" t="str">
        <f ca="1">IF(AND($O153="Objectif",AX$7&gt;=$R153,AX$7&lt;=$R153+$S153-1),2,IF(AND($O153="Jalon",AX$7&gt;=$R153,AX$7&lt;=$R153+$S153-1),1,""))</f>
        <v/>
      </c>
      <c r="AY153" s="23" t="str">
        <f ca="1">IF(AND($O153="Objectif",AY$7&gt;=$R153,AY$7&lt;=$R153+$S153-1),2,IF(AND($O153="Jalon",AY$7&gt;=$R153,AY$7&lt;=$R153+$S153-1),1,""))</f>
        <v/>
      </c>
      <c r="AZ153" s="23" t="str">
        <f ca="1">IF(AND($O153="Objectif",AZ$7&gt;=$R153,AZ$7&lt;=$R153+$S153-1),2,IF(AND($O153="Jalon",AZ$7&gt;=$R153,AZ$7&lt;=$R153+$S153-1),1,""))</f>
        <v/>
      </c>
      <c r="BA153" s="23" t="str">
        <f ca="1">IF(AND($O153="Objectif",BA$7&gt;=$R153,BA$7&lt;=$R153+$S153-1),2,IF(AND($O153="Jalon",BA$7&gt;=$R153,BA$7&lt;=$R153+$S153-1),1,""))</f>
        <v/>
      </c>
      <c r="BB153" s="23" t="str">
        <f ca="1">IF(AND($O153="Objectif",BB$7&gt;=$R153,BB$7&lt;=$R153+$S153-1),2,IF(AND($O153="Jalon",BB$7&gt;=$R153,BB$7&lt;=$R153+$S153-1),1,""))</f>
        <v/>
      </c>
      <c r="BC153" s="23" t="str">
        <f ca="1">IF(AND($O153="Objectif",BC$7&gt;=$R153,BC$7&lt;=$R153+$S153-1),2,IF(AND($O153="Jalon",BC$7&gt;=$R153,BC$7&lt;=$R153+$S153-1),1,""))</f>
        <v/>
      </c>
      <c r="BD153" s="23" t="str">
        <f ca="1">IF(AND($O153="Objectif",BD$7&gt;=$R153,BD$7&lt;=$R153+$S153-1),2,IF(AND($O153="Jalon",BD$7&gt;=$R153,BD$7&lt;=$R153+$S153-1),1,""))</f>
        <v/>
      </c>
      <c r="BE153" s="23" t="str">
        <f ca="1">IF(AND($O153="Objectif",BE$7&gt;=$R153,BE$7&lt;=$R153+$S153-1),2,IF(AND($O153="Jalon",BE$7&gt;=$R153,BE$7&lt;=$R153+$S153-1),1,""))</f>
        <v/>
      </c>
      <c r="BF153" s="23" t="str">
        <f ca="1">IF(AND($O153="Objectif",BF$7&gt;=$R153,BF$7&lt;=$R153+$S153-1),2,IF(AND($O153="Jalon",BF$7&gt;=$R153,BF$7&lt;=$R153+$S153-1),1,""))</f>
        <v/>
      </c>
      <c r="BG153" s="23" t="str">
        <f ca="1">IF(AND($O153="Objectif",BG$7&gt;=$R153,BG$7&lt;=$R153+$S153-1),2,IF(AND($O153="Jalon",BG$7&gt;=$R153,BG$7&lt;=$R153+$S153-1),1,""))</f>
        <v/>
      </c>
      <c r="BH153" s="23" t="str">
        <f ca="1">IF(AND($O153="Objectif",BH$7&gt;=$R153,BH$7&lt;=$R153+$S153-1),2,IF(AND($O153="Jalon",BH$7&gt;=$R153,BH$7&lt;=$R153+$S153-1),1,""))</f>
        <v/>
      </c>
      <c r="BI153" s="23" t="str">
        <f ca="1">IF(AND($O153="Objectif",BI$7&gt;=$R153,BI$7&lt;=$R153+$S153-1),2,IF(AND($O153="Jalon",BI$7&gt;=$R153,BI$7&lt;=$R153+$S153-1),1,""))</f>
        <v/>
      </c>
      <c r="BJ153" s="23" t="str">
        <f ca="1">IF(AND($O153="Objectif",BJ$7&gt;=$R153,BJ$7&lt;=$R153+$S153-1),2,IF(AND($O153="Jalon",BJ$7&gt;=$R153,BJ$7&lt;=$R153+$S153-1),1,""))</f>
        <v/>
      </c>
      <c r="BK153" s="23" t="str">
        <f ca="1">IF(AND($O153="Objectif",BK$7&gt;=$R153,BK$7&lt;=$R153+$S153-1),2,IF(AND($O153="Jalon",BK$7&gt;=$R153,BK$7&lt;=$R153+$S153-1),1,""))</f>
        <v/>
      </c>
      <c r="BL153" s="23" t="str">
        <f ca="1">IF(AND($O153="Objectif",BL$7&gt;=$R153,BL$7&lt;=$R153+$S153-1),2,IF(AND($O153="Jalon",BL$7&gt;=$R153,BL$7&lt;=$R153+$S153-1),1,""))</f>
        <v/>
      </c>
      <c r="BM153" s="23" t="str">
        <f ca="1">IF(AND($O153="Objectif",BM$7&gt;=$R153,BM$7&lt;=$R153+$S153-1),2,IF(AND($O153="Jalon",BM$7&gt;=$R153,BM$7&lt;=$R153+$S153-1),1,""))</f>
        <v/>
      </c>
      <c r="BN153" s="23" t="str">
        <f ca="1">IF(AND($O153="Objectif",BN$7&gt;=$R153,BN$7&lt;=$R153+$S153-1),2,IF(AND($O153="Jalon",BN$7&gt;=$R153,BN$7&lt;=$R153+$S153-1),1,""))</f>
        <v/>
      </c>
      <c r="BO153" s="23" t="str">
        <f ca="1">IF(AND($O153="Objectif",BO$7&gt;=$R153,BO$7&lt;=$R153+$S153-1),2,IF(AND($O153="Jalon",BO$7&gt;=$R153,BO$7&lt;=$R153+$S153-1),1,""))</f>
        <v/>
      </c>
      <c r="BP153" s="23" t="str">
        <f ca="1">IF(AND($O153="Objectif",BP$7&gt;=$R153,BP$7&lt;=$R153+$S153-1),2,IF(AND($O153="Jalon",BP$7&gt;=$R153,BP$7&lt;=$R153+$S153-1),1,""))</f>
        <v/>
      </c>
      <c r="BQ153" s="23" t="str">
        <f ca="1">IF(AND($O153="Objectif",BQ$7&gt;=$R153,BQ$7&lt;=$R153+$S153-1),2,IF(AND($O153="Jalon",BQ$7&gt;=$R153,BQ$7&lt;=$R153+$S153-1),1,""))</f>
        <v/>
      </c>
      <c r="BR153" s="23" t="str">
        <f ca="1">IF(AND($O153="Objectif",BR$7&gt;=$R153,BR$7&lt;=$R153+$S153-1),2,IF(AND($O153="Jalon",BR$7&gt;=$R153,BR$7&lt;=$R153+$S153-1),1,""))</f>
        <v/>
      </c>
      <c r="BS153" s="23" t="str">
        <f ca="1">IF(AND($O153="Objectif",BS$7&gt;=$R153,BS$7&lt;=$R153+$S153-1),2,IF(AND($O153="Jalon",BS$7&gt;=$R153,BS$7&lt;=$R153+$S153-1),1,""))</f>
        <v/>
      </c>
      <c r="BT153" s="23" t="str">
        <f ca="1">IF(AND($O153="Objectif",BT$7&gt;=$R153,BT$7&lt;=$R153+$S153-1),2,IF(AND($O153="Jalon",BT$7&gt;=$R153,BT$7&lt;=$R153+$S153-1),1,""))</f>
        <v/>
      </c>
      <c r="BU153" s="23" t="str">
        <f ca="1">IF(AND($O153="Objectif",BU$7&gt;=$R153,BU$7&lt;=$R153+$S153-1),2,IF(AND($O153="Jalon",BU$7&gt;=$R153,BU$7&lt;=$R153+$S153-1),1,""))</f>
        <v/>
      </c>
      <c r="BV153" s="23" t="str">
        <f ca="1">IF(AND($O153="Objectif",BV$7&gt;=$R153,BV$7&lt;=$R153+$S153-1),2,IF(AND($O153="Jalon",BV$7&gt;=$R153,BV$7&lt;=$R153+$S153-1),1,""))</f>
        <v/>
      </c>
      <c r="BW153" s="23" t="str">
        <f ca="1">IF(AND($O153="Objectif",BW$7&gt;=$R153,BW$7&lt;=$R153+$S153-1),2,IF(AND($O153="Jalon",BW$7&gt;=$R153,BW$7&lt;=$R153+$S153-1),1,""))</f>
        <v/>
      </c>
      <c r="BX153" s="23" t="str">
        <f ca="1">IF(AND($O153="Objectif",BX$7&gt;=$R153,BX$7&lt;=$R153+$S153-1),2,IF(AND($O153="Jalon",BX$7&gt;=$R153,BX$7&lt;=$R153+$S153-1),1,""))</f>
        <v/>
      </c>
      <c r="BY153" s="23" t="str">
        <f ca="1">IF(AND($O153="Objectif",BY$7&gt;=$R153,BY$7&lt;=$R153+$S153-1),2,IF(AND($O153="Jalon",BY$7&gt;=$R153,BY$7&lt;=$R153+$S153-1),1,""))</f>
        <v/>
      </c>
      <c r="BZ153" s="23" t="str">
        <f ca="1">IF(AND($O153="Objectif",BZ$7&gt;=$R153,BZ$7&lt;=$R153+$S153-1),2,IF(AND($O153="Jalon",BZ$7&gt;=$R153,BZ$7&lt;=$R153+$S153-1),1,""))</f>
        <v/>
      </c>
      <c r="CA153" s="23" t="str">
        <f ca="1">IF(AND($O153="Objectif",CA$7&gt;=$R153,CA$7&lt;=$R153+$S153-1),2,IF(AND($O153="Jalon",CA$7&gt;=$R153,CA$7&lt;=$R153+$S153-1),1,""))</f>
        <v/>
      </c>
      <c r="CB153" s="23" t="str">
        <f ca="1">IF(AND($O153="Objectif",CB$7&gt;=$R153,CB$7&lt;=$R153+$S153-1),2,IF(AND($O153="Jalon",CB$7&gt;=$R153,CB$7&lt;=$R153+$S153-1),1,""))</f>
        <v/>
      </c>
    </row>
    <row r="154" spans="1:105" s="60" customFormat="1" ht="30" customHeight="1" x14ac:dyDescent="0.25">
      <c r="A154" s="37">
        <v>8</v>
      </c>
      <c r="B154" s="33" t="s">
        <v>24</v>
      </c>
      <c r="C154" s="88" t="str">
        <f ca="1">VLOOKUP(((Jalons[[#This Row],[perturbation ]]+Jalons[[#This Row],[perturbation 9]])/150),$D$3:$E$6,2,1)</f>
        <v>En bonne voie</v>
      </c>
      <c r="D154" s="88" t="str">
        <f ca="1">VLOOKUP((Jalons[[#This Row],[temps consommés ]]-Jalons[[#This Row],[Nombre de jours]])/Jalons[[#This Row],[Nombre de jours]],$V$3:$W$6,2,1)</f>
        <v>En bonne voie</v>
      </c>
      <c r="E154" s="22" t="s">
        <v>9</v>
      </c>
      <c r="F154" s="65">
        <f>IF(AND(Jalons[[#This Row],[début réel ]]="",Jalons[[#This Row],[fin réelle ]]),0,IF(AND(Jalons[[#This Row],[début réel ]]&lt;&gt;"",Jalons[[#This Row],[fin réelle ]]=""),0.5,1))</f>
        <v>0</v>
      </c>
      <c r="G154" s="56">
        <f>+T109+1</f>
        <v>45054</v>
      </c>
      <c r="H154" s="21">
        <v>2</v>
      </c>
      <c r="I154" s="45">
        <f>+Jalons[[#This Row],[Début prévisionnel ]]+Jalons[[#This Row],[Nombre de jours]]-1</f>
        <v>45055</v>
      </c>
      <c r="J154" s="45"/>
      <c r="K154" s="87">
        <f ca="1">IF(Jalons[[#This Row],[temps consommés ]]-Jalons[[#This Row],[Nombre de jours]]&lt;0,0,Jalons[[#This Row],[temps consommés ]]-Jalons[[#This Row],[Nombre de jours]])</f>
        <v>0</v>
      </c>
      <c r="L15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4" s="45"/>
      <c r="N154" s="66"/>
      <c r="O154" s="88" t="str">
        <f ca="1">VLOOKUP(Jalons[[#This Row],[temps consommés 10]]-Jalons[[#This Row],[Nombre de jours6]]/Jalons[[#This Row],[Nombre de jours6]],$V$3:$W$6,2,1)</f>
        <v>En bonne voie</v>
      </c>
      <c r="P154" s="22" t="s">
        <v>9</v>
      </c>
      <c r="Q154" s="65">
        <f>IF(AND(Jalons[[#This Row],[début réel 8]]="",Jalons[[#This Row],[fin réelle 11]]),0,IF(AND(Jalons[[#This Row],[début réel 8]]&lt;&gt;"",Jalons[[#This Row],[fin réelle 11]]=""),0.5,1))</f>
        <v>0</v>
      </c>
      <c r="R154" s="107">
        <f>Jalons[[#This Row],[Fin ]]+1</f>
        <v>45056</v>
      </c>
      <c r="S154">
        <v>26</v>
      </c>
      <c r="T154" s="45">
        <f>Jalons[[#This Row],[Début prévisionnel 5]]+Jalons[[#This Row],[Nombre de jours6]]</f>
        <v>45082</v>
      </c>
      <c r="U154" s="45"/>
      <c r="V154" s="87">
        <f ca="1">IF(Jalons[[#This Row],[temps consommés 10]]-Jalons[[#This Row],[Nombre de jours6]]&lt;0,0,Jalons[[#This Row],[temps consommés 10]]-Jalons[[#This Row],[Nombre de jours6]])</f>
        <v>0</v>
      </c>
      <c r="W15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4" s="45"/>
      <c r="Y154" s="23" t="str">
        <f ca="1">IF(AND($O154="Objectif",Y$7&gt;=$R154,Y$7&lt;=$R154+$S154-1),2,IF(AND($O154="Jalon",Y$7&gt;=$R154,Y$7&lt;=$R154+$S154-1),1,""))</f>
        <v/>
      </c>
      <c r="Z154" s="23" t="str">
        <f ca="1">IF(AND($O154="Objectif",Z$7&gt;=$R154,Z$7&lt;=$R154+$S154-1),2,IF(AND($O154="Jalon",Z$7&gt;=$R154,Z$7&lt;=$R154+$S154-1),1,""))</f>
        <v/>
      </c>
      <c r="AA154" s="23" t="str">
        <f ca="1">IF(AND($O154="Objectif",AA$7&gt;=$R154,AA$7&lt;=$R154+$S154-1),2,IF(AND($O154="Jalon",AA$7&gt;=$R154,AA$7&lt;=$R154+$S154-1),1,""))</f>
        <v/>
      </c>
      <c r="AB154" s="23" t="str">
        <f ca="1">IF(AND($O154="Objectif",AB$7&gt;=$R154,AB$7&lt;=$R154+$S154-1),2,IF(AND($O154="Jalon",AB$7&gt;=$R154,AB$7&lt;=$R154+$S154-1),1,""))</f>
        <v/>
      </c>
      <c r="AC154" s="23" t="str">
        <f ca="1">IF(AND($O154="Objectif",AC$7&gt;=$R154,AC$7&lt;=$R154+$S154-1),2,IF(AND($O154="Jalon",AC$7&gt;=$R154,AC$7&lt;=$R154+$S154-1),1,""))</f>
        <v/>
      </c>
      <c r="AD154" s="23" t="str">
        <f ca="1">IF(AND($O154="Objectif",AD$7&gt;=$R154,AD$7&lt;=$R154+$S154-1),2,IF(AND($O154="Jalon",AD$7&gt;=$R154,AD$7&lt;=$R154+$S154-1),1,""))</f>
        <v/>
      </c>
      <c r="AE154" s="23" t="str">
        <f ca="1">IF(AND($O154="Objectif",AE$7&gt;=$R154,AE$7&lt;=$R154+$S154-1),2,IF(AND($O154="Jalon",AE$7&gt;=$R154,AE$7&lt;=$R154+$S154-1),1,""))</f>
        <v/>
      </c>
      <c r="AF154" s="23" t="str">
        <f ca="1">IF(AND($O154="Objectif",AF$7&gt;=$R154,AF$7&lt;=$R154+$S154-1),2,IF(AND($O154="Jalon",AF$7&gt;=$R154,AF$7&lt;=$R154+$S154-1),1,""))</f>
        <v/>
      </c>
      <c r="AG154" s="23" t="str">
        <f ca="1">IF(AND($O154="Objectif",AG$7&gt;=$R154,AG$7&lt;=$R154+$S154-1),2,IF(AND($O154="Jalon",AG$7&gt;=$R154,AG$7&lt;=$R154+$S154-1),1,""))</f>
        <v/>
      </c>
      <c r="AH154" s="23" t="str">
        <f ca="1">IF(AND($O154="Objectif",AH$7&gt;=$R154,AH$7&lt;=$R154+$S154-1),2,IF(AND($O154="Jalon",AH$7&gt;=$R154,AH$7&lt;=$R154+$S154-1),1,""))</f>
        <v/>
      </c>
      <c r="AI154" s="23" t="str">
        <f ca="1">IF(AND($O154="Objectif",AI$7&gt;=$R154,AI$7&lt;=$R154+$S154-1),2,IF(AND($O154="Jalon",AI$7&gt;=$R154,AI$7&lt;=$R154+$S154-1),1,""))</f>
        <v/>
      </c>
      <c r="AJ154" s="23" t="str">
        <f ca="1">IF(AND($O154="Objectif",AJ$7&gt;=$R154,AJ$7&lt;=$R154+$S154-1),2,IF(AND($O154="Jalon",AJ$7&gt;=$R154,AJ$7&lt;=$R154+$S154-1),1,""))</f>
        <v/>
      </c>
      <c r="AK154" s="23" t="str">
        <f ca="1">IF(AND($O154="Objectif",AK$7&gt;=$R154,AK$7&lt;=$R154+$S154-1),2,IF(AND($O154="Jalon",AK$7&gt;=$R154,AK$7&lt;=$R154+$S154-1),1,""))</f>
        <v/>
      </c>
      <c r="AL154" s="23" t="str">
        <f ca="1">IF(AND($O154="Objectif",AL$7&gt;=$R154,AL$7&lt;=$R154+$S154-1),2,IF(AND($O154="Jalon",AL$7&gt;=$R154,AL$7&lt;=$R154+$S154-1),1,""))</f>
        <v/>
      </c>
      <c r="AM154" s="23" t="str">
        <f ca="1">IF(AND($O154="Objectif",AM$7&gt;=$R154,AM$7&lt;=$R154+$S154-1),2,IF(AND($O154="Jalon",AM$7&gt;=$R154,AM$7&lt;=$R154+$S154-1),1,""))</f>
        <v/>
      </c>
      <c r="AN154" s="23" t="str">
        <f ca="1">IF(AND($O154="Objectif",AN$7&gt;=$R154,AN$7&lt;=$R154+$S154-1),2,IF(AND($O154="Jalon",AN$7&gt;=$R154,AN$7&lt;=$R154+$S154-1),1,""))</f>
        <v/>
      </c>
      <c r="AO154" s="23" t="str">
        <f ca="1">IF(AND($O154="Objectif",AO$7&gt;=$R154,AO$7&lt;=$R154+$S154-1),2,IF(AND($O154="Jalon",AO$7&gt;=$R154,AO$7&lt;=$R154+$S154-1),1,""))</f>
        <v/>
      </c>
      <c r="AP154" s="23" t="str">
        <f ca="1">IF(AND($O154="Objectif",AP$7&gt;=$R154,AP$7&lt;=$R154+$S154-1),2,IF(AND($O154="Jalon",AP$7&gt;=$R154,AP$7&lt;=$R154+$S154-1),1,""))</f>
        <v/>
      </c>
      <c r="AQ154" s="23" t="str">
        <f ca="1">IF(AND($O154="Objectif",AQ$7&gt;=$R154,AQ$7&lt;=$R154+$S154-1),2,IF(AND($O154="Jalon",AQ$7&gt;=$R154,AQ$7&lt;=$R154+$S154-1),1,""))</f>
        <v/>
      </c>
      <c r="AR154" s="23" t="str">
        <f ca="1">IF(AND($O154="Objectif",AR$7&gt;=$R154,AR$7&lt;=$R154+$S154-1),2,IF(AND($O154="Jalon",AR$7&gt;=$R154,AR$7&lt;=$R154+$S154-1),1,""))</f>
        <v/>
      </c>
      <c r="AS154" s="23" t="str">
        <f ca="1">IF(AND($O154="Objectif",AS$7&gt;=$R154,AS$7&lt;=$R154+$S154-1),2,IF(AND($O154="Jalon",AS$7&gt;=$R154,AS$7&lt;=$R154+$S154-1),1,""))</f>
        <v/>
      </c>
      <c r="AT154" s="23" t="str">
        <f ca="1">IF(AND($O154="Objectif",AT$7&gt;=$R154,AT$7&lt;=$R154+$S154-1),2,IF(AND($O154="Jalon",AT$7&gt;=$R154,AT$7&lt;=$R154+$S154-1),1,""))</f>
        <v/>
      </c>
      <c r="AU154" s="23" t="str">
        <f ca="1">IF(AND($O154="Objectif",AU$7&gt;=$R154,AU$7&lt;=$R154+$S154-1),2,IF(AND($O154="Jalon",AU$7&gt;=$R154,AU$7&lt;=$R154+$S154-1),1,""))</f>
        <v/>
      </c>
      <c r="AV154" s="23" t="str">
        <f ca="1">IF(AND($O154="Objectif",AV$7&gt;=$R154,AV$7&lt;=$R154+$S154-1),2,IF(AND($O154="Jalon",AV$7&gt;=$R154,AV$7&lt;=$R154+$S154-1),1,""))</f>
        <v/>
      </c>
      <c r="AW154" s="23" t="str">
        <f ca="1">IF(AND($O154="Objectif",AW$7&gt;=$R154,AW$7&lt;=$R154+$S154-1),2,IF(AND($O154="Jalon",AW$7&gt;=$R154,AW$7&lt;=$R154+$S154-1),1,""))</f>
        <v/>
      </c>
      <c r="AX154" s="23" t="str">
        <f ca="1">IF(AND($O154="Objectif",AX$7&gt;=$R154,AX$7&lt;=$R154+$S154-1),2,IF(AND($O154="Jalon",AX$7&gt;=$R154,AX$7&lt;=$R154+$S154-1),1,""))</f>
        <v/>
      </c>
      <c r="AY154" s="23" t="str">
        <f ca="1">IF(AND($O154="Objectif",AY$7&gt;=$R154,AY$7&lt;=$R154+$S154-1),2,IF(AND($O154="Jalon",AY$7&gt;=$R154,AY$7&lt;=$R154+$S154-1),1,""))</f>
        <v/>
      </c>
      <c r="AZ154" s="23" t="str">
        <f ca="1">IF(AND($O154="Objectif",AZ$7&gt;=$R154,AZ$7&lt;=$R154+$S154-1),2,IF(AND($O154="Jalon",AZ$7&gt;=$R154,AZ$7&lt;=$R154+$S154-1),1,""))</f>
        <v/>
      </c>
      <c r="BA154" s="23" t="str">
        <f ca="1">IF(AND($O154="Objectif",BA$7&gt;=$R154,BA$7&lt;=$R154+$S154-1),2,IF(AND($O154="Jalon",BA$7&gt;=$R154,BA$7&lt;=$R154+$S154-1),1,""))</f>
        <v/>
      </c>
      <c r="BB154" s="23" t="str">
        <f ca="1">IF(AND($O154="Objectif",BB$7&gt;=$R154,BB$7&lt;=$R154+$S154-1),2,IF(AND($O154="Jalon",BB$7&gt;=$R154,BB$7&lt;=$R154+$S154-1),1,""))</f>
        <v/>
      </c>
      <c r="BC154" s="23" t="str">
        <f ca="1">IF(AND($O154="Objectif",BC$7&gt;=$R154,BC$7&lt;=$R154+$S154-1),2,IF(AND($O154="Jalon",BC$7&gt;=$R154,BC$7&lt;=$R154+$S154-1),1,""))</f>
        <v/>
      </c>
      <c r="BD154" s="23" t="str">
        <f ca="1">IF(AND($O154="Objectif",BD$7&gt;=$R154,BD$7&lt;=$R154+$S154-1),2,IF(AND($O154="Jalon",BD$7&gt;=$R154,BD$7&lt;=$R154+$S154-1),1,""))</f>
        <v/>
      </c>
      <c r="BE154" s="23" t="str">
        <f ca="1">IF(AND($O154="Objectif",BE$7&gt;=$R154,BE$7&lt;=$R154+$S154-1),2,IF(AND($O154="Jalon",BE$7&gt;=$R154,BE$7&lt;=$R154+$S154-1),1,""))</f>
        <v/>
      </c>
      <c r="BF154" s="23" t="str">
        <f ca="1">IF(AND($O154="Objectif",BF$7&gt;=$R154,BF$7&lt;=$R154+$S154-1),2,IF(AND($O154="Jalon",BF$7&gt;=$R154,BF$7&lt;=$R154+$S154-1),1,""))</f>
        <v/>
      </c>
      <c r="BG154" s="23" t="str">
        <f ca="1">IF(AND($O154="Objectif",BG$7&gt;=$R154,BG$7&lt;=$R154+$S154-1),2,IF(AND($O154="Jalon",BG$7&gt;=$R154,BG$7&lt;=$R154+$S154-1),1,""))</f>
        <v/>
      </c>
      <c r="BH154" s="23" t="str">
        <f ca="1">IF(AND($O154="Objectif",BH$7&gt;=$R154,BH$7&lt;=$R154+$S154-1),2,IF(AND($O154="Jalon",BH$7&gt;=$R154,BH$7&lt;=$R154+$S154-1),1,""))</f>
        <v/>
      </c>
      <c r="BI154" s="23" t="str">
        <f ca="1">IF(AND($O154="Objectif",BI$7&gt;=$R154,BI$7&lt;=$R154+$S154-1),2,IF(AND($O154="Jalon",BI$7&gt;=$R154,BI$7&lt;=$R154+$S154-1),1,""))</f>
        <v/>
      </c>
      <c r="BJ154" s="23" t="str">
        <f ca="1">IF(AND($O154="Objectif",BJ$7&gt;=$R154,BJ$7&lt;=$R154+$S154-1),2,IF(AND($O154="Jalon",BJ$7&gt;=$R154,BJ$7&lt;=$R154+$S154-1),1,""))</f>
        <v/>
      </c>
      <c r="BK154" s="23" t="str">
        <f ca="1">IF(AND($O154="Objectif",BK$7&gt;=$R154,BK$7&lt;=$R154+$S154-1),2,IF(AND($O154="Jalon",BK$7&gt;=$R154,BK$7&lt;=$R154+$S154-1),1,""))</f>
        <v/>
      </c>
      <c r="BL154" s="23" t="str">
        <f ca="1">IF(AND($O154="Objectif",BL$7&gt;=$R154,BL$7&lt;=$R154+$S154-1),2,IF(AND($O154="Jalon",BL$7&gt;=$R154,BL$7&lt;=$R154+$S154-1),1,""))</f>
        <v/>
      </c>
      <c r="BM154" s="23" t="str">
        <f ca="1">IF(AND($O154="Objectif",BM$7&gt;=$R154,BM$7&lt;=$R154+$S154-1),2,IF(AND($O154="Jalon",BM$7&gt;=$R154,BM$7&lt;=$R154+$S154-1),1,""))</f>
        <v/>
      </c>
      <c r="BN154" s="23" t="str">
        <f ca="1">IF(AND($O154="Objectif",BN$7&gt;=$R154,BN$7&lt;=$R154+$S154-1),2,IF(AND($O154="Jalon",BN$7&gt;=$R154,BN$7&lt;=$R154+$S154-1),1,""))</f>
        <v/>
      </c>
      <c r="BO154" s="23" t="str">
        <f ca="1">IF(AND($O154="Objectif",BO$7&gt;=$R154,BO$7&lt;=$R154+$S154-1),2,IF(AND($O154="Jalon",BO$7&gt;=$R154,BO$7&lt;=$R154+$S154-1),1,""))</f>
        <v/>
      </c>
      <c r="BP154" s="23" t="str">
        <f ca="1">IF(AND($O154="Objectif",BP$7&gt;=$R154,BP$7&lt;=$R154+$S154-1),2,IF(AND($O154="Jalon",BP$7&gt;=$R154,BP$7&lt;=$R154+$S154-1),1,""))</f>
        <v/>
      </c>
      <c r="BQ154" s="23" t="str">
        <f ca="1">IF(AND($O154="Objectif",BQ$7&gt;=$R154,BQ$7&lt;=$R154+$S154-1),2,IF(AND($O154="Jalon",BQ$7&gt;=$R154,BQ$7&lt;=$R154+$S154-1),1,""))</f>
        <v/>
      </c>
      <c r="BR154" s="23" t="str">
        <f ca="1">IF(AND($O154="Objectif",BR$7&gt;=$R154,BR$7&lt;=$R154+$S154-1),2,IF(AND($O154="Jalon",BR$7&gt;=$R154,BR$7&lt;=$R154+$S154-1),1,""))</f>
        <v/>
      </c>
      <c r="BS154" s="23" t="str">
        <f ca="1">IF(AND($O154="Objectif",BS$7&gt;=$R154,BS$7&lt;=$R154+$S154-1),2,IF(AND($O154="Jalon",BS$7&gt;=$R154,BS$7&lt;=$R154+$S154-1),1,""))</f>
        <v/>
      </c>
      <c r="BT154" s="23" t="str">
        <f ca="1">IF(AND($O154="Objectif",BT$7&gt;=$R154,BT$7&lt;=$R154+$S154-1),2,IF(AND($O154="Jalon",BT$7&gt;=$R154,BT$7&lt;=$R154+$S154-1),1,""))</f>
        <v/>
      </c>
      <c r="BU154" s="23" t="str">
        <f ca="1">IF(AND($O154="Objectif",BU$7&gt;=$R154,BU$7&lt;=$R154+$S154-1),2,IF(AND($O154="Jalon",BU$7&gt;=$R154,BU$7&lt;=$R154+$S154-1),1,""))</f>
        <v/>
      </c>
      <c r="BV154" s="23" t="str">
        <f ca="1">IF(AND($O154="Objectif",BV$7&gt;=$R154,BV$7&lt;=$R154+$S154-1),2,IF(AND($O154="Jalon",BV$7&gt;=$R154,BV$7&lt;=$R154+$S154-1),1,""))</f>
        <v/>
      </c>
      <c r="BW154" s="23" t="str">
        <f ca="1">IF(AND($O154="Objectif",BW$7&gt;=$R154,BW$7&lt;=$R154+$S154-1),2,IF(AND($O154="Jalon",BW$7&gt;=$R154,BW$7&lt;=$R154+$S154-1),1,""))</f>
        <v/>
      </c>
      <c r="BX154" s="23" t="str">
        <f ca="1">IF(AND($O154="Objectif",BX$7&gt;=$R154,BX$7&lt;=$R154+$S154-1),2,IF(AND($O154="Jalon",BX$7&gt;=$R154,BX$7&lt;=$R154+$S154-1),1,""))</f>
        <v/>
      </c>
      <c r="BY154" s="23" t="str">
        <f ca="1">IF(AND($O154="Objectif",BY$7&gt;=$R154,BY$7&lt;=$R154+$S154-1),2,IF(AND($O154="Jalon",BY$7&gt;=$R154,BY$7&lt;=$R154+$S154-1),1,""))</f>
        <v/>
      </c>
      <c r="BZ154" s="23" t="str">
        <f ca="1">IF(AND($O154="Objectif",BZ$7&gt;=$R154,BZ$7&lt;=$R154+$S154-1),2,IF(AND($O154="Jalon",BZ$7&gt;=$R154,BZ$7&lt;=$R154+$S154-1),1,""))</f>
        <v/>
      </c>
      <c r="CA154" s="23" t="str">
        <f ca="1">IF(AND($O154="Objectif",CA$7&gt;=$R154,CA$7&lt;=$R154+$S154-1),2,IF(AND($O154="Jalon",CA$7&gt;=$R154,CA$7&lt;=$R154+$S154-1),1,""))</f>
        <v/>
      </c>
      <c r="CB154" s="23" t="str">
        <f ca="1">IF(AND($O154="Objectif",CB$7&gt;=$R154,CB$7&lt;=$R154+$S154-1),2,IF(AND($O154="Jalon",CB$7&gt;=$R154,CB$7&lt;=$R154+$S154-1),1,""))</f>
        <v/>
      </c>
    </row>
    <row r="155" spans="1:105" s="60" customFormat="1" ht="30" customHeight="1" x14ac:dyDescent="0.25">
      <c r="A155" s="36">
        <v>9</v>
      </c>
      <c r="B155" s="33" t="s">
        <v>25</v>
      </c>
      <c r="C155" s="88" t="str">
        <f ca="1">VLOOKUP(((Jalons[[#This Row],[perturbation ]]+Jalons[[#This Row],[perturbation 9]])/150),$D$3:$E$6,2,1)</f>
        <v>En bonne voie</v>
      </c>
      <c r="D155" s="88" t="str">
        <f ca="1">VLOOKUP((Jalons[[#This Row],[temps consommés ]]-Jalons[[#This Row],[Nombre de jours]])/Jalons[[#This Row],[Nombre de jours]],$V$3:$W$6,2,1)</f>
        <v>En bonne voie</v>
      </c>
      <c r="E155" s="22" t="s">
        <v>9</v>
      </c>
      <c r="F155" s="65">
        <f>IF(AND(Jalons[[#This Row],[début réel ]]="",Jalons[[#This Row],[fin réelle ]]),0,IF(AND(Jalons[[#This Row],[début réel ]]&lt;&gt;"",Jalons[[#This Row],[fin réelle ]]=""),0.5,1))</f>
        <v>0</v>
      </c>
      <c r="G155" s="56">
        <f>+T110+1</f>
        <v>45054</v>
      </c>
      <c r="H155" s="21">
        <v>2</v>
      </c>
      <c r="I155" s="45">
        <f>+Jalons[[#This Row],[Début prévisionnel ]]+Jalons[[#This Row],[Nombre de jours]]-1</f>
        <v>45055</v>
      </c>
      <c r="J155" s="45"/>
      <c r="K155" s="87">
        <f ca="1">IF(Jalons[[#This Row],[temps consommés ]]-Jalons[[#This Row],[Nombre de jours]]&lt;0,0,Jalons[[#This Row],[temps consommés ]]-Jalons[[#This Row],[Nombre de jours]])</f>
        <v>0</v>
      </c>
      <c r="L15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5" s="45"/>
      <c r="N155" s="66"/>
      <c r="O155" s="88" t="str">
        <f ca="1">VLOOKUP(Jalons[[#This Row],[temps consommés 10]]-Jalons[[#This Row],[Nombre de jours6]]/Jalons[[#This Row],[Nombre de jours6]],$V$3:$W$6,2,1)</f>
        <v>En bonne voie</v>
      </c>
      <c r="P155" s="22" t="s">
        <v>9</v>
      </c>
      <c r="Q155" s="65">
        <f>IF(AND(Jalons[[#This Row],[début réel 8]]="",Jalons[[#This Row],[fin réelle 11]]),0,IF(AND(Jalons[[#This Row],[début réel 8]]&lt;&gt;"",Jalons[[#This Row],[fin réelle 11]]=""),0.5,1))</f>
        <v>0</v>
      </c>
      <c r="R155" s="107">
        <f>Jalons[[#This Row],[Fin ]]+1</f>
        <v>45056</v>
      </c>
      <c r="S155">
        <v>26</v>
      </c>
      <c r="T155" s="45">
        <f>Jalons[[#This Row],[Début prévisionnel 5]]+Jalons[[#This Row],[Nombre de jours6]]</f>
        <v>45082</v>
      </c>
      <c r="U155" s="45"/>
      <c r="V155" s="87">
        <f ca="1">IF(Jalons[[#This Row],[temps consommés 10]]-Jalons[[#This Row],[Nombre de jours6]]&lt;0,0,Jalons[[#This Row],[temps consommés 10]]-Jalons[[#This Row],[Nombre de jours6]])</f>
        <v>0</v>
      </c>
      <c r="W15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5" s="45"/>
      <c r="Y155" s="23" t="str">
        <f ca="1">IF(AND($O155="Objectif",Y$7&gt;=$R155,Y$7&lt;=$R155+$S155-1),2,IF(AND($O155="Jalon",Y$7&gt;=$R155,Y$7&lt;=$R155+$S155-1),1,""))</f>
        <v/>
      </c>
      <c r="Z155" s="23" t="str">
        <f ca="1">IF(AND($O155="Objectif",Z$7&gt;=$R155,Z$7&lt;=$R155+$S155-1),2,IF(AND($O155="Jalon",Z$7&gt;=$R155,Z$7&lt;=$R155+$S155-1),1,""))</f>
        <v/>
      </c>
      <c r="AA155" s="23" t="str">
        <f ca="1">IF(AND($O155="Objectif",AA$7&gt;=$R155,AA$7&lt;=$R155+$S155-1),2,IF(AND($O155="Jalon",AA$7&gt;=$R155,AA$7&lt;=$R155+$S155-1),1,""))</f>
        <v/>
      </c>
      <c r="AB155" s="23" t="str">
        <f ca="1">IF(AND($O155="Objectif",AB$7&gt;=$R155,AB$7&lt;=$R155+$S155-1),2,IF(AND($O155="Jalon",AB$7&gt;=$R155,AB$7&lt;=$R155+$S155-1),1,""))</f>
        <v/>
      </c>
      <c r="AC155" s="23" t="str">
        <f ca="1">IF(AND($O155="Objectif",AC$7&gt;=$R155,AC$7&lt;=$R155+$S155-1),2,IF(AND($O155="Jalon",AC$7&gt;=$R155,AC$7&lt;=$R155+$S155-1),1,""))</f>
        <v/>
      </c>
      <c r="AD155" s="23" t="str">
        <f ca="1">IF(AND($O155="Objectif",AD$7&gt;=$R155,AD$7&lt;=$R155+$S155-1),2,IF(AND($O155="Jalon",AD$7&gt;=$R155,AD$7&lt;=$R155+$S155-1),1,""))</f>
        <v/>
      </c>
      <c r="AE155" s="23" t="str">
        <f ca="1">IF(AND($O155="Objectif",AE$7&gt;=$R155,AE$7&lt;=$R155+$S155-1),2,IF(AND($O155="Jalon",AE$7&gt;=$R155,AE$7&lt;=$R155+$S155-1),1,""))</f>
        <v/>
      </c>
      <c r="AF155" s="23" t="str">
        <f ca="1">IF(AND($O155="Objectif",AF$7&gt;=$R155,AF$7&lt;=$R155+$S155-1),2,IF(AND($O155="Jalon",AF$7&gt;=$R155,AF$7&lt;=$R155+$S155-1),1,""))</f>
        <v/>
      </c>
      <c r="AG155" s="23" t="str">
        <f ca="1">IF(AND($O155="Objectif",AG$7&gt;=$R155,AG$7&lt;=$R155+$S155-1),2,IF(AND($O155="Jalon",AG$7&gt;=$R155,AG$7&lt;=$R155+$S155-1),1,""))</f>
        <v/>
      </c>
      <c r="AH155" s="23" t="str">
        <f ca="1">IF(AND($O155="Objectif",AH$7&gt;=$R155,AH$7&lt;=$R155+$S155-1),2,IF(AND($O155="Jalon",AH$7&gt;=$R155,AH$7&lt;=$R155+$S155-1),1,""))</f>
        <v/>
      </c>
      <c r="AI155" s="23" t="str">
        <f ca="1">IF(AND($O155="Objectif",AI$7&gt;=$R155,AI$7&lt;=$R155+$S155-1),2,IF(AND($O155="Jalon",AI$7&gt;=$R155,AI$7&lt;=$R155+$S155-1),1,""))</f>
        <v/>
      </c>
      <c r="AJ155" s="23" t="str">
        <f ca="1">IF(AND($O155="Objectif",AJ$7&gt;=$R155,AJ$7&lt;=$R155+$S155-1),2,IF(AND($O155="Jalon",AJ$7&gt;=$R155,AJ$7&lt;=$R155+$S155-1),1,""))</f>
        <v/>
      </c>
      <c r="AK155" s="23" t="str">
        <f ca="1">IF(AND($O155="Objectif",AK$7&gt;=$R155,AK$7&lt;=$R155+$S155-1),2,IF(AND($O155="Jalon",AK$7&gt;=$R155,AK$7&lt;=$R155+$S155-1),1,""))</f>
        <v/>
      </c>
      <c r="AL155" s="23" t="str">
        <f ca="1">IF(AND($O155="Objectif",AL$7&gt;=$R155,AL$7&lt;=$R155+$S155-1),2,IF(AND($O155="Jalon",AL$7&gt;=$R155,AL$7&lt;=$R155+$S155-1),1,""))</f>
        <v/>
      </c>
      <c r="AM155" s="23" t="str">
        <f ca="1">IF(AND($O155="Objectif",AM$7&gt;=$R155,AM$7&lt;=$R155+$S155-1),2,IF(AND($O155="Jalon",AM$7&gt;=$R155,AM$7&lt;=$R155+$S155-1),1,""))</f>
        <v/>
      </c>
      <c r="AN155" s="23" t="str">
        <f ca="1">IF(AND($O155="Objectif",AN$7&gt;=$R155,AN$7&lt;=$R155+$S155-1),2,IF(AND($O155="Jalon",AN$7&gt;=$R155,AN$7&lt;=$R155+$S155-1),1,""))</f>
        <v/>
      </c>
      <c r="AO155" s="23" t="str">
        <f ca="1">IF(AND($O155="Objectif",AO$7&gt;=$R155,AO$7&lt;=$R155+$S155-1),2,IF(AND($O155="Jalon",AO$7&gt;=$R155,AO$7&lt;=$R155+$S155-1),1,""))</f>
        <v/>
      </c>
      <c r="AP155" s="23" t="str">
        <f ca="1">IF(AND($O155="Objectif",AP$7&gt;=$R155,AP$7&lt;=$R155+$S155-1),2,IF(AND($O155="Jalon",AP$7&gt;=$R155,AP$7&lt;=$R155+$S155-1),1,""))</f>
        <v/>
      </c>
      <c r="AQ155" s="23" t="str">
        <f ca="1">IF(AND($O155="Objectif",AQ$7&gt;=$R155,AQ$7&lt;=$R155+$S155-1),2,IF(AND($O155="Jalon",AQ$7&gt;=$R155,AQ$7&lt;=$R155+$S155-1),1,""))</f>
        <v/>
      </c>
      <c r="AR155" s="23" t="str">
        <f ca="1">IF(AND($O155="Objectif",AR$7&gt;=$R155,AR$7&lt;=$R155+$S155-1),2,IF(AND($O155="Jalon",AR$7&gt;=$R155,AR$7&lt;=$R155+$S155-1),1,""))</f>
        <v/>
      </c>
      <c r="AS155" s="23" t="str">
        <f ca="1">IF(AND($O155="Objectif",AS$7&gt;=$R155,AS$7&lt;=$R155+$S155-1),2,IF(AND($O155="Jalon",AS$7&gt;=$R155,AS$7&lt;=$R155+$S155-1),1,""))</f>
        <v/>
      </c>
      <c r="AT155" s="23" t="str">
        <f ca="1">IF(AND($O155="Objectif",AT$7&gt;=$R155,AT$7&lt;=$R155+$S155-1),2,IF(AND($O155="Jalon",AT$7&gt;=$R155,AT$7&lt;=$R155+$S155-1),1,""))</f>
        <v/>
      </c>
      <c r="AU155" s="23" t="str">
        <f ca="1">IF(AND($O155="Objectif",AU$7&gt;=$R155,AU$7&lt;=$R155+$S155-1),2,IF(AND($O155="Jalon",AU$7&gt;=$R155,AU$7&lt;=$R155+$S155-1),1,""))</f>
        <v/>
      </c>
      <c r="AV155" s="23" t="str">
        <f ca="1">IF(AND($O155="Objectif",AV$7&gt;=$R155,AV$7&lt;=$R155+$S155-1),2,IF(AND($O155="Jalon",AV$7&gt;=$R155,AV$7&lt;=$R155+$S155-1),1,""))</f>
        <v/>
      </c>
      <c r="AW155" s="23" t="str">
        <f ca="1">IF(AND($O155="Objectif",AW$7&gt;=$R155,AW$7&lt;=$R155+$S155-1),2,IF(AND($O155="Jalon",AW$7&gt;=$R155,AW$7&lt;=$R155+$S155-1),1,""))</f>
        <v/>
      </c>
      <c r="AX155" s="23" t="str">
        <f ca="1">IF(AND($O155="Objectif",AX$7&gt;=$R155,AX$7&lt;=$R155+$S155-1),2,IF(AND($O155="Jalon",AX$7&gt;=$R155,AX$7&lt;=$R155+$S155-1),1,""))</f>
        <v/>
      </c>
      <c r="AY155" s="23" t="str">
        <f ca="1">IF(AND($O155="Objectif",AY$7&gt;=$R155,AY$7&lt;=$R155+$S155-1),2,IF(AND($O155="Jalon",AY$7&gt;=$R155,AY$7&lt;=$R155+$S155-1),1,""))</f>
        <v/>
      </c>
      <c r="AZ155" s="23" t="str">
        <f ca="1">IF(AND($O155="Objectif",AZ$7&gt;=$R155,AZ$7&lt;=$R155+$S155-1),2,IF(AND($O155="Jalon",AZ$7&gt;=$R155,AZ$7&lt;=$R155+$S155-1),1,""))</f>
        <v/>
      </c>
      <c r="BA155" s="23" t="str">
        <f ca="1">IF(AND($O155="Objectif",BA$7&gt;=$R155,BA$7&lt;=$R155+$S155-1),2,IF(AND($O155="Jalon",BA$7&gt;=$R155,BA$7&lt;=$R155+$S155-1),1,""))</f>
        <v/>
      </c>
      <c r="BB155" s="23" t="str">
        <f ca="1">IF(AND($O155="Objectif",BB$7&gt;=$R155,BB$7&lt;=$R155+$S155-1),2,IF(AND($O155="Jalon",BB$7&gt;=$R155,BB$7&lt;=$R155+$S155-1),1,""))</f>
        <v/>
      </c>
      <c r="BC155" s="23" t="str">
        <f ca="1">IF(AND($O155="Objectif",BC$7&gt;=$R155,BC$7&lt;=$R155+$S155-1),2,IF(AND($O155="Jalon",BC$7&gt;=$R155,BC$7&lt;=$R155+$S155-1),1,""))</f>
        <v/>
      </c>
      <c r="BD155" s="23" t="str">
        <f ca="1">IF(AND($O155="Objectif",BD$7&gt;=$R155,BD$7&lt;=$R155+$S155-1),2,IF(AND($O155="Jalon",BD$7&gt;=$R155,BD$7&lt;=$R155+$S155-1),1,""))</f>
        <v/>
      </c>
      <c r="BE155" s="23" t="str">
        <f ca="1">IF(AND($O155="Objectif",BE$7&gt;=$R155,BE$7&lt;=$R155+$S155-1),2,IF(AND($O155="Jalon",BE$7&gt;=$R155,BE$7&lt;=$R155+$S155-1),1,""))</f>
        <v/>
      </c>
      <c r="BF155" s="23" t="str">
        <f ca="1">IF(AND($O155="Objectif",BF$7&gt;=$R155,BF$7&lt;=$R155+$S155-1),2,IF(AND($O155="Jalon",BF$7&gt;=$R155,BF$7&lt;=$R155+$S155-1),1,""))</f>
        <v/>
      </c>
      <c r="BG155" s="23" t="str">
        <f ca="1">IF(AND($O155="Objectif",BG$7&gt;=$R155,BG$7&lt;=$R155+$S155-1),2,IF(AND($O155="Jalon",BG$7&gt;=$R155,BG$7&lt;=$R155+$S155-1),1,""))</f>
        <v/>
      </c>
      <c r="BH155" s="23" t="str">
        <f ca="1">IF(AND($O155="Objectif",BH$7&gt;=$R155,BH$7&lt;=$R155+$S155-1),2,IF(AND($O155="Jalon",BH$7&gt;=$R155,BH$7&lt;=$R155+$S155-1),1,""))</f>
        <v/>
      </c>
      <c r="BI155" s="23" t="str">
        <f ca="1">IF(AND($O155="Objectif",BI$7&gt;=$R155,BI$7&lt;=$R155+$S155-1),2,IF(AND($O155="Jalon",BI$7&gt;=$R155,BI$7&lt;=$R155+$S155-1),1,""))</f>
        <v/>
      </c>
      <c r="BJ155" s="23" t="str">
        <f ca="1">IF(AND($O155="Objectif",BJ$7&gt;=$R155,BJ$7&lt;=$R155+$S155-1),2,IF(AND($O155="Jalon",BJ$7&gt;=$R155,BJ$7&lt;=$R155+$S155-1),1,""))</f>
        <v/>
      </c>
      <c r="BK155" s="23" t="str">
        <f ca="1">IF(AND($O155="Objectif",BK$7&gt;=$R155,BK$7&lt;=$R155+$S155-1),2,IF(AND($O155="Jalon",BK$7&gt;=$R155,BK$7&lt;=$R155+$S155-1),1,""))</f>
        <v/>
      </c>
      <c r="BL155" s="23" t="str">
        <f ca="1">IF(AND($O155="Objectif",BL$7&gt;=$R155,BL$7&lt;=$R155+$S155-1),2,IF(AND($O155="Jalon",BL$7&gt;=$R155,BL$7&lt;=$R155+$S155-1),1,""))</f>
        <v/>
      </c>
      <c r="BM155" s="23" t="str">
        <f ca="1">IF(AND($O155="Objectif",BM$7&gt;=$R155,BM$7&lt;=$R155+$S155-1),2,IF(AND($O155="Jalon",BM$7&gt;=$R155,BM$7&lt;=$R155+$S155-1),1,""))</f>
        <v/>
      </c>
      <c r="BN155" s="23" t="str">
        <f ca="1">IF(AND($O155="Objectif",BN$7&gt;=$R155,BN$7&lt;=$R155+$S155-1),2,IF(AND($O155="Jalon",BN$7&gt;=$R155,BN$7&lt;=$R155+$S155-1),1,""))</f>
        <v/>
      </c>
      <c r="BO155" s="23" t="str">
        <f ca="1">IF(AND($O155="Objectif",BO$7&gt;=$R155,BO$7&lt;=$R155+$S155-1),2,IF(AND($O155="Jalon",BO$7&gt;=$R155,BO$7&lt;=$R155+$S155-1),1,""))</f>
        <v/>
      </c>
      <c r="BP155" s="23" t="str">
        <f ca="1">IF(AND($O155="Objectif",BP$7&gt;=$R155,BP$7&lt;=$R155+$S155-1),2,IF(AND($O155="Jalon",BP$7&gt;=$R155,BP$7&lt;=$R155+$S155-1),1,""))</f>
        <v/>
      </c>
      <c r="BQ155" s="23" t="str">
        <f ca="1">IF(AND($O155="Objectif",BQ$7&gt;=$R155,BQ$7&lt;=$R155+$S155-1),2,IF(AND($O155="Jalon",BQ$7&gt;=$R155,BQ$7&lt;=$R155+$S155-1),1,""))</f>
        <v/>
      </c>
      <c r="BR155" s="23" t="str">
        <f ca="1">IF(AND($O155="Objectif",BR$7&gt;=$R155,BR$7&lt;=$R155+$S155-1),2,IF(AND($O155="Jalon",BR$7&gt;=$R155,BR$7&lt;=$R155+$S155-1),1,""))</f>
        <v/>
      </c>
      <c r="BS155" s="23" t="str">
        <f ca="1">IF(AND($O155="Objectif",BS$7&gt;=$R155,BS$7&lt;=$R155+$S155-1),2,IF(AND($O155="Jalon",BS$7&gt;=$R155,BS$7&lt;=$R155+$S155-1),1,""))</f>
        <v/>
      </c>
      <c r="BT155" s="23" t="str">
        <f ca="1">IF(AND($O155="Objectif",BT$7&gt;=$R155,BT$7&lt;=$R155+$S155-1),2,IF(AND($O155="Jalon",BT$7&gt;=$R155,BT$7&lt;=$R155+$S155-1),1,""))</f>
        <v/>
      </c>
      <c r="BU155" s="23" t="str">
        <f ca="1">IF(AND($O155="Objectif",BU$7&gt;=$R155,BU$7&lt;=$R155+$S155-1),2,IF(AND($O155="Jalon",BU$7&gt;=$R155,BU$7&lt;=$R155+$S155-1),1,""))</f>
        <v/>
      </c>
      <c r="BV155" s="23" t="str">
        <f ca="1">IF(AND($O155="Objectif",BV$7&gt;=$R155,BV$7&lt;=$R155+$S155-1),2,IF(AND($O155="Jalon",BV$7&gt;=$R155,BV$7&lt;=$R155+$S155-1),1,""))</f>
        <v/>
      </c>
      <c r="BW155" s="23" t="str">
        <f ca="1">IF(AND($O155="Objectif",BW$7&gt;=$R155,BW$7&lt;=$R155+$S155-1),2,IF(AND($O155="Jalon",BW$7&gt;=$R155,BW$7&lt;=$R155+$S155-1),1,""))</f>
        <v/>
      </c>
      <c r="BX155" s="23" t="str">
        <f ca="1">IF(AND($O155="Objectif",BX$7&gt;=$R155,BX$7&lt;=$R155+$S155-1),2,IF(AND($O155="Jalon",BX$7&gt;=$R155,BX$7&lt;=$R155+$S155-1),1,""))</f>
        <v/>
      </c>
      <c r="BY155" s="23" t="str">
        <f ca="1">IF(AND($O155="Objectif",BY$7&gt;=$R155,BY$7&lt;=$R155+$S155-1),2,IF(AND($O155="Jalon",BY$7&gt;=$R155,BY$7&lt;=$R155+$S155-1),1,""))</f>
        <v/>
      </c>
      <c r="BZ155" s="23" t="str">
        <f ca="1">IF(AND($O155="Objectif",BZ$7&gt;=$R155,BZ$7&lt;=$R155+$S155-1),2,IF(AND($O155="Jalon",BZ$7&gt;=$R155,BZ$7&lt;=$R155+$S155-1),1,""))</f>
        <v/>
      </c>
      <c r="CA155" s="23" t="str">
        <f ca="1">IF(AND($O155="Objectif",CA$7&gt;=$R155,CA$7&lt;=$R155+$S155-1),2,IF(AND($O155="Jalon",CA$7&gt;=$R155,CA$7&lt;=$R155+$S155-1),1,""))</f>
        <v/>
      </c>
      <c r="CB155" s="23" t="str">
        <f ca="1">IF(AND($O155="Objectif",CB$7&gt;=$R155,CB$7&lt;=$R155+$S155-1),2,IF(AND($O155="Jalon",CB$7&gt;=$R155,CB$7&lt;=$R155+$S155-1),1,""))</f>
        <v/>
      </c>
    </row>
    <row r="156" spans="1:105" s="60" customFormat="1" ht="30" customHeight="1" x14ac:dyDescent="0.25">
      <c r="A156" s="37">
        <v>10</v>
      </c>
      <c r="B156" s="33" t="s">
        <v>26</v>
      </c>
      <c r="C156" s="88" t="str">
        <f ca="1">VLOOKUP(((Jalons[[#This Row],[perturbation ]]+Jalons[[#This Row],[perturbation 9]])/150),$D$3:$E$6,2,1)</f>
        <v>En bonne voie</v>
      </c>
      <c r="D156" s="88" t="str">
        <f ca="1">VLOOKUP((Jalons[[#This Row],[temps consommés ]]-Jalons[[#This Row],[Nombre de jours]])/Jalons[[#This Row],[Nombre de jours]],$V$3:$W$6,2,1)</f>
        <v>En bonne voie</v>
      </c>
      <c r="E156" s="22" t="s">
        <v>9</v>
      </c>
      <c r="F156" s="65">
        <f>IF(AND(Jalons[[#This Row],[début réel ]]="",Jalons[[#This Row],[fin réelle ]]),0,IF(AND(Jalons[[#This Row],[début réel ]]&lt;&gt;"",Jalons[[#This Row],[fin réelle ]]=""),0.5,1))</f>
        <v>0</v>
      </c>
      <c r="G156" s="56">
        <f>+T111+1</f>
        <v>45054</v>
      </c>
      <c r="H156" s="21">
        <v>2</v>
      </c>
      <c r="I156" s="45">
        <f>+Jalons[[#This Row],[Début prévisionnel ]]+Jalons[[#This Row],[Nombre de jours]]-1</f>
        <v>45055</v>
      </c>
      <c r="J156" s="45"/>
      <c r="K156" s="87">
        <f ca="1">IF(Jalons[[#This Row],[temps consommés ]]-Jalons[[#This Row],[Nombre de jours]]&lt;0,0,Jalons[[#This Row],[temps consommés ]]-Jalons[[#This Row],[Nombre de jours]])</f>
        <v>0</v>
      </c>
      <c r="L15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6" s="45"/>
      <c r="N156" s="66"/>
      <c r="O156" s="88" t="str">
        <f ca="1">VLOOKUP(Jalons[[#This Row],[temps consommés 10]]-Jalons[[#This Row],[Nombre de jours6]]/Jalons[[#This Row],[Nombre de jours6]],$V$3:$W$6,2,1)</f>
        <v>En bonne voie</v>
      </c>
      <c r="P156" s="22" t="s">
        <v>9</v>
      </c>
      <c r="Q156" s="65">
        <f>IF(AND(Jalons[[#This Row],[début réel 8]]="",Jalons[[#This Row],[fin réelle 11]]),0,IF(AND(Jalons[[#This Row],[début réel 8]]&lt;&gt;"",Jalons[[#This Row],[fin réelle 11]]=""),0.5,1))</f>
        <v>0</v>
      </c>
      <c r="R156" s="107">
        <f>Jalons[[#This Row],[Fin ]]+1</f>
        <v>45056</v>
      </c>
      <c r="S156">
        <v>26</v>
      </c>
      <c r="T156" s="45">
        <f>Jalons[[#This Row],[Début prévisionnel 5]]+Jalons[[#This Row],[Nombre de jours6]]</f>
        <v>45082</v>
      </c>
      <c r="U156" s="45"/>
      <c r="V156" s="87">
        <f ca="1">IF(Jalons[[#This Row],[temps consommés 10]]-Jalons[[#This Row],[Nombre de jours6]]&lt;0,0,Jalons[[#This Row],[temps consommés 10]]-Jalons[[#This Row],[Nombre de jours6]])</f>
        <v>0</v>
      </c>
      <c r="W15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6" s="45"/>
      <c r="Y156" s="23" t="str">
        <f ca="1">IF(AND($O156="Objectif",Y$7&gt;=$R156,Y$7&lt;=$R156+$S156-1),2,IF(AND($O156="Jalon",Y$7&gt;=$R156,Y$7&lt;=$R156+$S156-1),1,""))</f>
        <v/>
      </c>
      <c r="Z156" s="23" t="str">
        <f ca="1">IF(AND($O156="Objectif",Z$7&gt;=$R156,Z$7&lt;=$R156+$S156-1),2,IF(AND($O156="Jalon",Z$7&gt;=$R156,Z$7&lt;=$R156+$S156-1),1,""))</f>
        <v/>
      </c>
      <c r="AA156" s="23" t="str">
        <f ca="1">IF(AND($O156="Objectif",AA$7&gt;=$R156,AA$7&lt;=$R156+$S156-1),2,IF(AND($O156="Jalon",AA$7&gt;=$R156,AA$7&lt;=$R156+$S156-1),1,""))</f>
        <v/>
      </c>
      <c r="AB156" s="23" t="str">
        <f ca="1">IF(AND($O156="Objectif",AB$7&gt;=$R156,AB$7&lt;=$R156+$S156-1),2,IF(AND($O156="Jalon",AB$7&gt;=$R156,AB$7&lt;=$R156+$S156-1),1,""))</f>
        <v/>
      </c>
      <c r="AC156" s="23" t="str">
        <f ca="1">IF(AND($O156="Objectif",AC$7&gt;=$R156,AC$7&lt;=$R156+$S156-1),2,IF(AND($O156="Jalon",AC$7&gt;=$R156,AC$7&lt;=$R156+$S156-1),1,""))</f>
        <v/>
      </c>
      <c r="AD156" s="23" t="str">
        <f ca="1">IF(AND($O156="Objectif",AD$7&gt;=$R156,AD$7&lt;=$R156+$S156-1),2,IF(AND($O156="Jalon",AD$7&gt;=$R156,AD$7&lt;=$R156+$S156-1),1,""))</f>
        <v/>
      </c>
      <c r="AE156" s="23" t="str">
        <f ca="1">IF(AND($O156="Objectif",AE$7&gt;=$R156,AE$7&lt;=$R156+$S156-1),2,IF(AND($O156="Jalon",AE$7&gt;=$R156,AE$7&lt;=$R156+$S156-1),1,""))</f>
        <v/>
      </c>
      <c r="AF156" s="23" t="str">
        <f ca="1">IF(AND($O156="Objectif",AF$7&gt;=$R156,AF$7&lt;=$R156+$S156-1),2,IF(AND($O156="Jalon",AF$7&gt;=$R156,AF$7&lt;=$R156+$S156-1),1,""))</f>
        <v/>
      </c>
      <c r="AG156" s="23" t="str">
        <f ca="1">IF(AND($O156="Objectif",AG$7&gt;=$R156,AG$7&lt;=$R156+$S156-1),2,IF(AND($O156="Jalon",AG$7&gt;=$R156,AG$7&lt;=$R156+$S156-1),1,""))</f>
        <v/>
      </c>
      <c r="AH156" s="23" t="str">
        <f ca="1">IF(AND($O156="Objectif",AH$7&gt;=$R156,AH$7&lt;=$R156+$S156-1),2,IF(AND($O156="Jalon",AH$7&gt;=$R156,AH$7&lt;=$R156+$S156-1),1,""))</f>
        <v/>
      </c>
      <c r="AI156" s="23" t="str">
        <f ca="1">IF(AND($O156="Objectif",AI$7&gt;=$R156,AI$7&lt;=$R156+$S156-1),2,IF(AND($O156="Jalon",AI$7&gt;=$R156,AI$7&lt;=$R156+$S156-1),1,""))</f>
        <v/>
      </c>
      <c r="AJ156" s="23" t="str">
        <f ca="1">IF(AND($O156="Objectif",AJ$7&gt;=$R156,AJ$7&lt;=$R156+$S156-1),2,IF(AND($O156="Jalon",AJ$7&gt;=$R156,AJ$7&lt;=$R156+$S156-1),1,""))</f>
        <v/>
      </c>
      <c r="AK156" s="23" t="str">
        <f ca="1">IF(AND($O156="Objectif",AK$7&gt;=$R156,AK$7&lt;=$R156+$S156-1),2,IF(AND($O156="Jalon",AK$7&gt;=$R156,AK$7&lt;=$R156+$S156-1),1,""))</f>
        <v/>
      </c>
      <c r="AL156" s="23" t="str">
        <f ca="1">IF(AND($O156="Objectif",AL$7&gt;=$R156,AL$7&lt;=$R156+$S156-1),2,IF(AND($O156="Jalon",AL$7&gt;=$R156,AL$7&lt;=$R156+$S156-1),1,""))</f>
        <v/>
      </c>
      <c r="AM156" s="23" t="str">
        <f ca="1">IF(AND($O156="Objectif",AM$7&gt;=$R156,AM$7&lt;=$R156+$S156-1),2,IF(AND($O156="Jalon",AM$7&gt;=$R156,AM$7&lt;=$R156+$S156-1),1,""))</f>
        <v/>
      </c>
      <c r="AN156" s="23" t="str">
        <f ca="1">IF(AND($O156="Objectif",AN$7&gt;=$R156,AN$7&lt;=$R156+$S156-1),2,IF(AND($O156="Jalon",AN$7&gt;=$R156,AN$7&lt;=$R156+$S156-1),1,""))</f>
        <v/>
      </c>
      <c r="AO156" s="23" t="str">
        <f ca="1">IF(AND($O156="Objectif",AO$7&gt;=$R156,AO$7&lt;=$R156+$S156-1),2,IF(AND($O156="Jalon",AO$7&gt;=$R156,AO$7&lt;=$R156+$S156-1),1,""))</f>
        <v/>
      </c>
      <c r="AP156" s="23" t="str">
        <f ca="1">IF(AND($O156="Objectif",AP$7&gt;=$R156,AP$7&lt;=$R156+$S156-1),2,IF(AND($O156="Jalon",AP$7&gt;=$R156,AP$7&lt;=$R156+$S156-1),1,""))</f>
        <v/>
      </c>
      <c r="AQ156" s="23" t="str">
        <f ca="1">IF(AND($O156="Objectif",AQ$7&gt;=$R156,AQ$7&lt;=$R156+$S156-1),2,IF(AND($O156="Jalon",AQ$7&gt;=$R156,AQ$7&lt;=$R156+$S156-1),1,""))</f>
        <v/>
      </c>
      <c r="AR156" s="23" t="str">
        <f ca="1">IF(AND($O156="Objectif",AR$7&gt;=$R156,AR$7&lt;=$R156+$S156-1),2,IF(AND($O156="Jalon",AR$7&gt;=$R156,AR$7&lt;=$R156+$S156-1),1,""))</f>
        <v/>
      </c>
      <c r="AS156" s="23" t="str">
        <f ca="1">IF(AND($O156="Objectif",AS$7&gt;=$R156,AS$7&lt;=$R156+$S156-1),2,IF(AND($O156="Jalon",AS$7&gt;=$R156,AS$7&lt;=$R156+$S156-1),1,""))</f>
        <v/>
      </c>
      <c r="AT156" s="23" t="str">
        <f ca="1">IF(AND($O156="Objectif",AT$7&gt;=$R156,AT$7&lt;=$R156+$S156-1),2,IF(AND($O156="Jalon",AT$7&gt;=$R156,AT$7&lt;=$R156+$S156-1),1,""))</f>
        <v/>
      </c>
      <c r="AU156" s="23" t="str">
        <f ca="1">IF(AND($O156="Objectif",AU$7&gt;=$R156,AU$7&lt;=$R156+$S156-1),2,IF(AND($O156="Jalon",AU$7&gt;=$R156,AU$7&lt;=$R156+$S156-1),1,""))</f>
        <v/>
      </c>
      <c r="AV156" s="23" t="str">
        <f ca="1">IF(AND($O156="Objectif",AV$7&gt;=$R156,AV$7&lt;=$R156+$S156-1),2,IF(AND($O156="Jalon",AV$7&gt;=$R156,AV$7&lt;=$R156+$S156-1),1,""))</f>
        <v/>
      </c>
      <c r="AW156" s="23" t="str">
        <f ca="1">IF(AND($O156="Objectif",AW$7&gt;=$R156,AW$7&lt;=$R156+$S156-1),2,IF(AND($O156="Jalon",AW$7&gt;=$R156,AW$7&lt;=$R156+$S156-1),1,""))</f>
        <v/>
      </c>
      <c r="AX156" s="23" t="str">
        <f ca="1">IF(AND($O156="Objectif",AX$7&gt;=$R156,AX$7&lt;=$R156+$S156-1),2,IF(AND($O156="Jalon",AX$7&gt;=$R156,AX$7&lt;=$R156+$S156-1),1,""))</f>
        <v/>
      </c>
      <c r="AY156" s="23" t="str">
        <f ca="1">IF(AND($O156="Objectif",AY$7&gt;=$R156,AY$7&lt;=$R156+$S156-1),2,IF(AND($O156="Jalon",AY$7&gt;=$R156,AY$7&lt;=$R156+$S156-1),1,""))</f>
        <v/>
      </c>
      <c r="AZ156" s="23" t="str">
        <f ca="1">IF(AND($O156="Objectif",AZ$7&gt;=$R156,AZ$7&lt;=$R156+$S156-1),2,IF(AND($O156="Jalon",AZ$7&gt;=$R156,AZ$7&lt;=$R156+$S156-1),1,""))</f>
        <v/>
      </c>
      <c r="BA156" s="23" t="str">
        <f ca="1">IF(AND($O156="Objectif",BA$7&gt;=$R156,BA$7&lt;=$R156+$S156-1),2,IF(AND($O156="Jalon",BA$7&gt;=$R156,BA$7&lt;=$R156+$S156-1),1,""))</f>
        <v/>
      </c>
      <c r="BB156" s="23" t="str">
        <f ca="1">IF(AND($O156="Objectif",BB$7&gt;=$R156,BB$7&lt;=$R156+$S156-1),2,IF(AND($O156="Jalon",BB$7&gt;=$R156,BB$7&lt;=$R156+$S156-1),1,""))</f>
        <v/>
      </c>
      <c r="BC156" s="23" t="str">
        <f ca="1">IF(AND($O156="Objectif",BC$7&gt;=$R156,BC$7&lt;=$R156+$S156-1),2,IF(AND($O156="Jalon",BC$7&gt;=$R156,BC$7&lt;=$R156+$S156-1),1,""))</f>
        <v/>
      </c>
      <c r="BD156" s="23" t="str">
        <f ca="1">IF(AND($O156="Objectif",BD$7&gt;=$R156,BD$7&lt;=$R156+$S156-1),2,IF(AND($O156="Jalon",BD$7&gt;=$R156,BD$7&lt;=$R156+$S156-1),1,""))</f>
        <v/>
      </c>
      <c r="BE156" s="23" t="str">
        <f ca="1">IF(AND($O156="Objectif",BE$7&gt;=$R156,BE$7&lt;=$R156+$S156-1),2,IF(AND($O156="Jalon",BE$7&gt;=$R156,BE$7&lt;=$R156+$S156-1),1,""))</f>
        <v/>
      </c>
      <c r="BF156" s="23" t="str">
        <f ca="1">IF(AND($O156="Objectif",BF$7&gt;=$R156,BF$7&lt;=$R156+$S156-1),2,IF(AND($O156="Jalon",BF$7&gt;=$R156,BF$7&lt;=$R156+$S156-1),1,""))</f>
        <v/>
      </c>
      <c r="BG156" s="23" t="str">
        <f ca="1">IF(AND($O156="Objectif",BG$7&gt;=$R156,BG$7&lt;=$R156+$S156-1),2,IF(AND($O156="Jalon",BG$7&gt;=$R156,BG$7&lt;=$R156+$S156-1),1,""))</f>
        <v/>
      </c>
      <c r="BH156" s="23" t="str">
        <f ca="1">IF(AND($O156="Objectif",BH$7&gt;=$R156,BH$7&lt;=$R156+$S156-1),2,IF(AND($O156="Jalon",BH$7&gt;=$R156,BH$7&lt;=$R156+$S156-1),1,""))</f>
        <v/>
      </c>
      <c r="BI156" s="23" t="str">
        <f ca="1">IF(AND($O156="Objectif",BI$7&gt;=$R156,BI$7&lt;=$R156+$S156-1),2,IF(AND($O156="Jalon",BI$7&gt;=$R156,BI$7&lt;=$R156+$S156-1),1,""))</f>
        <v/>
      </c>
      <c r="BJ156" s="23" t="str">
        <f ca="1">IF(AND($O156="Objectif",BJ$7&gt;=$R156,BJ$7&lt;=$R156+$S156-1),2,IF(AND($O156="Jalon",BJ$7&gt;=$R156,BJ$7&lt;=$R156+$S156-1),1,""))</f>
        <v/>
      </c>
      <c r="BK156" s="23" t="str">
        <f ca="1">IF(AND($O156="Objectif",BK$7&gt;=$R156,BK$7&lt;=$R156+$S156-1),2,IF(AND($O156="Jalon",BK$7&gt;=$R156,BK$7&lt;=$R156+$S156-1),1,""))</f>
        <v/>
      </c>
      <c r="BL156" s="23" t="str">
        <f ca="1">IF(AND($O156="Objectif",BL$7&gt;=$R156,BL$7&lt;=$R156+$S156-1),2,IF(AND($O156="Jalon",BL$7&gt;=$R156,BL$7&lt;=$R156+$S156-1),1,""))</f>
        <v/>
      </c>
      <c r="BM156" s="23" t="str">
        <f ca="1">IF(AND($O156="Objectif",BM$7&gt;=$R156,BM$7&lt;=$R156+$S156-1),2,IF(AND($O156="Jalon",BM$7&gt;=$R156,BM$7&lt;=$R156+$S156-1),1,""))</f>
        <v/>
      </c>
      <c r="BN156" s="23" t="str">
        <f ca="1">IF(AND($O156="Objectif",BN$7&gt;=$R156,BN$7&lt;=$R156+$S156-1),2,IF(AND($O156="Jalon",BN$7&gt;=$R156,BN$7&lt;=$R156+$S156-1),1,""))</f>
        <v/>
      </c>
      <c r="BO156" s="23" t="str">
        <f ca="1">IF(AND($O156="Objectif",BO$7&gt;=$R156,BO$7&lt;=$R156+$S156-1),2,IF(AND($O156="Jalon",BO$7&gt;=$R156,BO$7&lt;=$R156+$S156-1),1,""))</f>
        <v/>
      </c>
      <c r="BP156" s="23" t="str">
        <f ca="1">IF(AND($O156="Objectif",BP$7&gt;=$R156,BP$7&lt;=$R156+$S156-1),2,IF(AND($O156="Jalon",BP$7&gt;=$R156,BP$7&lt;=$R156+$S156-1),1,""))</f>
        <v/>
      </c>
      <c r="BQ156" s="23" t="str">
        <f ca="1">IF(AND($O156="Objectif",BQ$7&gt;=$R156,BQ$7&lt;=$R156+$S156-1),2,IF(AND($O156="Jalon",BQ$7&gt;=$R156,BQ$7&lt;=$R156+$S156-1),1,""))</f>
        <v/>
      </c>
      <c r="BR156" s="23" t="str">
        <f ca="1">IF(AND($O156="Objectif",BR$7&gt;=$R156,BR$7&lt;=$R156+$S156-1),2,IF(AND($O156="Jalon",BR$7&gt;=$R156,BR$7&lt;=$R156+$S156-1),1,""))</f>
        <v/>
      </c>
      <c r="BS156" s="23" t="str">
        <f ca="1">IF(AND($O156="Objectif",BS$7&gt;=$R156,BS$7&lt;=$R156+$S156-1),2,IF(AND($O156="Jalon",BS$7&gt;=$R156,BS$7&lt;=$R156+$S156-1),1,""))</f>
        <v/>
      </c>
      <c r="BT156" s="23" t="str">
        <f ca="1">IF(AND($O156="Objectif",BT$7&gt;=$R156,BT$7&lt;=$R156+$S156-1),2,IF(AND($O156="Jalon",BT$7&gt;=$R156,BT$7&lt;=$R156+$S156-1),1,""))</f>
        <v/>
      </c>
      <c r="BU156" s="23" t="str">
        <f ca="1">IF(AND($O156="Objectif",BU$7&gt;=$R156,BU$7&lt;=$R156+$S156-1),2,IF(AND($O156="Jalon",BU$7&gt;=$R156,BU$7&lt;=$R156+$S156-1),1,""))</f>
        <v/>
      </c>
      <c r="BV156" s="23" t="str">
        <f ca="1">IF(AND($O156="Objectif",BV$7&gt;=$R156,BV$7&lt;=$R156+$S156-1),2,IF(AND($O156="Jalon",BV$7&gt;=$R156,BV$7&lt;=$R156+$S156-1),1,""))</f>
        <v/>
      </c>
      <c r="BW156" s="23" t="str">
        <f ca="1">IF(AND($O156="Objectif",BW$7&gt;=$R156,BW$7&lt;=$R156+$S156-1),2,IF(AND($O156="Jalon",BW$7&gt;=$R156,BW$7&lt;=$R156+$S156-1),1,""))</f>
        <v/>
      </c>
      <c r="BX156" s="23" t="str">
        <f ca="1">IF(AND($O156="Objectif",BX$7&gt;=$R156,BX$7&lt;=$R156+$S156-1),2,IF(AND($O156="Jalon",BX$7&gt;=$R156,BX$7&lt;=$R156+$S156-1),1,""))</f>
        <v/>
      </c>
      <c r="BY156" s="23" t="str">
        <f ca="1">IF(AND($O156="Objectif",BY$7&gt;=$R156,BY$7&lt;=$R156+$S156-1),2,IF(AND($O156="Jalon",BY$7&gt;=$R156,BY$7&lt;=$R156+$S156-1),1,""))</f>
        <v/>
      </c>
      <c r="BZ156" s="23" t="str">
        <f ca="1">IF(AND($O156="Objectif",BZ$7&gt;=$R156,BZ$7&lt;=$R156+$S156-1),2,IF(AND($O156="Jalon",BZ$7&gt;=$R156,BZ$7&lt;=$R156+$S156-1),1,""))</f>
        <v/>
      </c>
      <c r="CA156" s="23" t="str">
        <f ca="1">IF(AND($O156="Objectif",CA$7&gt;=$R156,CA$7&lt;=$R156+$S156-1),2,IF(AND($O156="Jalon",CA$7&gt;=$R156,CA$7&lt;=$R156+$S156-1),1,""))</f>
        <v/>
      </c>
      <c r="CB156" s="23" t="str">
        <f ca="1">IF(AND($O156="Objectif",CB$7&gt;=$R156,CB$7&lt;=$R156+$S156-1),2,IF(AND($O156="Jalon",CB$7&gt;=$R156,CB$7&lt;=$R156+$S156-1),1,""))</f>
        <v/>
      </c>
    </row>
    <row r="157" spans="1:105" s="60" customFormat="1" ht="30" customHeight="1" x14ac:dyDescent="0.25">
      <c r="A157" s="36">
        <v>11</v>
      </c>
      <c r="B157" s="33" t="s">
        <v>27</v>
      </c>
      <c r="C157" s="88" t="str">
        <f ca="1">VLOOKUP(((Jalons[[#This Row],[perturbation ]]+Jalons[[#This Row],[perturbation 9]])/150),$D$3:$E$6,2,1)</f>
        <v>En bonne voie</v>
      </c>
      <c r="D157" s="88" t="str">
        <f ca="1">VLOOKUP((Jalons[[#This Row],[temps consommés ]]-Jalons[[#This Row],[Nombre de jours]])/Jalons[[#This Row],[Nombre de jours]],$V$3:$W$6,2,1)</f>
        <v>En bonne voie</v>
      </c>
      <c r="E157" s="22" t="s">
        <v>9</v>
      </c>
      <c r="F157" s="65">
        <f>IF(AND(Jalons[[#This Row],[début réel ]]="",Jalons[[#This Row],[fin réelle ]]),0,IF(AND(Jalons[[#This Row],[début réel ]]&lt;&gt;"",Jalons[[#This Row],[fin réelle ]]=""),0.5,1))</f>
        <v>0</v>
      </c>
      <c r="G157" s="56">
        <f>+T112+1</f>
        <v>45054</v>
      </c>
      <c r="H157" s="21">
        <v>2</v>
      </c>
      <c r="I157" s="45">
        <f>+Jalons[[#This Row],[Début prévisionnel ]]+Jalons[[#This Row],[Nombre de jours]]-1</f>
        <v>45055</v>
      </c>
      <c r="J157" s="45"/>
      <c r="K157" s="87">
        <f ca="1">IF(Jalons[[#This Row],[temps consommés ]]-Jalons[[#This Row],[Nombre de jours]]&lt;0,0,Jalons[[#This Row],[temps consommés ]]-Jalons[[#This Row],[Nombre de jours]])</f>
        <v>0</v>
      </c>
      <c r="L15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7" s="45"/>
      <c r="N157" s="66"/>
      <c r="O157" s="88" t="str">
        <f ca="1">VLOOKUP(Jalons[[#This Row],[temps consommés 10]]-Jalons[[#This Row],[Nombre de jours6]]/Jalons[[#This Row],[Nombre de jours6]],$V$3:$W$6,2,1)</f>
        <v>En bonne voie</v>
      </c>
      <c r="P157" s="22" t="s">
        <v>9</v>
      </c>
      <c r="Q157" s="65">
        <f>IF(AND(Jalons[[#This Row],[début réel 8]]="",Jalons[[#This Row],[fin réelle 11]]),0,IF(AND(Jalons[[#This Row],[début réel 8]]&lt;&gt;"",Jalons[[#This Row],[fin réelle 11]]=""),0.5,1))</f>
        <v>0</v>
      </c>
      <c r="R157" s="107">
        <f>Jalons[[#This Row],[Fin ]]+1</f>
        <v>45056</v>
      </c>
      <c r="S157">
        <v>26</v>
      </c>
      <c r="T157" s="45">
        <f>Jalons[[#This Row],[Début prévisionnel 5]]+Jalons[[#This Row],[Nombre de jours6]]</f>
        <v>45082</v>
      </c>
      <c r="U157" s="45"/>
      <c r="V157" s="87">
        <f ca="1">IF(Jalons[[#This Row],[temps consommés 10]]-Jalons[[#This Row],[Nombre de jours6]]&lt;0,0,Jalons[[#This Row],[temps consommés 10]]-Jalons[[#This Row],[Nombre de jours6]])</f>
        <v>0</v>
      </c>
      <c r="W15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7" s="45"/>
      <c r="Y157" s="23" t="str">
        <f ca="1">IF(AND($O157="Objectif",Y$7&gt;=$R157,Y$7&lt;=$R157+$S157-1),2,IF(AND($O157="Jalon",Y$7&gt;=$R157,Y$7&lt;=$R157+$S157-1),1,""))</f>
        <v/>
      </c>
      <c r="Z157" s="23" t="str">
        <f ca="1">IF(AND($O157="Objectif",Z$7&gt;=$R157,Z$7&lt;=$R157+$S157-1),2,IF(AND($O157="Jalon",Z$7&gt;=$R157,Z$7&lt;=$R157+$S157-1),1,""))</f>
        <v/>
      </c>
      <c r="AA157" s="23" t="str">
        <f ca="1">IF(AND($O157="Objectif",AA$7&gt;=$R157,AA$7&lt;=$R157+$S157-1),2,IF(AND($O157="Jalon",AA$7&gt;=$R157,AA$7&lt;=$R157+$S157-1),1,""))</f>
        <v/>
      </c>
      <c r="AB157" s="23" t="str">
        <f ca="1">IF(AND($O157="Objectif",AB$7&gt;=$R157,AB$7&lt;=$R157+$S157-1),2,IF(AND($O157="Jalon",AB$7&gt;=$R157,AB$7&lt;=$R157+$S157-1),1,""))</f>
        <v/>
      </c>
      <c r="AC157" s="23" t="str">
        <f ca="1">IF(AND($O157="Objectif",AC$7&gt;=$R157,AC$7&lt;=$R157+$S157-1),2,IF(AND($O157="Jalon",AC$7&gt;=$R157,AC$7&lt;=$R157+$S157-1),1,""))</f>
        <v/>
      </c>
      <c r="AD157" s="23" t="str">
        <f ca="1">IF(AND($O157="Objectif",AD$7&gt;=$R157,AD$7&lt;=$R157+$S157-1),2,IF(AND($O157="Jalon",AD$7&gt;=$R157,AD$7&lt;=$R157+$S157-1),1,""))</f>
        <v/>
      </c>
      <c r="AE157" s="23" t="str">
        <f ca="1">IF(AND($O157="Objectif",AE$7&gt;=$R157,AE$7&lt;=$R157+$S157-1),2,IF(AND($O157="Jalon",AE$7&gt;=$R157,AE$7&lt;=$R157+$S157-1),1,""))</f>
        <v/>
      </c>
      <c r="AF157" s="23" t="str">
        <f ca="1">IF(AND($O157="Objectif",AF$7&gt;=$R157,AF$7&lt;=$R157+$S157-1),2,IF(AND($O157="Jalon",AF$7&gt;=$R157,AF$7&lt;=$R157+$S157-1),1,""))</f>
        <v/>
      </c>
      <c r="AG157" s="23" t="str">
        <f ca="1">IF(AND($O157="Objectif",AG$7&gt;=$R157,AG$7&lt;=$R157+$S157-1),2,IF(AND($O157="Jalon",AG$7&gt;=$R157,AG$7&lt;=$R157+$S157-1),1,""))</f>
        <v/>
      </c>
      <c r="AH157" s="23" t="str">
        <f ca="1">IF(AND($O157="Objectif",AH$7&gt;=$R157,AH$7&lt;=$R157+$S157-1),2,IF(AND($O157="Jalon",AH$7&gt;=$R157,AH$7&lt;=$R157+$S157-1),1,""))</f>
        <v/>
      </c>
      <c r="AI157" s="23" t="str">
        <f ca="1">IF(AND($O157="Objectif",AI$7&gt;=$R157,AI$7&lt;=$R157+$S157-1),2,IF(AND($O157="Jalon",AI$7&gt;=$R157,AI$7&lt;=$R157+$S157-1),1,""))</f>
        <v/>
      </c>
      <c r="AJ157" s="23" t="str">
        <f ca="1">IF(AND($O157="Objectif",AJ$7&gt;=$R157,AJ$7&lt;=$R157+$S157-1),2,IF(AND($O157="Jalon",AJ$7&gt;=$R157,AJ$7&lt;=$R157+$S157-1),1,""))</f>
        <v/>
      </c>
      <c r="AK157" s="23" t="str">
        <f ca="1">IF(AND($O157="Objectif",AK$7&gt;=$R157,AK$7&lt;=$R157+$S157-1),2,IF(AND($O157="Jalon",AK$7&gt;=$R157,AK$7&lt;=$R157+$S157-1),1,""))</f>
        <v/>
      </c>
      <c r="AL157" s="23" t="str">
        <f ca="1">IF(AND($O157="Objectif",AL$7&gt;=$R157,AL$7&lt;=$R157+$S157-1),2,IF(AND($O157="Jalon",AL$7&gt;=$R157,AL$7&lt;=$R157+$S157-1),1,""))</f>
        <v/>
      </c>
      <c r="AM157" s="23" t="str">
        <f ca="1">IF(AND($O157="Objectif",AM$7&gt;=$R157,AM$7&lt;=$R157+$S157-1),2,IF(AND($O157="Jalon",AM$7&gt;=$R157,AM$7&lt;=$R157+$S157-1),1,""))</f>
        <v/>
      </c>
      <c r="AN157" s="23" t="str">
        <f ca="1">IF(AND($O157="Objectif",AN$7&gt;=$R157,AN$7&lt;=$R157+$S157-1),2,IF(AND($O157="Jalon",AN$7&gt;=$R157,AN$7&lt;=$R157+$S157-1),1,""))</f>
        <v/>
      </c>
      <c r="AO157" s="23" t="str">
        <f ca="1">IF(AND($O157="Objectif",AO$7&gt;=$R157,AO$7&lt;=$R157+$S157-1),2,IF(AND($O157="Jalon",AO$7&gt;=$R157,AO$7&lt;=$R157+$S157-1),1,""))</f>
        <v/>
      </c>
      <c r="AP157" s="23" t="str">
        <f ca="1">IF(AND($O157="Objectif",AP$7&gt;=$R157,AP$7&lt;=$R157+$S157-1),2,IF(AND($O157="Jalon",AP$7&gt;=$R157,AP$7&lt;=$R157+$S157-1),1,""))</f>
        <v/>
      </c>
      <c r="AQ157" s="23" t="str">
        <f ca="1">IF(AND($O157="Objectif",AQ$7&gt;=$R157,AQ$7&lt;=$R157+$S157-1),2,IF(AND($O157="Jalon",AQ$7&gt;=$R157,AQ$7&lt;=$R157+$S157-1),1,""))</f>
        <v/>
      </c>
      <c r="AR157" s="23" t="str">
        <f ca="1">IF(AND($O157="Objectif",AR$7&gt;=$R157,AR$7&lt;=$R157+$S157-1),2,IF(AND($O157="Jalon",AR$7&gt;=$R157,AR$7&lt;=$R157+$S157-1),1,""))</f>
        <v/>
      </c>
      <c r="AS157" s="23" t="str">
        <f ca="1">IF(AND($O157="Objectif",AS$7&gt;=$R157,AS$7&lt;=$R157+$S157-1),2,IF(AND($O157="Jalon",AS$7&gt;=$R157,AS$7&lt;=$R157+$S157-1),1,""))</f>
        <v/>
      </c>
      <c r="AT157" s="23" t="str">
        <f ca="1">IF(AND($O157="Objectif",AT$7&gt;=$R157,AT$7&lt;=$R157+$S157-1),2,IF(AND($O157="Jalon",AT$7&gt;=$R157,AT$7&lt;=$R157+$S157-1),1,""))</f>
        <v/>
      </c>
      <c r="AU157" s="23" t="str">
        <f ca="1">IF(AND($O157="Objectif",AU$7&gt;=$R157,AU$7&lt;=$R157+$S157-1),2,IF(AND($O157="Jalon",AU$7&gt;=$R157,AU$7&lt;=$R157+$S157-1),1,""))</f>
        <v/>
      </c>
      <c r="AV157" s="23" t="str">
        <f ca="1">IF(AND($O157="Objectif",AV$7&gt;=$R157,AV$7&lt;=$R157+$S157-1),2,IF(AND($O157="Jalon",AV$7&gt;=$R157,AV$7&lt;=$R157+$S157-1),1,""))</f>
        <v/>
      </c>
      <c r="AW157" s="23" t="str">
        <f ca="1">IF(AND($O157="Objectif",AW$7&gt;=$R157,AW$7&lt;=$R157+$S157-1),2,IF(AND($O157="Jalon",AW$7&gt;=$R157,AW$7&lt;=$R157+$S157-1),1,""))</f>
        <v/>
      </c>
      <c r="AX157" s="23" t="str">
        <f ca="1">IF(AND($O157="Objectif",AX$7&gt;=$R157,AX$7&lt;=$R157+$S157-1),2,IF(AND($O157="Jalon",AX$7&gt;=$R157,AX$7&lt;=$R157+$S157-1),1,""))</f>
        <v/>
      </c>
      <c r="AY157" s="23" t="str">
        <f ca="1">IF(AND($O157="Objectif",AY$7&gt;=$R157,AY$7&lt;=$R157+$S157-1),2,IF(AND($O157="Jalon",AY$7&gt;=$R157,AY$7&lt;=$R157+$S157-1),1,""))</f>
        <v/>
      </c>
      <c r="AZ157" s="23" t="str">
        <f ca="1">IF(AND($O157="Objectif",AZ$7&gt;=$R157,AZ$7&lt;=$R157+$S157-1),2,IF(AND($O157="Jalon",AZ$7&gt;=$R157,AZ$7&lt;=$R157+$S157-1),1,""))</f>
        <v/>
      </c>
      <c r="BA157" s="23" t="str">
        <f ca="1">IF(AND($O157="Objectif",BA$7&gt;=$R157,BA$7&lt;=$R157+$S157-1),2,IF(AND($O157="Jalon",BA$7&gt;=$R157,BA$7&lt;=$R157+$S157-1),1,""))</f>
        <v/>
      </c>
      <c r="BB157" s="23" t="str">
        <f ca="1">IF(AND($O157="Objectif",BB$7&gt;=$R157,BB$7&lt;=$R157+$S157-1),2,IF(AND($O157="Jalon",BB$7&gt;=$R157,BB$7&lt;=$R157+$S157-1),1,""))</f>
        <v/>
      </c>
      <c r="BC157" s="23" t="str">
        <f ca="1">IF(AND($O157="Objectif",BC$7&gt;=$R157,BC$7&lt;=$R157+$S157-1),2,IF(AND($O157="Jalon",BC$7&gt;=$R157,BC$7&lt;=$R157+$S157-1),1,""))</f>
        <v/>
      </c>
      <c r="BD157" s="23" t="str">
        <f ca="1">IF(AND($O157="Objectif",BD$7&gt;=$R157,BD$7&lt;=$R157+$S157-1),2,IF(AND($O157="Jalon",BD$7&gt;=$R157,BD$7&lt;=$R157+$S157-1),1,""))</f>
        <v/>
      </c>
      <c r="BE157" s="23" t="str">
        <f ca="1">IF(AND($O157="Objectif",BE$7&gt;=$R157,BE$7&lt;=$R157+$S157-1),2,IF(AND($O157="Jalon",BE$7&gt;=$R157,BE$7&lt;=$R157+$S157-1),1,""))</f>
        <v/>
      </c>
      <c r="BF157" s="23" t="str">
        <f ca="1">IF(AND($O157="Objectif",BF$7&gt;=$R157,BF$7&lt;=$R157+$S157-1),2,IF(AND($O157="Jalon",BF$7&gt;=$R157,BF$7&lt;=$R157+$S157-1),1,""))</f>
        <v/>
      </c>
      <c r="BG157" s="23" t="str">
        <f ca="1">IF(AND($O157="Objectif",BG$7&gt;=$R157,BG$7&lt;=$R157+$S157-1),2,IF(AND($O157="Jalon",BG$7&gt;=$R157,BG$7&lt;=$R157+$S157-1),1,""))</f>
        <v/>
      </c>
      <c r="BH157" s="23" t="str">
        <f ca="1">IF(AND($O157="Objectif",BH$7&gt;=$R157,BH$7&lt;=$R157+$S157-1),2,IF(AND($O157="Jalon",BH$7&gt;=$R157,BH$7&lt;=$R157+$S157-1),1,""))</f>
        <v/>
      </c>
      <c r="BI157" s="23" t="str">
        <f ca="1">IF(AND($O157="Objectif",BI$7&gt;=$R157,BI$7&lt;=$R157+$S157-1),2,IF(AND($O157="Jalon",BI$7&gt;=$R157,BI$7&lt;=$R157+$S157-1),1,""))</f>
        <v/>
      </c>
      <c r="BJ157" s="23" t="str">
        <f ca="1">IF(AND($O157="Objectif",BJ$7&gt;=$R157,BJ$7&lt;=$R157+$S157-1),2,IF(AND($O157="Jalon",BJ$7&gt;=$R157,BJ$7&lt;=$R157+$S157-1),1,""))</f>
        <v/>
      </c>
      <c r="BK157" s="23" t="str">
        <f ca="1">IF(AND($O157="Objectif",BK$7&gt;=$R157,BK$7&lt;=$R157+$S157-1),2,IF(AND($O157="Jalon",BK$7&gt;=$R157,BK$7&lt;=$R157+$S157-1),1,""))</f>
        <v/>
      </c>
      <c r="BL157" s="23" t="str">
        <f ca="1">IF(AND($O157="Objectif",BL$7&gt;=$R157,BL$7&lt;=$R157+$S157-1),2,IF(AND($O157="Jalon",BL$7&gt;=$R157,BL$7&lt;=$R157+$S157-1),1,""))</f>
        <v/>
      </c>
      <c r="BM157" s="23" t="str">
        <f ca="1">IF(AND($O157="Objectif",BM$7&gt;=$R157,BM$7&lt;=$R157+$S157-1),2,IF(AND($O157="Jalon",BM$7&gt;=$R157,BM$7&lt;=$R157+$S157-1),1,""))</f>
        <v/>
      </c>
      <c r="BN157" s="23" t="str">
        <f ca="1">IF(AND($O157="Objectif",BN$7&gt;=$R157,BN$7&lt;=$R157+$S157-1),2,IF(AND($O157="Jalon",BN$7&gt;=$R157,BN$7&lt;=$R157+$S157-1),1,""))</f>
        <v/>
      </c>
      <c r="BO157" s="23" t="str">
        <f ca="1">IF(AND($O157="Objectif",BO$7&gt;=$R157,BO$7&lt;=$R157+$S157-1),2,IF(AND($O157="Jalon",BO$7&gt;=$R157,BO$7&lt;=$R157+$S157-1),1,""))</f>
        <v/>
      </c>
      <c r="BP157" s="23" t="str">
        <f ca="1">IF(AND($O157="Objectif",BP$7&gt;=$R157,BP$7&lt;=$R157+$S157-1),2,IF(AND($O157="Jalon",BP$7&gt;=$R157,BP$7&lt;=$R157+$S157-1),1,""))</f>
        <v/>
      </c>
      <c r="BQ157" s="23" t="str">
        <f ca="1">IF(AND($O157="Objectif",BQ$7&gt;=$R157,BQ$7&lt;=$R157+$S157-1),2,IF(AND($O157="Jalon",BQ$7&gt;=$R157,BQ$7&lt;=$R157+$S157-1),1,""))</f>
        <v/>
      </c>
      <c r="BR157" s="23" t="str">
        <f ca="1">IF(AND($O157="Objectif",BR$7&gt;=$R157,BR$7&lt;=$R157+$S157-1),2,IF(AND($O157="Jalon",BR$7&gt;=$R157,BR$7&lt;=$R157+$S157-1),1,""))</f>
        <v/>
      </c>
      <c r="BS157" s="23" t="str">
        <f ca="1">IF(AND($O157="Objectif",BS$7&gt;=$R157,BS$7&lt;=$R157+$S157-1),2,IF(AND($O157="Jalon",BS$7&gt;=$R157,BS$7&lt;=$R157+$S157-1),1,""))</f>
        <v/>
      </c>
      <c r="BT157" s="23" t="str">
        <f ca="1">IF(AND($O157="Objectif",BT$7&gt;=$R157,BT$7&lt;=$R157+$S157-1),2,IF(AND($O157="Jalon",BT$7&gt;=$R157,BT$7&lt;=$R157+$S157-1),1,""))</f>
        <v/>
      </c>
      <c r="BU157" s="23" t="str">
        <f ca="1">IF(AND($O157="Objectif",BU$7&gt;=$R157,BU$7&lt;=$R157+$S157-1),2,IF(AND($O157="Jalon",BU$7&gt;=$R157,BU$7&lt;=$R157+$S157-1),1,""))</f>
        <v/>
      </c>
      <c r="BV157" s="23" t="str">
        <f ca="1">IF(AND($O157="Objectif",BV$7&gt;=$R157,BV$7&lt;=$R157+$S157-1),2,IF(AND($O157="Jalon",BV$7&gt;=$R157,BV$7&lt;=$R157+$S157-1),1,""))</f>
        <v/>
      </c>
      <c r="BW157" s="23" t="str">
        <f ca="1">IF(AND($O157="Objectif",BW$7&gt;=$R157,BW$7&lt;=$R157+$S157-1),2,IF(AND($O157="Jalon",BW$7&gt;=$R157,BW$7&lt;=$R157+$S157-1),1,""))</f>
        <v/>
      </c>
      <c r="BX157" s="23" t="str">
        <f ca="1">IF(AND($O157="Objectif",BX$7&gt;=$R157,BX$7&lt;=$R157+$S157-1),2,IF(AND($O157="Jalon",BX$7&gt;=$R157,BX$7&lt;=$R157+$S157-1),1,""))</f>
        <v/>
      </c>
      <c r="BY157" s="23" t="str">
        <f ca="1">IF(AND($O157="Objectif",BY$7&gt;=$R157,BY$7&lt;=$R157+$S157-1),2,IF(AND($O157="Jalon",BY$7&gt;=$R157,BY$7&lt;=$R157+$S157-1),1,""))</f>
        <v/>
      </c>
      <c r="BZ157" s="23" t="str">
        <f ca="1">IF(AND($O157="Objectif",BZ$7&gt;=$R157,BZ$7&lt;=$R157+$S157-1),2,IF(AND($O157="Jalon",BZ$7&gt;=$R157,BZ$7&lt;=$R157+$S157-1),1,""))</f>
        <v/>
      </c>
      <c r="CA157" s="23" t="str">
        <f ca="1">IF(AND($O157="Objectif",CA$7&gt;=$R157,CA$7&lt;=$R157+$S157-1),2,IF(AND($O157="Jalon",CA$7&gt;=$R157,CA$7&lt;=$R157+$S157-1),1,""))</f>
        <v/>
      </c>
      <c r="CB157" s="23" t="str">
        <f ca="1">IF(AND($O157="Objectif",CB$7&gt;=$R157,CB$7&lt;=$R157+$S157-1),2,IF(AND($O157="Jalon",CB$7&gt;=$R157,CB$7&lt;=$R157+$S157-1),1,""))</f>
        <v/>
      </c>
    </row>
    <row r="158" spans="1:105" s="60" customFormat="1" ht="30" customHeight="1" x14ac:dyDescent="0.25">
      <c r="A158" s="37">
        <v>12</v>
      </c>
      <c r="B158" s="33" t="s">
        <v>28</v>
      </c>
      <c r="C158" s="88" t="str">
        <f ca="1">VLOOKUP(((Jalons[[#This Row],[perturbation ]]+Jalons[[#This Row],[perturbation 9]])/150),$D$3:$E$6,2,1)</f>
        <v>En bonne voie</v>
      </c>
      <c r="D158" s="88" t="str">
        <f ca="1">VLOOKUP((Jalons[[#This Row],[temps consommés ]]-Jalons[[#This Row],[Nombre de jours]])/Jalons[[#This Row],[Nombre de jours]],$V$3:$W$6,2,1)</f>
        <v>En bonne voie</v>
      </c>
      <c r="E158" s="22" t="s">
        <v>9</v>
      </c>
      <c r="F158" s="65">
        <f>IF(AND(Jalons[[#This Row],[début réel ]]="",Jalons[[#This Row],[fin réelle ]]),0,IF(AND(Jalons[[#This Row],[début réel ]]&lt;&gt;"",Jalons[[#This Row],[fin réelle ]]=""),0.5,1))</f>
        <v>0</v>
      </c>
      <c r="G158" s="56">
        <f>+T113+1</f>
        <v>45054</v>
      </c>
      <c r="H158" s="21">
        <v>2</v>
      </c>
      <c r="I158" s="45">
        <f>+Jalons[[#This Row],[Début prévisionnel ]]+Jalons[[#This Row],[Nombre de jours]]-1</f>
        <v>45055</v>
      </c>
      <c r="J158" s="45"/>
      <c r="K158" s="87">
        <f ca="1">IF(Jalons[[#This Row],[temps consommés ]]-Jalons[[#This Row],[Nombre de jours]]&lt;0,0,Jalons[[#This Row],[temps consommés ]]-Jalons[[#This Row],[Nombre de jours]])</f>
        <v>0</v>
      </c>
      <c r="L15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8" s="45"/>
      <c r="N158" s="66"/>
      <c r="O158" s="88" t="str">
        <f ca="1">VLOOKUP(Jalons[[#This Row],[temps consommés 10]]-Jalons[[#This Row],[Nombre de jours6]]/Jalons[[#This Row],[Nombre de jours6]],$V$3:$W$6,2,1)</f>
        <v>En bonne voie</v>
      </c>
      <c r="P158" s="22" t="s">
        <v>9</v>
      </c>
      <c r="Q158" s="65">
        <f>IF(AND(Jalons[[#This Row],[début réel 8]]="",Jalons[[#This Row],[fin réelle 11]]),0,IF(AND(Jalons[[#This Row],[début réel 8]]&lt;&gt;"",Jalons[[#This Row],[fin réelle 11]]=""),0.5,1))</f>
        <v>0</v>
      </c>
      <c r="R158" s="107">
        <f>Jalons[[#This Row],[Fin ]]+1</f>
        <v>45056</v>
      </c>
      <c r="S158">
        <v>26</v>
      </c>
      <c r="T158" s="45">
        <f>Jalons[[#This Row],[Début prévisionnel 5]]+Jalons[[#This Row],[Nombre de jours6]]</f>
        <v>45082</v>
      </c>
      <c r="U158" s="45"/>
      <c r="V158" s="87">
        <f ca="1">IF(Jalons[[#This Row],[temps consommés 10]]-Jalons[[#This Row],[Nombre de jours6]]&lt;0,0,Jalons[[#This Row],[temps consommés 10]]-Jalons[[#This Row],[Nombre de jours6]])</f>
        <v>0</v>
      </c>
      <c r="W15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8" s="45"/>
      <c r="Y158" s="23" t="str">
        <f ca="1">IF(AND($O158="Objectif",Y$7&gt;=$R158,Y$7&lt;=$R158+$S158-1),2,IF(AND($O158="Jalon",Y$7&gt;=$R158,Y$7&lt;=$R158+$S158-1),1,""))</f>
        <v/>
      </c>
      <c r="Z158" s="23" t="str">
        <f ca="1">IF(AND($O158="Objectif",Z$7&gt;=$R158,Z$7&lt;=$R158+$S158-1),2,IF(AND($O158="Jalon",Z$7&gt;=$R158,Z$7&lt;=$R158+$S158-1),1,""))</f>
        <v/>
      </c>
      <c r="AA158" s="23" t="str">
        <f ca="1">IF(AND($O158="Objectif",AA$7&gt;=$R158,AA$7&lt;=$R158+$S158-1),2,IF(AND($O158="Jalon",AA$7&gt;=$R158,AA$7&lt;=$R158+$S158-1),1,""))</f>
        <v/>
      </c>
      <c r="AB158" s="23" t="str">
        <f ca="1">IF(AND($O158="Objectif",AB$7&gt;=$R158,AB$7&lt;=$R158+$S158-1),2,IF(AND($O158="Jalon",AB$7&gt;=$R158,AB$7&lt;=$R158+$S158-1),1,""))</f>
        <v/>
      </c>
      <c r="AC158" s="23" t="str">
        <f ca="1">IF(AND($O158="Objectif",AC$7&gt;=$R158,AC$7&lt;=$R158+$S158-1),2,IF(AND($O158="Jalon",AC$7&gt;=$R158,AC$7&lt;=$R158+$S158-1),1,""))</f>
        <v/>
      </c>
      <c r="AD158" s="23" t="str">
        <f ca="1">IF(AND($O158="Objectif",AD$7&gt;=$R158,AD$7&lt;=$R158+$S158-1),2,IF(AND($O158="Jalon",AD$7&gt;=$R158,AD$7&lt;=$R158+$S158-1),1,""))</f>
        <v/>
      </c>
      <c r="AE158" s="23" t="str">
        <f ca="1">IF(AND($O158="Objectif",AE$7&gt;=$R158,AE$7&lt;=$R158+$S158-1),2,IF(AND($O158="Jalon",AE$7&gt;=$R158,AE$7&lt;=$R158+$S158-1),1,""))</f>
        <v/>
      </c>
      <c r="AF158" s="23" t="str">
        <f ca="1">IF(AND($O158="Objectif",AF$7&gt;=$R158,AF$7&lt;=$R158+$S158-1),2,IF(AND($O158="Jalon",AF$7&gt;=$R158,AF$7&lt;=$R158+$S158-1),1,""))</f>
        <v/>
      </c>
      <c r="AG158" s="23" t="str">
        <f ca="1">IF(AND($O158="Objectif",AG$7&gt;=$R158,AG$7&lt;=$R158+$S158-1),2,IF(AND($O158="Jalon",AG$7&gt;=$R158,AG$7&lt;=$R158+$S158-1),1,""))</f>
        <v/>
      </c>
      <c r="AH158" s="23" t="str">
        <f ca="1">IF(AND($O158="Objectif",AH$7&gt;=$R158,AH$7&lt;=$R158+$S158-1),2,IF(AND($O158="Jalon",AH$7&gt;=$R158,AH$7&lt;=$R158+$S158-1),1,""))</f>
        <v/>
      </c>
      <c r="AI158" s="23" t="str">
        <f ca="1">IF(AND($O158="Objectif",AI$7&gt;=$R158,AI$7&lt;=$R158+$S158-1),2,IF(AND($O158="Jalon",AI$7&gt;=$R158,AI$7&lt;=$R158+$S158-1),1,""))</f>
        <v/>
      </c>
      <c r="AJ158" s="23" t="str">
        <f ca="1">IF(AND($O158="Objectif",AJ$7&gt;=$R158,AJ$7&lt;=$R158+$S158-1),2,IF(AND($O158="Jalon",AJ$7&gt;=$R158,AJ$7&lt;=$R158+$S158-1),1,""))</f>
        <v/>
      </c>
      <c r="AK158" s="23" t="str">
        <f ca="1">IF(AND($O158="Objectif",AK$7&gt;=$R158,AK$7&lt;=$R158+$S158-1),2,IF(AND($O158="Jalon",AK$7&gt;=$R158,AK$7&lt;=$R158+$S158-1),1,""))</f>
        <v/>
      </c>
      <c r="AL158" s="23" t="str">
        <f ca="1">IF(AND($O158="Objectif",AL$7&gt;=$R158,AL$7&lt;=$R158+$S158-1),2,IF(AND($O158="Jalon",AL$7&gt;=$R158,AL$7&lt;=$R158+$S158-1),1,""))</f>
        <v/>
      </c>
      <c r="AM158" s="23" t="str">
        <f ca="1">IF(AND($O158="Objectif",AM$7&gt;=$R158,AM$7&lt;=$R158+$S158-1),2,IF(AND($O158="Jalon",AM$7&gt;=$R158,AM$7&lt;=$R158+$S158-1),1,""))</f>
        <v/>
      </c>
      <c r="AN158" s="23" t="str">
        <f ca="1">IF(AND($O158="Objectif",AN$7&gt;=$R158,AN$7&lt;=$R158+$S158-1),2,IF(AND($O158="Jalon",AN$7&gt;=$R158,AN$7&lt;=$R158+$S158-1),1,""))</f>
        <v/>
      </c>
      <c r="AO158" s="23" t="str">
        <f ca="1">IF(AND($O158="Objectif",AO$7&gt;=$R158,AO$7&lt;=$R158+$S158-1),2,IF(AND($O158="Jalon",AO$7&gt;=$R158,AO$7&lt;=$R158+$S158-1),1,""))</f>
        <v/>
      </c>
      <c r="AP158" s="23" t="str">
        <f ca="1">IF(AND($O158="Objectif",AP$7&gt;=$R158,AP$7&lt;=$R158+$S158-1),2,IF(AND($O158="Jalon",AP$7&gt;=$R158,AP$7&lt;=$R158+$S158-1),1,""))</f>
        <v/>
      </c>
      <c r="AQ158" s="23" t="str">
        <f ca="1">IF(AND($O158="Objectif",AQ$7&gt;=$R158,AQ$7&lt;=$R158+$S158-1),2,IF(AND($O158="Jalon",AQ$7&gt;=$R158,AQ$7&lt;=$R158+$S158-1),1,""))</f>
        <v/>
      </c>
      <c r="AR158" s="23" t="str">
        <f ca="1">IF(AND($O158="Objectif",AR$7&gt;=$R158,AR$7&lt;=$R158+$S158-1),2,IF(AND($O158="Jalon",AR$7&gt;=$R158,AR$7&lt;=$R158+$S158-1),1,""))</f>
        <v/>
      </c>
      <c r="AS158" s="23" t="str">
        <f ca="1">IF(AND($O158="Objectif",AS$7&gt;=$R158,AS$7&lt;=$R158+$S158-1),2,IF(AND($O158="Jalon",AS$7&gt;=$R158,AS$7&lt;=$R158+$S158-1),1,""))</f>
        <v/>
      </c>
      <c r="AT158" s="23" t="str">
        <f ca="1">IF(AND($O158="Objectif",AT$7&gt;=$R158,AT$7&lt;=$R158+$S158-1),2,IF(AND($O158="Jalon",AT$7&gt;=$R158,AT$7&lt;=$R158+$S158-1),1,""))</f>
        <v/>
      </c>
      <c r="AU158" s="23" t="str">
        <f ca="1">IF(AND($O158="Objectif",AU$7&gt;=$R158,AU$7&lt;=$R158+$S158-1),2,IF(AND($O158="Jalon",AU$7&gt;=$R158,AU$7&lt;=$R158+$S158-1),1,""))</f>
        <v/>
      </c>
      <c r="AV158" s="23" t="str">
        <f ca="1">IF(AND($O158="Objectif",AV$7&gt;=$R158,AV$7&lt;=$R158+$S158-1),2,IF(AND($O158="Jalon",AV$7&gt;=$R158,AV$7&lt;=$R158+$S158-1),1,""))</f>
        <v/>
      </c>
      <c r="AW158" s="23" t="str">
        <f ca="1">IF(AND($O158="Objectif",AW$7&gt;=$R158,AW$7&lt;=$R158+$S158-1),2,IF(AND($O158="Jalon",AW$7&gt;=$R158,AW$7&lt;=$R158+$S158-1),1,""))</f>
        <v/>
      </c>
      <c r="AX158" s="23" t="str">
        <f ca="1">IF(AND($O158="Objectif",AX$7&gt;=$R158,AX$7&lt;=$R158+$S158-1),2,IF(AND($O158="Jalon",AX$7&gt;=$R158,AX$7&lt;=$R158+$S158-1),1,""))</f>
        <v/>
      </c>
      <c r="AY158" s="23" t="str">
        <f ca="1">IF(AND($O158="Objectif",AY$7&gt;=$R158,AY$7&lt;=$R158+$S158-1),2,IF(AND($O158="Jalon",AY$7&gt;=$R158,AY$7&lt;=$R158+$S158-1),1,""))</f>
        <v/>
      </c>
      <c r="AZ158" s="23" t="str">
        <f ca="1">IF(AND($O158="Objectif",AZ$7&gt;=$R158,AZ$7&lt;=$R158+$S158-1),2,IF(AND($O158="Jalon",AZ$7&gt;=$R158,AZ$7&lt;=$R158+$S158-1),1,""))</f>
        <v/>
      </c>
      <c r="BA158" s="23" t="str">
        <f ca="1">IF(AND($O158="Objectif",BA$7&gt;=$R158,BA$7&lt;=$R158+$S158-1),2,IF(AND($O158="Jalon",BA$7&gt;=$R158,BA$7&lt;=$R158+$S158-1),1,""))</f>
        <v/>
      </c>
      <c r="BB158" s="23" t="str">
        <f ca="1">IF(AND($O158="Objectif",BB$7&gt;=$R158,BB$7&lt;=$R158+$S158-1),2,IF(AND($O158="Jalon",BB$7&gt;=$R158,BB$7&lt;=$R158+$S158-1),1,""))</f>
        <v/>
      </c>
      <c r="BC158" s="23" t="str">
        <f ca="1">IF(AND($O158="Objectif",BC$7&gt;=$R158,BC$7&lt;=$R158+$S158-1),2,IF(AND($O158="Jalon",BC$7&gt;=$R158,BC$7&lt;=$R158+$S158-1),1,""))</f>
        <v/>
      </c>
      <c r="BD158" s="23" t="str">
        <f ca="1">IF(AND($O158="Objectif",BD$7&gt;=$R158,BD$7&lt;=$R158+$S158-1),2,IF(AND($O158="Jalon",BD$7&gt;=$R158,BD$7&lt;=$R158+$S158-1),1,""))</f>
        <v/>
      </c>
      <c r="BE158" s="23" t="str">
        <f ca="1">IF(AND($O158="Objectif",BE$7&gt;=$R158,BE$7&lt;=$R158+$S158-1),2,IF(AND($O158="Jalon",BE$7&gt;=$R158,BE$7&lt;=$R158+$S158-1),1,""))</f>
        <v/>
      </c>
      <c r="BF158" s="23" t="str">
        <f ca="1">IF(AND($O158="Objectif",BF$7&gt;=$R158,BF$7&lt;=$R158+$S158-1),2,IF(AND($O158="Jalon",BF$7&gt;=$R158,BF$7&lt;=$R158+$S158-1),1,""))</f>
        <v/>
      </c>
      <c r="BG158" s="23" t="str">
        <f ca="1">IF(AND($O158="Objectif",BG$7&gt;=$R158,BG$7&lt;=$R158+$S158-1),2,IF(AND($O158="Jalon",BG$7&gt;=$R158,BG$7&lt;=$R158+$S158-1),1,""))</f>
        <v/>
      </c>
      <c r="BH158" s="23" t="str">
        <f ca="1">IF(AND($O158="Objectif",BH$7&gt;=$R158,BH$7&lt;=$R158+$S158-1),2,IF(AND($O158="Jalon",BH$7&gt;=$R158,BH$7&lt;=$R158+$S158-1),1,""))</f>
        <v/>
      </c>
      <c r="BI158" s="23" t="str">
        <f ca="1">IF(AND($O158="Objectif",BI$7&gt;=$R158,BI$7&lt;=$R158+$S158-1),2,IF(AND($O158="Jalon",BI$7&gt;=$R158,BI$7&lt;=$R158+$S158-1),1,""))</f>
        <v/>
      </c>
      <c r="BJ158" s="23" t="str">
        <f ca="1">IF(AND($O158="Objectif",BJ$7&gt;=$R158,BJ$7&lt;=$R158+$S158-1),2,IF(AND($O158="Jalon",BJ$7&gt;=$R158,BJ$7&lt;=$R158+$S158-1),1,""))</f>
        <v/>
      </c>
      <c r="BK158" s="23" t="str">
        <f ca="1">IF(AND($O158="Objectif",BK$7&gt;=$R158,BK$7&lt;=$R158+$S158-1),2,IF(AND($O158="Jalon",BK$7&gt;=$R158,BK$7&lt;=$R158+$S158-1),1,""))</f>
        <v/>
      </c>
      <c r="BL158" s="23" t="str">
        <f ca="1">IF(AND($O158="Objectif",BL$7&gt;=$R158,BL$7&lt;=$R158+$S158-1),2,IF(AND($O158="Jalon",BL$7&gt;=$R158,BL$7&lt;=$R158+$S158-1),1,""))</f>
        <v/>
      </c>
      <c r="BM158" s="23" t="str">
        <f ca="1">IF(AND($O158="Objectif",BM$7&gt;=$R158,BM$7&lt;=$R158+$S158-1),2,IF(AND($O158="Jalon",BM$7&gt;=$R158,BM$7&lt;=$R158+$S158-1),1,""))</f>
        <v/>
      </c>
      <c r="BN158" s="23" t="str">
        <f ca="1">IF(AND($O158="Objectif",BN$7&gt;=$R158,BN$7&lt;=$R158+$S158-1),2,IF(AND($O158="Jalon",BN$7&gt;=$R158,BN$7&lt;=$R158+$S158-1),1,""))</f>
        <v/>
      </c>
      <c r="BO158" s="23" t="str">
        <f ca="1">IF(AND($O158="Objectif",BO$7&gt;=$R158,BO$7&lt;=$R158+$S158-1),2,IF(AND($O158="Jalon",BO$7&gt;=$R158,BO$7&lt;=$R158+$S158-1),1,""))</f>
        <v/>
      </c>
      <c r="BP158" s="23" t="str">
        <f ca="1">IF(AND($O158="Objectif",BP$7&gt;=$R158,BP$7&lt;=$R158+$S158-1),2,IF(AND($O158="Jalon",BP$7&gt;=$R158,BP$7&lt;=$R158+$S158-1),1,""))</f>
        <v/>
      </c>
      <c r="BQ158" s="23" t="str">
        <f ca="1">IF(AND($O158="Objectif",BQ$7&gt;=$R158,BQ$7&lt;=$R158+$S158-1),2,IF(AND($O158="Jalon",BQ$7&gt;=$R158,BQ$7&lt;=$R158+$S158-1),1,""))</f>
        <v/>
      </c>
      <c r="BR158" s="23" t="str">
        <f ca="1">IF(AND($O158="Objectif",BR$7&gt;=$R158,BR$7&lt;=$R158+$S158-1),2,IF(AND($O158="Jalon",BR$7&gt;=$R158,BR$7&lt;=$R158+$S158-1),1,""))</f>
        <v/>
      </c>
      <c r="BS158" s="23" t="str">
        <f ca="1">IF(AND($O158="Objectif",BS$7&gt;=$R158,BS$7&lt;=$R158+$S158-1),2,IF(AND($O158="Jalon",BS$7&gt;=$R158,BS$7&lt;=$R158+$S158-1),1,""))</f>
        <v/>
      </c>
      <c r="BT158" s="23" t="str">
        <f ca="1">IF(AND($O158="Objectif",BT$7&gt;=$R158,BT$7&lt;=$R158+$S158-1),2,IF(AND($O158="Jalon",BT$7&gt;=$R158,BT$7&lt;=$R158+$S158-1),1,""))</f>
        <v/>
      </c>
      <c r="BU158" s="23" t="str">
        <f ca="1">IF(AND($O158="Objectif",BU$7&gt;=$R158,BU$7&lt;=$R158+$S158-1),2,IF(AND($O158="Jalon",BU$7&gt;=$R158,BU$7&lt;=$R158+$S158-1),1,""))</f>
        <v/>
      </c>
      <c r="BV158" s="23" t="str">
        <f ca="1">IF(AND($O158="Objectif",BV$7&gt;=$R158,BV$7&lt;=$R158+$S158-1),2,IF(AND($O158="Jalon",BV$7&gt;=$R158,BV$7&lt;=$R158+$S158-1),1,""))</f>
        <v/>
      </c>
      <c r="BW158" s="23" t="str">
        <f ca="1">IF(AND($O158="Objectif",BW$7&gt;=$R158,BW$7&lt;=$R158+$S158-1),2,IF(AND($O158="Jalon",BW$7&gt;=$R158,BW$7&lt;=$R158+$S158-1),1,""))</f>
        <v/>
      </c>
      <c r="BX158" s="23" t="str">
        <f ca="1">IF(AND($O158="Objectif",BX$7&gt;=$R158,BX$7&lt;=$R158+$S158-1),2,IF(AND($O158="Jalon",BX$7&gt;=$R158,BX$7&lt;=$R158+$S158-1),1,""))</f>
        <v/>
      </c>
      <c r="BY158" s="23" t="str">
        <f ca="1">IF(AND($O158="Objectif",BY$7&gt;=$R158,BY$7&lt;=$R158+$S158-1),2,IF(AND($O158="Jalon",BY$7&gt;=$R158,BY$7&lt;=$R158+$S158-1),1,""))</f>
        <v/>
      </c>
      <c r="BZ158" s="23" t="str">
        <f ca="1">IF(AND($O158="Objectif",BZ$7&gt;=$R158,BZ$7&lt;=$R158+$S158-1),2,IF(AND($O158="Jalon",BZ$7&gt;=$R158,BZ$7&lt;=$R158+$S158-1),1,""))</f>
        <v/>
      </c>
      <c r="CA158" s="23" t="str">
        <f ca="1">IF(AND($O158="Objectif",CA$7&gt;=$R158,CA$7&lt;=$R158+$S158-1),2,IF(AND($O158="Jalon",CA$7&gt;=$R158,CA$7&lt;=$R158+$S158-1),1,""))</f>
        <v/>
      </c>
      <c r="CB158" s="23" t="str">
        <f ca="1">IF(AND($O158="Objectif",CB$7&gt;=$R158,CB$7&lt;=$R158+$S158-1),2,IF(AND($O158="Jalon",CB$7&gt;=$R158,CB$7&lt;=$R158+$S158-1),1,""))</f>
        <v/>
      </c>
    </row>
    <row r="159" spans="1:105" s="60" customFormat="1" ht="30" customHeight="1" x14ac:dyDescent="0.25">
      <c r="A159" s="36">
        <v>13</v>
      </c>
      <c r="B159" s="34" t="s">
        <v>29</v>
      </c>
      <c r="C159" s="88" t="str">
        <f ca="1">VLOOKUP(((Jalons[[#This Row],[perturbation ]]+Jalons[[#This Row],[perturbation 9]])/150),$D$3:$E$6,2,1)</f>
        <v>En bonne voie</v>
      </c>
      <c r="D159" s="88" t="str">
        <f ca="1">VLOOKUP((Jalons[[#This Row],[temps consommés ]]-Jalons[[#This Row],[Nombre de jours]])/Jalons[[#This Row],[Nombre de jours]],$V$3:$W$6,2,1)</f>
        <v>En bonne voie</v>
      </c>
      <c r="E159" s="22" t="s">
        <v>9</v>
      </c>
      <c r="F159" s="65">
        <f>IF(AND(Jalons[[#This Row],[début réel ]]="",Jalons[[#This Row],[fin réelle ]]),0,IF(AND(Jalons[[#This Row],[début réel ]]&lt;&gt;"",Jalons[[#This Row],[fin réelle ]]=""),0.5,1))</f>
        <v>0</v>
      </c>
      <c r="G159" s="56">
        <f>+T114+1</f>
        <v>45054</v>
      </c>
      <c r="H159" s="21">
        <v>2</v>
      </c>
      <c r="I159" s="45">
        <f>+Jalons[[#This Row],[Début prévisionnel ]]+Jalons[[#This Row],[Nombre de jours]]-1</f>
        <v>45055</v>
      </c>
      <c r="J159" s="45"/>
      <c r="K159" s="87">
        <f ca="1">IF(Jalons[[#This Row],[temps consommés ]]-Jalons[[#This Row],[Nombre de jours]]&lt;0,0,Jalons[[#This Row],[temps consommés ]]-Jalons[[#This Row],[Nombre de jours]])</f>
        <v>0</v>
      </c>
      <c r="L15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59" s="45"/>
      <c r="N159" s="66"/>
      <c r="O159" s="88" t="str">
        <f ca="1">VLOOKUP(Jalons[[#This Row],[temps consommés 10]]-Jalons[[#This Row],[Nombre de jours6]]/Jalons[[#This Row],[Nombre de jours6]],$V$3:$W$6,2,1)</f>
        <v>En bonne voie</v>
      </c>
      <c r="P159" s="22" t="s">
        <v>9</v>
      </c>
      <c r="Q159" s="65">
        <f>IF(AND(Jalons[[#This Row],[début réel 8]]="",Jalons[[#This Row],[fin réelle 11]]),0,IF(AND(Jalons[[#This Row],[début réel 8]]&lt;&gt;"",Jalons[[#This Row],[fin réelle 11]]=""),0.5,1))</f>
        <v>0</v>
      </c>
      <c r="R159" s="107">
        <f>Jalons[[#This Row],[Fin ]]+1</f>
        <v>45056</v>
      </c>
      <c r="S159">
        <v>26</v>
      </c>
      <c r="T159" s="45">
        <f>Jalons[[#This Row],[Début prévisionnel 5]]+Jalons[[#This Row],[Nombre de jours6]]</f>
        <v>45082</v>
      </c>
      <c r="U159" s="45"/>
      <c r="V159" s="87">
        <f ca="1">IF(Jalons[[#This Row],[temps consommés 10]]-Jalons[[#This Row],[Nombre de jours6]]&lt;0,0,Jalons[[#This Row],[temps consommés 10]]-Jalons[[#This Row],[Nombre de jours6]])</f>
        <v>0</v>
      </c>
      <c r="W15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59" s="45"/>
      <c r="Y159" s="23" t="str">
        <f ca="1">IF(AND($O159="Objectif",Y$7&gt;=$R159,Y$7&lt;=$R159+$S159-1),2,IF(AND($O159="Jalon",Y$7&gt;=$R159,Y$7&lt;=$R159+$S159-1),1,""))</f>
        <v/>
      </c>
      <c r="Z159" s="23" t="str">
        <f ca="1">IF(AND($O159="Objectif",Z$7&gt;=$R159,Z$7&lt;=$R159+$S159-1),2,IF(AND($O159="Jalon",Z$7&gt;=$R159,Z$7&lt;=$R159+$S159-1),1,""))</f>
        <v/>
      </c>
      <c r="AA159" s="23" t="str">
        <f ca="1">IF(AND($O159="Objectif",AA$7&gt;=$R159,AA$7&lt;=$R159+$S159-1),2,IF(AND($O159="Jalon",AA$7&gt;=$R159,AA$7&lt;=$R159+$S159-1),1,""))</f>
        <v/>
      </c>
      <c r="AB159" s="23" t="str">
        <f ca="1">IF(AND($O159="Objectif",AB$7&gt;=$R159,AB$7&lt;=$R159+$S159-1),2,IF(AND($O159="Jalon",AB$7&gt;=$R159,AB$7&lt;=$R159+$S159-1),1,""))</f>
        <v/>
      </c>
      <c r="AC159" s="23" t="str">
        <f ca="1">IF(AND($O159="Objectif",AC$7&gt;=$R159,AC$7&lt;=$R159+$S159-1),2,IF(AND($O159="Jalon",AC$7&gt;=$R159,AC$7&lt;=$R159+$S159-1),1,""))</f>
        <v/>
      </c>
      <c r="AD159" s="23" t="str">
        <f ca="1">IF(AND($O159="Objectif",AD$7&gt;=$R159,AD$7&lt;=$R159+$S159-1),2,IF(AND($O159="Jalon",AD$7&gt;=$R159,AD$7&lt;=$R159+$S159-1),1,""))</f>
        <v/>
      </c>
      <c r="AE159" s="23" t="str">
        <f ca="1">IF(AND($O159="Objectif",AE$7&gt;=$R159,AE$7&lt;=$R159+$S159-1),2,IF(AND($O159="Jalon",AE$7&gt;=$R159,AE$7&lt;=$R159+$S159-1),1,""))</f>
        <v/>
      </c>
      <c r="AF159" s="23" t="str">
        <f ca="1">IF(AND($O159="Objectif",AF$7&gt;=$R159,AF$7&lt;=$R159+$S159-1),2,IF(AND($O159="Jalon",AF$7&gt;=$R159,AF$7&lt;=$R159+$S159-1),1,""))</f>
        <v/>
      </c>
      <c r="AG159" s="23" t="str">
        <f ca="1">IF(AND($O159="Objectif",AG$7&gt;=$R159,AG$7&lt;=$R159+$S159-1),2,IF(AND($O159="Jalon",AG$7&gt;=$R159,AG$7&lt;=$R159+$S159-1),1,""))</f>
        <v/>
      </c>
      <c r="AH159" s="23" t="str">
        <f ca="1">IF(AND($O159="Objectif",AH$7&gt;=$R159,AH$7&lt;=$R159+$S159-1),2,IF(AND($O159="Jalon",AH$7&gt;=$R159,AH$7&lt;=$R159+$S159-1),1,""))</f>
        <v/>
      </c>
      <c r="AI159" s="23" t="str">
        <f ca="1">IF(AND($O159="Objectif",AI$7&gt;=$R159,AI$7&lt;=$R159+$S159-1),2,IF(AND($O159="Jalon",AI$7&gt;=$R159,AI$7&lt;=$R159+$S159-1),1,""))</f>
        <v/>
      </c>
      <c r="AJ159" s="23" t="str">
        <f ca="1">IF(AND($O159="Objectif",AJ$7&gt;=$R159,AJ$7&lt;=$R159+$S159-1),2,IF(AND($O159="Jalon",AJ$7&gt;=$R159,AJ$7&lt;=$R159+$S159-1),1,""))</f>
        <v/>
      </c>
      <c r="AK159" s="23" t="str">
        <f ca="1">IF(AND($O159="Objectif",AK$7&gt;=$R159,AK$7&lt;=$R159+$S159-1),2,IF(AND($O159="Jalon",AK$7&gt;=$R159,AK$7&lt;=$R159+$S159-1),1,""))</f>
        <v/>
      </c>
      <c r="AL159" s="23" t="str">
        <f ca="1">IF(AND($O159="Objectif",AL$7&gt;=$R159,AL$7&lt;=$R159+$S159-1),2,IF(AND($O159="Jalon",AL$7&gt;=$R159,AL$7&lt;=$R159+$S159-1),1,""))</f>
        <v/>
      </c>
      <c r="AM159" s="23" t="str">
        <f ca="1">IF(AND($O159="Objectif",AM$7&gt;=$R159,AM$7&lt;=$R159+$S159-1),2,IF(AND($O159="Jalon",AM$7&gt;=$R159,AM$7&lt;=$R159+$S159-1),1,""))</f>
        <v/>
      </c>
      <c r="AN159" s="23" t="str">
        <f ca="1">IF(AND($O159="Objectif",AN$7&gt;=$R159,AN$7&lt;=$R159+$S159-1),2,IF(AND($O159="Jalon",AN$7&gt;=$R159,AN$7&lt;=$R159+$S159-1),1,""))</f>
        <v/>
      </c>
      <c r="AO159" s="23" t="str">
        <f ca="1">IF(AND($O159="Objectif",AO$7&gt;=$R159,AO$7&lt;=$R159+$S159-1),2,IF(AND($O159="Jalon",AO$7&gt;=$R159,AO$7&lt;=$R159+$S159-1),1,""))</f>
        <v/>
      </c>
      <c r="AP159" s="23" t="str">
        <f ca="1">IF(AND($O159="Objectif",AP$7&gt;=$R159,AP$7&lt;=$R159+$S159-1),2,IF(AND($O159="Jalon",AP$7&gt;=$R159,AP$7&lt;=$R159+$S159-1),1,""))</f>
        <v/>
      </c>
      <c r="AQ159" s="23" t="str">
        <f ca="1">IF(AND($O159="Objectif",AQ$7&gt;=$R159,AQ$7&lt;=$R159+$S159-1),2,IF(AND($O159="Jalon",AQ$7&gt;=$R159,AQ$7&lt;=$R159+$S159-1),1,""))</f>
        <v/>
      </c>
      <c r="AR159" s="23" t="str">
        <f ca="1">IF(AND($O159="Objectif",AR$7&gt;=$R159,AR$7&lt;=$R159+$S159-1),2,IF(AND($O159="Jalon",AR$7&gt;=$R159,AR$7&lt;=$R159+$S159-1),1,""))</f>
        <v/>
      </c>
      <c r="AS159" s="23" t="str">
        <f ca="1">IF(AND($O159="Objectif",AS$7&gt;=$R159,AS$7&lt;=$R159+$S159-1),2,IF(AND($O159="Jalon",AS$7&gt;=$R159,AS$7&lt;=$R159+$S159-1),1,""))</f>
        <v/>
      </c>
      <c r="AT159" s="23" t="str">
        <f ca="1">IF(AND($O159="Objectif",AT$7&gt;=$R159,AT$7&lt;=$R159+$S159-1),2,IF(AND($O159="Jalon",AT$7&gt;=$R159,AT$7&lt;=$R159+$S159-1),1,""))</f>
        <v/>
      </c>
      <c r="AU159" s="23" t="str">
        <f ca="1">IF(AND($O159="Objectif",AU$7&gt;=$R159,AU$7&lt;=$R159+$S159-1),2,IF(AND($O159="Jalon",AU$7&gt;=$R159,AU$7&lt;=$R159+$S159-1),1,""))</f>
        <v/>
      </c>
      <c r="AV159" s="23" t="str">
        <f ca="1">IF(AND($O159="Objectif",AV$7&gt;=$R159,AV$7&lt;=$R159+$S159-1),2,IF(AND($O159="Jalon",AV$7&gt;=$R159,AV$7&lt;=$R159+$S159-1),1,""))</f>
        <v/>
      </c>
      <c r="AW159" s="23" t="str">
        <f ca="1">IF(AND($O159="Objectif",AW$7&gt;=$R159,AW$7&lt;=$R159+$S159-1),2,IF(AND($O159="Jalon",AW$7&gt;=$R159,AW$7&lt;=$R159+$S159-1),1,""))</f>
        <v/>
      </c>
      <c r="AX159" s="23" t="str">
        <f ca="1">IF(AND($O159="Objectif",AX$7&gt;=$R159,AX$7&lt;=$R159+$S159-1),2,IF(AND($O159="Jalon",AX$7&gt;=$R159,AX$7&lt;=$R159+$S159-1),1,""))</f>
        <v/>
      </c>
      <c r="AY159" s="23" t="str">
        <f ca="1">IF(AND($O159="Objectif",AY$7&gt;=$R159,AY$7&lt;=$R159+$S159-1),2,IF(AND($O159="Jalon",AY$7&gt;=$R159,AY$7&lt;=$R159+$S159-1),1,""))</f>
        <v/>
      </c>
      <c r="AZ159" s="23" t="str">
        <f ca="1">IF(AND($O159="Objectif",AZ$7&gt;=$R159,AZ$7&lt;=$R159+$S159-1),2,IF(AND($O159="Jalon",AZ$7&gt;=$R159,AZ$7&lt;=$R159+$S159-1),1,""))</f>
        <v/>
      </c>
      <c r="BA159" s="23" t="str">
        <f ca="1">IF(AND($O159="Objectif",BA$7&gt;=$R159,BA$7&lt;=$R159+$S159-1),2,IF(AND($O159="Jalon",BA$7&gt;=$R159,BA$7&lt;=$R159+$S159-1),1,""))</f>
        <v/>
      </c>
      <c r="BB159" s="23" t="str">
        <f ca="1">IF(AND($O159="Objectif",BB$7&gt;=$R159,BB$7&lt;=$R159+$S159-1),2,IF(AND($O159="Jalon",BB$7&gt;=$R159,BB$7&lt;=$R159+$S159-1),1,""))</f>
        <v/>
      </c>
      <c r="BC159" s="23" t="str">
        <f ca="1">IF(AND($O159="Objectif",BC$7&gt;=$R159,BC$7&lt;=$R159+$S159-1),2,IF(AND($O159="Jalon",BC$7&gt;=$R159,BC$7&lt;=$R159+$S159-1),1,""))</f>
        <v/>
      </c>
      <c r="BD159" s="23" t="str">
        <f ca="1">IF(AND($O159="Objectif",BD$7&gt;=$R159,BD$7&lt;=$R159+$S159-1),2,IF(AND($O159="Jalon",BD$7&gt;=$R159,BD$7&lt;=$R159+$S159-1),1,""))</f>
        <v/>
      </c>
      <c r="BE159" s="23" t="str">
        <f ca="1">IF(AND($O159="Objectif",BE$7&gt;=$R159,BE$7&lt;=$R159+$S159-1),2,IF(AND($O159="Jalon",BE$7&gt;=$R159,BE$7&lt;=$R159+$S159-1),1,""))</f>
        <v/>
      </c>
      <c r="BF159" s="23" t="str">
        <f ca="1">IF(AND($O159="Objectif",BF$7&gt;=$R159,BF$7&lt;=$R159+$S159-1),2,IF(AND($O159="Jalon",BF$7&gt;=$R159,BF$7&lt;=$R159+$S159-1),1,""))</f>
        <v/>
      </c>
      <c r="BG159" s="23" t="str">
        <f ca="1">IF(AND($O159="Objectif",BG$7&gt;=$R159,BG$7&lt;=$R159+$S159-1),2,IF(AND($O159="Jalon",BG$7&gt;=$R159,BG$7&lt;=$R159+$S159-1),1,""))</f>
        <v/>
      </c>
      <c r="BH159" s="23" t="str">
        <f ca="1">IF(AND($O159="Objectif",BH$7&gt;=$R159,BH$7&lt;=$R159+$S159-1),2,IF(AND($O159="Jalon",BH$7&gt;=$R159,BH$7&lt;=$R159+$S159-1),1,""))</f>
        <v/>
      </c>
      <c r="BI159" s="23" t="str">
        <f ca="1">IF(AND($O159="Objectif",BI$7&gt;=$R159,BI$7&lt;=$R159+$S159-1),2,IF(AND($O159="Jalon",BI$7&gt;=$R159,BI$7&lt;=$R159+$S159-1),1,""))</f>
        <v/>
      </c>
      <c r="BJ159" s="23" t="str">
        <f ca="1">IF(AND($O159="Objectif",BJ$7&gt;=$R159,BJ$7&lt;=$R159+$S159-1),2,IF(AND($O159="Jalon",BJ$7&gt;=$R159,BJ$7&lt;=$R159+$S159-1),1,""))</f>
        <v/>
      </c>
      <c r="BK159" s="23" t="str">
        <f ca="1">IF(AND($O159="Objectif",BK$7&gt;=$R159,BK$7&lt;=$R159+$S159-1),2,IF(AND($O159="Jalon",BK$7&gt;=$R159,BK$7&lt;=$R159+$S159-1),1,""))</f>
        <v/>
      </c>
      <c r="BL159" s="23" t="str">
        <f ca="1">IF(AND($O159="Objectif",BL$7&gt;=$R159,BL$7&lt;=$R159+$S159-1),2,IF(AND($O159="Jalon",BL$7&gt;=$R159,BL$7&lt;=$R159+$S159-1),1,""))</f>
        <v/>
      </c>
      <c r="BM159" s="23" t="str">
        <f ca="1">IF(AND($O159="Objectif",BM$7&gt;=$R159,BM$7&lt;=$R159+$S159-1),2,IF(AND($O159="Jalon",BM$7&gt;=$R159,BM$7&lt;=$R159+$S159-1),1,""))</f>
        <v/>
      </c>
      <c r="BN159" s="23" t="str">
        <f ca="1">IF(AND($O159="Objectif",BN$7&gt;=$R159,BN$7&lt;=$R159+$S159-1),2,IF(AND($O159="Jalon",BN$7&gt;=$R159,BN$7&lt;=$R159+$S159-1),1,""))</f>
        <v/>
      </c>
      <c r="BO159" s="23" t="str">
        <f ca="1">IF(AND($O159="Objectif",BO$7&gt;=$R159,BO$7&lt;=$R159+$S159-1),2,IF(AND($O159="Jalon",BO$7&gt;=$R159,BO$7&lt;=$R159+$S159-1),1,""))</f>
        <v/>
      </c>
      <c r="BP159" s="23" t="str">
        <f ca="1">IF(AND($O159="Objectif",BP$7&gt;=$R159,BP$7&lt;=$R159+$S159-1),2,IF(AND($O159="Jalon",BP$7&gt;=$R159,BP$7&lt;=$R159+$S159-1),1,""))</f>
        <v/>
      </c>
      <c r="BQ159" s="23" t="str">
        <f ca="1">IF(AND($O159="Objectif",BQ$7&gt;=$R159,BQ$7&lt;=$R159+$S159-1),2,IF(AND($O159="Jalon",BQ$7&gt;=$R159,BQ$7&lt;=$R159+$S159-1),1,""))</f>
        <v/>
      </c>
      <c r="BR159" s="23" t="str">
        <f ca="1">IF(AND($O159="Objectif",BR$7&gt;=$R159,BR$7&lt;=$R159+$S159-1),2,IF(AND($O159="Jalon",BR$7&gt;=$R159,BR$7&lt;=$R159+$S159-1),1,""))</f>
        <v/>
      </c>
      <c r="BS159" s="23" t="str">
        <f ca="1">IF(AND($O159="Objectif",BS$7&gt;=$R159,BS$7&lt;=$R159+$S159-1),2,IF(AND($O159="Jalon",BS$7&gt;=$R159,BS$7&lt;=$R159+$S159-1),1,""))</f>
        <v/>
      </c>
      <c r="BT159" s="23" t="str">
        <f ca="1">IF(AND($O159="Objectif",BT$7&gt;=$R159,BT$7&lt;=$R159+$S159-1),2,IF(AND($O159="Jalon",BT$7&gt;=$R159,BT$7&lt;=$R159+$S159-1),1,""))</f>
        <v/>
      </c>
      <c r="BU159" s="23" t="str">
        <f ca="1">IF(AND($O159="Objectif",BU$7&gt;=$R159,BU$7&lt;=$R159+$S159-1),2,IF(AND($O159="Jalon",BU$7&gt;=$R159,BU$7&lt;=$R159+$S159-1),1,""))</f>
        <v/>
      </c>
      <c r="BV159" s="23" t="str">
        <f ca="1">IF(AND($O159="Objectif",BV$7&gt;=$R159,BV$7&lt;=$R159+$S159-1),2,IF(AND($O159="Jalon",BV$7&gt;=$R159,BV$7&lt;=$R159+$S159-1),1,""))</f>
        <v/>
      </c>
      <c r="BW159" s="23" t="str">
        <f ca="1">IF(AND($O159="Objectif",BW$7&gt;=$R159,BW$7&lt;=$R159+$S159-1),2,IF(AND($O159="Jalon",BW$7&gt;=$R159,BW$7&lt;=$R159+$S159-1),1,""))</f>
        <v/>
      </c>
      <c r="BX159" s="23" t="str">
        <f ca="1">IF(AND($O159="Objectif",BX$7&gt;=$R159,BX$7&lt;=$R159+$S159-1),2,IF(AND($O159="Jalon",BX$7&gt;=$R159,BX$7&lt;=$R159+$S159-1),1,""))</f>
        <v/>
      </c>
      <c r="BY159" s="23" t="str">
        <f ca="1">IF(AND($O159="Objectif",BY$7&gt;=$R159,BY$7&lt;=$R159+$S159-1),2,IF(AND($O159="Jalon",BY$7&gt;=$R159,BY$7&lt;=$R159+$S159-1),1,""))</f>
        <v/>
      </c>
      <c r="BZ159" s="23" t="str">
        <f ca="1">IF(AND($O159="Objectif",BZ$7&gt;=$R159,BZ$7&lt;=$R159+$S159-1),2,IF(AND($O159="Jalon",BZ$7&gt;=$R159,BZ$7&lt;=$R159+$S159-1),1,""))</f>
        <v/>
      </c>
      <c r="CA159" s="23" t="str">
        <f ca="1">IF(AND($O159="Objectif",CA$7&gt;=$R159,CA$7&lt;=$R159+$S159-1),2,IF(AND($O159="Jalon",CA$7&gt;=$R159,CA$7&lt;=$R159+$S159-1),1,""))</f>
        <v/>
      </c>
      <c r="CB159" s="23" t="str">
        <f ca="1">IF(AND($O159="Objectif",CB$7&gt;=$R159,CB$7&lt;=$R159+$S159-1),2,IF(AND($O159="Jalon",CB$7&gt;=$R159,CB$7&lt;=$R159+$S159-1),1,""))</f>
        <v/>
      </c>
    </row>
    <row r="160" spans="1:105" s="60" customFormat="1" ht="30" customHeight="1" x14ac:dyDescent="0.25">
      <c r="A160" s="37">
        <v>14</v>
      </c>
      <c r="B160" s="33" t="s">
        <v>30</v>
      </c>
      <c r="C160" s="88" t="str">
        <f ca="1">VLOOKUP(((Jalons[[#This Row],[perturbation ]]+Jalons[[#This Row],[perturbation 9]])/150),$D$3:$E$6,2,1)</f>
        <v>En bonne voie</v>
      </c>
      <c r="D160" s="88" t="str">
        <f ca="1">VLOOKUP((Jalons[[#This Row],[temps consommés ]]-Jalons[[#This Row],[Nombre de jours]])/Jalons[[#This Row],[Nombre de jours]],$V$3:$W$6,2,1)</f>
        <v>En bonne voie</v>
      </c>
      <c r="E160" s="22" t="s">
        <v>9</v>
      </c>
      <c r="F160" s="65">
        <f>IF(AND(Jalons[[#This Row],[début réel ]]="",Jalons[[#This Row],[fin réelle ]]),0,IF(AND(Jalons[[#This Row],[début réel ]]&lt;&gt;"",Jalons[[#This Row],[fin réelle ]]=""),0.5,1))</f>
        <v>0</v>
      </c>
      <c r="G160" s="56">
        <f>+T115+1</f>
        <v>45054</v>
      </c>
      <c r="H160" s="21">
        <v>2</v>
      </c>
      <c r="I160" s="45">
        <f>+Jalons[[#This Row],[Début prévisionnel ]]+Jalons[[#This Row],[Nombre de jours]]-1</f>
        <v>45055</v>
      </c>
      <c r="J160" s="45"/>
      <c r="K160" s="87">
        <f ca="1">IF(Jalons[[#This Row],[temps consommés ]]-Jalons[[#This Row],[Nombre de jours]]&lt;0,0,Jalons[[#This Row],[temps consommés ]]-Jalons[[#This Row],[Nombre de jours]])</f>
        <v>0</v>
      </c>
      <c r="L16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0" s="45"/>
      <c r="N160" s="66"/>
      <c r="O160" s="88" t="str">
        <f ca="1">VLOOKUP(Jalons[[#This Row],[temps consommés 10]]-Jalons[[#This Row],[Nombre de jours6]]/Jalons[[#This Row],[Nombre de jours6]],$V$3:$W$6,2,1)</f>
        <v>En bonne voie</v>
      </c>
      <c r="P160" s="22" t="s">
        <v>9</v>
      </c>
      <c r="Q160" s="65">
        <f>IF(AND(Jalons[[#This Row],[début réel 8]]="",Jalons[[#This Row],[fin réelle 11]]),0,IF(AND(Jalons[[#This Row],[début réel 8]]&lt;&gt;"",Jalons[[#This Row],[fin réelle 11]]=""),0.5,1))</f>
        <v>0</v>
      </c>
      <c r="R160" s="107">
        <f>Jalons[[#This Row],[Fin ]]+1</f>
        <v>45056</v>
      </c>
      <c r="S160">
        <v>26</v>
      </c>
      <c r="T160" s="45">
        <f>Jalons[[#This Row],[Début prévisionnel 5]]+Jalons[[#This Row],[Nombre de jours6]]</f>
        <v>45082</v>
      </c>
      <c r="U160" s="45"/>
      <c r="V160" s="87">
        <f ca="1">IF(Jalons[[#This Row],[temps consommés 10]]-Jalons[[#This Row],[Nombre de jours6]]&lt;0,0,Jalons[[#This Row],[temps consommés 10]]-Jalons[[#This Row],[Nombre de jours6]])</f>
        <v>0</v>
      </c>
      <c r="W16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0" s="45"/>
      <c r="Y160" s="23" t="str">
        <f ca="1">IF(AND($O160="Objectif",Y$7&gt;=$R160,Y$7&lt;=$R160+$S160-1),2,IF(AND($O160="Jalon",Y$7&gt;=$R160,Y$7&lt;=$R160+$S160-1),1,""))</f>
        <v/>
      </c>
      <c r="Z160" s="23" t="str">
        <f ca="1">IF(AND($O160="Objectif",Z$7&gt;=$R160,Z$7&lt;=$R160+$S160-1),2,IF(AND($O160="Jalon",Z$7&gt;=$R160,Z$7&lt;=$R160+$S160-1),1,""))</f>
        <v/>
      </c>
      <c r="AA160" s="23" t="str">
        <f ca="1">IF(AND($O160="Objectif",AA$7&gt;=$R160,AA$7&lt;=$R160+$S160-1),2,IF(AND($O160="Jalon",AA$7&gt;=$R160,AA$7&lt;=$R160+$S160-1),1,""))</f>
        <v/>
      </c>
      <c r="AB160" s="23" t="str">
        <f ca="1">IF(AND($O160="Objectif",AB$7&gt;=$R160,AB$7&lt;=$R160+$S160-1),2,IF(AND($O160="Jalon",AB$7&gt;=$R160,AB$7&lt;=$R160+$S160-1),1,""))</f>
        <v/>
      </c>
      <c r="AC160" s="23" t="str">
        <f ca="1">IF(AND($O160="Objectif",AC$7&gt;=$R160,AC$7&lt;=$R160+$S160-1),2,IF(AND($O160="Jalon",AC$7&gt;=$R160,AC$7&lt;=$R160+$S160-1),1,""))</f>
        <v/>
      </c>
      <c r="AD160" s="23" t="str">
        <f ca="1">IF(AND($O160="Objectif",AD$7&gt;=$R160,AD$7&lt;=$R160+$S160-1),2,IF(AND($O160="Jalon",AD$7&gt;=$R160,AD$7&lt;=$R160+$S160-1),1,""))</f>
        <v/>
      </c>
      <c r="AE160" s="23" t="str">
        <f ca="1">IF(AND($O160="Objectif",AE$7&gt;=$R160,AE$7&lt;=$R160+$S160-1),2,IF(AND($O160="Jalon",AE$7&gt;=$R160,AE$7&lt;=$R160+$S160-1),1,""))</f>
        <v/>
      </c>
      <c r="AF160" s="23" t="str">
        <f ca="1">IF(AND($O160="Objectif",AF$7&gt;=$R160,AF$7&lt;=$R160+$S160-1),2,IF(AND($O160="Jalon",AF$7&gt;=$R160,AF$7&lt;=$R160+$S160-1),1,""))</f>
        <v/>
      </c>
      <c r="AG160" s="23" t="str">
        <f ca="1">IF(AND($O160="Objectif",AG$7&gt;=$R160,AG$7&lt;=$R160+$S160-1),2,IF(AND($O160="Jalon",AG$7&gt;=$R160,AG$7&lt;=$R160+$S160-1),1,""))</f>
        <v/>
      </c>
      <c r="AH160" s="23" t="str">
        <f ca="1">IF(AND($O160="Objectif",AH$7&gt;=$R160,AH$7&lt;=$R160+$S160-1),2,IF(AND($O160="Jalon",AH$7&gt;=$R160,AH$7&lt;=$R160+$S160-1),1,""))</f>
        <v/>
      </c>
      <c r="AI160" s="23" t="str">
        <f ca="1">IF(AND($O160="Objectif",AI$7&gt;=$R160,AI$7&lt;=$R160+$S160-1),2,IF(AND($O160="Jalon",AI$7&gt;=$R160,AI$7&lt;=$R160+$S160-1),1,""))</f>
        <v/>
      </c>
      <c r="AJ160" s="23" t="str">
        <f ca="1">IF(AND($O160="Objectif",AJ$7&gt;=$R160,AJ$7&lt;=$R160+$S160-1),2,IF(AND($O160="Jalon",AJ$7&gt;=$R160,AJ$7&lt;=$R160+$S160-1),1,""))</f>
        <v/>
      </c>
      <c r="AK160" s="23" t="str">
        <f ca="1">IF(AND($O160="Objectif",AK$7&gt;=$R160,AK$7&lt;=$R160+$S160-1),2,IF(AND($O160="Jalon",AK$7&gt;=$R160,AK$7&lt;=$R160+$S160-1),1,""))</f>
        <v/>
      </c>
      <c r="AL160" s="23" t="str">
        <f ca="1">IF(AND($O160="Objectif",AL$7&gt;=$R160,AL$7&lt;=$R160+$S160-1),2,IF(AND($O160="Jalon",AL$7&gt;=$R160,AL$7&lt;=$R160+$S160-1),1,""))</f>
        <v/>
      </c>
      <c r="AM160" s="23" t="str">
        <f ca="1">IF(AND($O160="Objectif",AM$7&gt;=$R160,AM$7&lt;=$R160+$S160-1),2,IF(AND($O160="Jalon",AM$7&gt;=$R160,AM$7&lt;=$R160+$S160-1),1,""))</f>
        <v/>
      </c>
      <c r="AN160" s="23" t="str">
        <f ca="1">IF(AND($O160="Objectif",AN$7&gt;=$R160,AN$7&lt;=$R160+$S160-1),2,IF(AND($O160="Jalon",AN$7&gt;=$R160,AN$7&lt;=$R160+$S160-1),1,""))</f>
        <v/>
      </c>
      <c r="AO160" s="23" t="str">
        <f ca="1">IF(AND($O160="Objectif",AO$7&gt;=$R160,AO$7&lt;=$R160+$S160-1),2,IF(AND($O160="Jalon",AO$7&gt;=$R160,AO$7&lt;=$R160+$S160-1),1,""))</f>
        <v/>
      </c>
      <c r="AP160" s="23" t="str">
        <f ca="1">IF(AND($O160="Objectif",AP$7&gt;=$R160,AP$7&lt;=$R160+$S160-1),2,IF(AND($O160="Jalon",AP$7&gt;=$R160,AP$7&lt;=$R160+$S160-1),1,""))</f>
        <v/>
      </c>
      <c r="AQ160" s="23" t="str">
        <f ca="1">IF(AND($O160="Objectif",AQ$7&gt;=$R160,AQ$7&lt;=$R160+$S160-1),2,IF(AND($O160="Jalon",AQ$7&gt;=$R160,AQ$7&lt;=$R160+$S160-1),1,""))</f>
        <v/>
      </c>
      <c r="AR160" s="23" t="str">
        <f ca="1">IF(AND($O160="Objectif",AR$7&gt;=$R160,AR$7&lt;=$R160+$S160-1),2,IF(AND($O160="Jalon",AR$7&gt;=$R160,AR$7&lt;=$R160+$S160-1),1,""))</f>
        <v/>
      </c>
      <c r="AS160" s="23" t="str">
        <f ca="1">IF(AND($O160="Objectif",AS$7&gt;=$R160,AS$7&lt;=$R160+$S160-1),2,IF(AND($O160="Jalon",AS$7&gt;=$R160,AS$7&lt;=$R160+$S160-1),1,""))</f>
        <v/>
      </c>
      <c r="AT160" s="23" t="str">
        <f ca="1">IF(AND($O160="Objectif",AT$7&gt;=$R160,AT$7&lt;=$R160+$S160-1),2,IF(AND($O160="Jalon",AT$7&gt;=$R160,AT$7&lt;=$R160+$S160-1),1,""))</f>
        <v/>
      </c>
      <c r="AU160" s="23" t="str">
        <f ca="1">IF(AND($O160="Objectif",AU$7&gt;=$R160,AU$7&lt;=$R160+$S160-1),2,IF(AND($O160="Jalon",AU$7&gt;=$R160,AU$7&lt;=$R160+$S160-1),1,""))</f>
        <v/>
      </c>
      <c r="AV160" s="23" t="str">
        <f ca="1">IF(AND($O160="Objectif",AV$7&gt;=$R160,AV$7&lt;=$R160+$S160-1),2,IF(AND($O160="Jalon",AV$7&gt;=$R160,AV$7&lt;=$R160+$S160-1),1,""))</f>
        <v/>
      </c>
      <c r="AW160" s="23" t="str">
        <f ca="1">IF(AND($O160="Objectif",AW$7&gt;=$R160,AW$7&lt;=$R160+$S160-1),2,IF(AND($O160="Jalon",AW$7&gt;=$R160,AW$7&lt;=$R160+$S160-1),1,""))</f>
        <v/>
      </c>
      <c r="AX160" s="23" t="str">
        <f ca="1">IF(AND($O160="Objectif",AX$7&gt;=$R160,AX$7&lt;=$R160+$S160-1),2,IF(AND($O160="Jalon",AX$7&gt;=$R160,AX$7&lt;=$R160+$S160-1),1,""))</f>
        <v/>
      </c>
      <c r="AY160" s="23" t="str">
        <f ca="1">IF(AND($O160="Objectif",AY$7&gt;=$R160,AY$7&lt;=$R160+$S160-1),2,IF(AND($O160="Jalon",AY$7&gt;=$R160,AY$7&lt;=$R160+$S160-1),1,""))</f>
        <v/>
      </c>
      <c r="AZ160" s="23" t="str">
        <f ca="1">IF(AND($O160="Objectif",AZ$7&gt;=$R160,AZ$7&lt;=$R160+$S160-1),2,IF(AND($O160="Jalon",AZ$7&gt;=$R160,AZ$7&lt;=$R160+$S160-1),1,""))</f>
        <v/>
      </c>
      <c r="BA160" s="23" t="str">
        <f ca="1">IF(AND($O160="Objectif",BA$7&gt;=$R160,BA$7&lt;=$R160+$S160-1),2,IF(AND($O160="Jalon",BA$7&gt;=$R160,BA$7&lt;=$R160+$S160-1),1,""))</f>
        <v/>
      </c>
      <c r="BB160" s="23" t="str">
        <f ca="1">IF(AND($O160="Objectif",BB$7&gt;=$R160,BB$7&lt;=$R160+$S160-1),2,IF(AND($O160="Jalon",BB$7&gt;=$R160,BB$7&lt;=$R160+$S160-1),1,""))</f>
        <v/>
      </c>
      <c r="BC160" s="23" t="str">
        <f ca="1">IF(AND($O160="Objectif",BC$7&gt;=$R160,BC$7&lt;=$R160+$S160-1),2,IF(AND($O160="Jalon",BC$7&gt;=$R160,BC$7&lt;=$R160+$S160-1),1,""))</f>
        <v/>
      </c>
      <c r="BD160" s="23" t="str">
        <f ca="1">IF(AND($O160="Objectif",BD$7&gt;=$R160,BD$7&lt;=$R160+$S160-1),2,IF(AND($O160="Jalon",BD$7&gt;=$R160,BD$7&lt;=$R160+$S160-1),1,""))</f>
        <v/>
      </c>
      <c r="BE160" s="23" t="str">
        <f ca="1">IF(AND($O160="Objectif",BE$7&gt;=$R160,BE$7&lt;=$R160+$S160-1),2,IF(AND($O160="Jalon",BE$7&gt;=$R160,BE$7&lt;=$R160+$S160-1),1,""))</f>
        <v/>
      </c>
      <c r="BF160" s="23" t="str">
        <f ca="1">IF(AND($O160="Objectif",BF$7&gt;=$R160,BF$7&lt;=$R160+$S160-1),2,IF(AND($O160="Jalon",BF$7&gt;=$R160,BF$7&lt;=$R160+$S160-1),1,""))</f>
        <v/>
      </c>
      <c r="BG160" s="23" t="str">
        <f ca="1">IF(AND($O160="Objectif",BG$7&gt;=$R160,BG$7&lt;=$R160+$S160-1),2,IF(AND($O160="Jalon",BG$7&gt;=$R160,BG$7&lt;=$R160+$S160-1),1,""))</f>
        <v/>
      </c>
      <c r="BH160" s="23" t="str">
        <f ca="1">IF(AND($O160="Objectif",BH$7&gt;=$R160,BH$7&lt;=$R160+$S160-1),2,IF(AND($O160="Jalon",BH$7&gt;=$R160,BH$7&lt;=$R160+$S160-1),1,""))</f>
        <v/>
      </c>
      <c r="BI160" s="23" t="str">
        <f ca="1">IF(AND($O160="Objectif",BI$7&gt;=$R160,BI$7&lt;=$R160+$S160-1),2,IF(AND($O160="Jalon",BI$7&gt;=$R160,BI$7&lt;=$R160+$S160-1),1,""))</f>
        <v/>
      </c>
      <c r="BJ160" s="23" t="str">
        <f ca="1">IF(AND($O160="Objectif",BJ$7&gt;=$R160,BJ$7&lt;=$R160+$S160-1),2,IF(AND($O160="Jalon",BJ$7&gt;=$R160,BJ$7&lt;=$R160+$S160-1),1,""))</f>
        <v/>
      </c>
      <c r="BK160" s="23" t="str">
        <f ca="1">IF(AND($O160="Objectif",BK$7&gt;=$R160,BK$7&lt;=$R160+$S160-1),2,IF(AND($O160="Jalon",BK$7&gt;=$R160,BK$7&lt;=$R160+$S160-1),1,""))</f>
        <v/>
      </c>
      <c r="BL160" s="23" t="str">
        <f ca="1">IF(AND($O160="Objectif",BL$7&gt;=$R160,BL$7&lt;=$R160+$S160-1),2,IF(AND($O160="Jalon",BL$7&gt;=$R160,BL$7&lt;=$R160+$S160-1),1,""))</f>
        <v/>
      </c>
      <c r="BM160" s="23" t="str">
        <f ca="1">IF(AND($O160="Objectif",BM$7&gt;=$R160,BM$7&lt;=$R160+$S160-1),2,IF(AND($O160="Jalon",BM$7&gt;=$R160,BM$7&lt;=$R160+$S160-1),1,""))</f>
        <v/>
      </c>
      <c r="BN160" s="23" t="str">
        <f ca="1">IF(AND($O160="Objectif",BN$7&gt;=$R160,BN$7&lt;=$R160+$S160-1),2,IF(AND($O160="Jalon",BN$7&gt;=$R160,BN$7&lt;=$R160+$S160-1),1,""))</f>
        <v/>
      </c>
      <c r="BO160" s="23" t="str">
        <f ca="1">IF(AND($O160="Objectif",BO$7&gt;=$R160,BO$7&lt;=$R160+$S160-1),2,IF(AND($O160="Jalon",BO$7&gt;=$R160,BO$7&lt;=$R160+$S160-1),1,""))</f>
        <v/>
      </c>
      <c r="BP160" s="23" t="str">
        <f ca="1">IF(AND($O160="Objectif",BP$7&gt;=$R160,BP$7&lt;=$R160+$S160-1),2,IF(AND($O160="Jalon",BP$7&gt;=$R160,BP$7&lt;=$R160+$S160-1),1,""))</f>
        <v/>
      </c>
      <c r="BQ160" s="23" t="str">
        <f ca="1">IF(AND($O160="Objectif",BQ$7&gt;=$R160,BQ$7&lt;=$R160+$S160-1),2,IF(AND($O160="Jalon",BQ$7&gt;=$R160,BQ$7&lt;=$R160+$S160-1),1,""))</f>
        <v/>
      </c>
      <c r="BR160" s="23" t="str">
        <f ca="1">IF(AND($O160="Objectif",BR$7&gt;=$R160,BR$7&lt;=$R160+$S160-1),2,IF(AND($O160="Jalon",BR$7&gt;=$R160,BR$7&lt;=$R160+$S160-1),1,""))</f>
        <v/>
      </c>
      <c r="BS160" s="23" t="str">
        <f ca="1">IF(AND($O160="Objectif",BS$7&gt;=$R160,BS$7&lt;=$R160+$S160-1),2,IF(AND($O160="Jalon",BS$7&gt;=$R160,BS$7&lt;=$R160+$S160-1),1,""))</f>
        <v/>
      </c>
      <c r="BT160" s="23" t="str">
        <f ca="1">IF(AND($O160="Objectif",BT$7&gt;=$R160,BT$7&lt;=$R160+$S160-1),2,IF(AND($O160="Jalon",BT$7&gt;=$R160,BT$7&lt;=$R160+$S160-1),1,""))</f>
        <v/>
      </c>
      <c r="BU160" s="23" t="str">
        <f ca="1">IF(AND($O160="Objectif",BU$7&gt;=$R160,BU$7&lt;=$R160+$S160-1),2,IF(AND($O160="Jalon",BU$7&gt;=$R160,BU$7&lt;=$R160+$S160-1),1,""))</f>
        <v/>
      </c>
      <c r="BV160" s="23" t="str">
        <f ca="1">IF(AND($O160="Objectif",BV$7&gt;=$R160,BV$7&lt;=$R160+$S160-1),2,IF(AND($O160="Jalon",BV$7&gt;=$R160,BV$7&lt;=$R160+$S160-1),1,""))</f>
        <v/>
      </c>
      <c r="BW160" s="23" t="str">
        <f ca="1">IF(AND($O160="Objectif",BW$7&gt;=$R160,BW$7&lt;=$R160+$S160-1),2,IF(AND($O160="Jalon",BW$7&gt;=$R160,BW$7&lt;=$R160+$S160-1),1,""))</f>
        <v/>
      </c>
      <c r="BX160" s="23" t="str">
        <f ca="1">IF(AND($O160="Objectif",BX$7&gt;=$R160,BX$7&lt;=$R160+$S160-1),2,IF(AND($O160="Jalon",BX$7&gt;=$R160,BX$7&lt;=$R160+$S160-1),1,""))</f>
        <v/>
      </c>
      <c r="BY160" s="23" t="str">
        <f ca="1">IF(AND($O160="Objectif",BY$7&gt;=$R160,BY$7&lt;=$R160+$S160-1),2,IF(AND($O160="Jalon",BY$7&gt;=$R160,BY$7&lt;=$R160+$S160-1),1,""))</f>
        <v/>
      </c>
      <c r="BZ160" s="23" t="str">
        <f ca="1">IF(AND($O160="Objectif",BZ$7&gt;=$R160,BZ$7&lt;=$R160+$S160-1),2,IF(AND($O160="Jalon",BZ$7&gt;=$R160,BZ$7&lt;=$R160+$S160-1),1,""))</f>
        <v/>
      </c>
      <c r="CA160" s="23" t="str">
        <f ca="1">IF(AND($O160="Objectif",CA$7&gt;=$R160,CA$7&lt;=$R160+$S160-1),2,IF(AND($O160="Jalon",CA$7&gt;=$R160,CA$7&lt;=$R160+$S160-1),1,""))</f>
        <v/>
      </c>
      <c r="CB160" s="23" t="str">
        <f ca="1">IF(AND($O160="Objectif",CB$7&gt;=$R160,CB$7&lt;=$R160+$S160-1),2,IF(AND($O160="Jalon",CB$7&gt;=$R160,CB$7&lt;=$R160+$S160-1),1,""))</f>
        <v/>
      </c>
    </row>
    <row r="161" spans="1:80" s="60" customFormat="1" ht="30" customHeight="1" x14ac:dyDescent="0.25">
      <c r="A161" s="36">
        <v>15</v>
      </c>
      <c r="B161" s="33" t="s">
        <v>31</v>
      </c>
      <c r="C161" s="88" t="str">
        <f ca="1">VLOOKUP(((Jalons[[#This Row],[perturbation ]]+Jalons[[#This Row],[perturbation 9]])/150),$D$3:$E$6,2,1)</f>
        <v>En bonne voie</v>
      </c>
      <c r="D161" s="88" t="str">
        <f ca="1">VLOOKUP((Jalons[[#This Row],[temps consommés ]]-Jalons[[#This Row],[Nombre de jours]])/Jalons[[#This Row],[Nombre de jours]],$V$3:$W$6,2,1)</f>
        <v>En bonne voie</v>
      </c>
      <c r="E161" s="22" t="s">
        <v>9</v>
      </c>
      <c r="F161" s="65">
        <f>IF(AND(Jalons[[#This Row],[début réel ]]="",Jalons[[#This Row],[fin réelle ]]),0,IF(AND(Jalons[[#This Row],[début réel ]]&lt;&gt;"",Jalons[[#This Row],[fin réelle ]]=""),0.5,1))</f>
        <v>0</v>
      </c>
      <c r="G161" s="56">
        <f>+T116+1</f>
        <v>45054</v>
      </c>
      <c r="H161" s="21">
        <v>2</v>
      </c>
      <c r="I161" s="45">
        <f>+Jalons[[#This Row],[Début prévisionnel ]]+Jalons[[#This Row],[Nombre de jours]]-1</f>
        <v>45055</v>
      </c>
      <c r="J161" s="45"/>
      <c r="K161" s="87">
        <f ca="1">IF(Jalons[[#This Row],[temps consommés ]]-Jalons[[#This Row],[Nombre de jours]]&lt;0,0,Jalons[[#This Row],[temps consommés ]]-Jalons[[#This Row],[Nombre de jours]])</f>
        <v>0</v>
      </c>
      <c r="L16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1" s="45"/>
      <c r="N161" s="66"/>
      <c r="O161" s="88" t="str">
        <f ca="1">VLOOKUP(Jalons[[#This Row],[temps consommés 10]]-Jalons[[#This Row],[Nombre de jours6]]/Jalons[[#This Row],[Nombre de jours6]],$V$3:$W$6,2,1)</f>
        <v>En bonne voie</v>
      </c>
      <c r="P161" s="22" t="s">
        <v>9</v>
      </c>
      <c r="Q161" s="65">
        <f>IF(AND(Jalons[[#This Row],[début réel 8]]="",Jalons[[#This Row],[fin réelle 11]]),0,IF(AND(Jalons[[#This Row],[début réel 8]]&lt;&gt;"",Jalons[[#This Row],[fin réelle 11]]=""),0.5,1))</f>
        <v>0</v>
      </c>
      <c r="R161" s="107">
        <f>Jalons[[#This Row],[Fin ]]+1</f>
        <v>45056</v>
      </c>
      <c r="S161">
        <v>26</v>
      </c>
      <c r="T161" s="45">
        <f>Jalons[[#This Row],[Début prévisionnel 5]]+Jalons[[#This Row],[Nombre de jours6]]</f>
        <v>45082</v>
      </c>
      <c r="U161" s="45"/>
      <c r="V161" s="87">
        <f ca="1">IF(Jalons[[#This Row],[temps consommés 10]]-Jalons[[#This Row],[Nombre de jours6]]&lt;0,0,Jalons[[#This Row],[temps consommés 10]]-Jalons[[#This Row],[Nombre de jours6]])</f>
        <v>0</v>
      </c>
      <c r="W16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1" s="45"/>
      <c r="Y161" s="23" t="str">
        <f ca="1">IF(AND($O161="Objectif",Y$7&gt;=$R161,Y$7&lt;=$R161+$S161-1),2,IF(AND($O161="Jalon",Y$7&gt;=$R161,Y$7&lt;=$R161+$S161-1),1,""))</f>
        <v/>
      </c>
      <c r="Z161" s="23" t="str">
        <f ca="1">IF(AND($O161="Objectif",Z$7&gt;=$R161,Z$7&lt;=$R161+$S161-1),2,IF(AND($O161="Jalon",Z$7&gt;=$R161,Z$7&lt;=$R161+$S161-1),1,""))</f>
        <v/>
      </c>
      <c r="AA161" s="23" t="str">
        <f ca="1">IF(AND($O161="Objectif",AA$7&gt;=$R161,AA$7&lt;=$R161+$S161-1),2,IF(AND($O161="Jalon",AA$7&gt;=$R161,AA$7&lt;=$R161+$S161-1),1,""))</f>
        <v/>
      </c>
      <c r="AB161" s="23" t="str">
        <f ca="1">IF(AND($O161="Objectif",AB$7&gt;=$R161,AB$7&lt;=$R161+$S161-1),2,IF(AND($O161="Jalon",AB$7&gt;=$R161,AB$7&lt;=$R161+$S161-1),1,""))</f>
        <v/>
      </c>
      <c r="AC161" s="23" t="str">
        <f ca="1">IF(AND($O161="Objectif",AC$7&gt;=$R161,AC$7&lt;=$R161+$S161-1),2,IF(AND($O161="Jalon",AC$7&gt;=$R161,AC$7&lt;=$R161+$S161-1),1,""))</f>
        <v/>
      </c>
      <c r="AD161" s="23" t="str">
        <f ca="1">IF(AND($O161="Objectif",AD$7&gt;=$R161,AD$7&lt;=$R161+$S161-1),2,IF(AND($O161="Jalon",AD$7&gt;=$R161,AD$7&lt;=$R161+$S161-1),1,""))</f>
        <v/>
      </c>
      <c r="AE161" s="23" t="str">
        <f ca="1">IF(AND($O161="Objectif",AE$7&gt;=$R161,AE$7&lt;=$R161+$S161-1),2,IF(AND($O161="Jalon",AE$7&gt;=$R161,AE$7&lt;=$R161+$S161-1),1,""))</f>
        <v/>
      </c>
      <c r="AF161" s="23" t="str">
        <f ca="1">IF(AND($O161="Objectif",AF$7&gt;=$R161,AF$7&lt;=$R161+$S161-1),2,IF(AND($O161="Jalon",AF$7&gt;=$R161,AF$7&lt;=$R161+$S161-1),1,""))</f>
        <v/>
      </c>
      <c r="AG161" s="23" t="str">
        <f ca="1">IF(AND($O161="Objectif",AG$7&gt;=$R161,AG$7&lt;=$R161+$S161-1),2,IF(AND($O161="Jalon",AG$7&gt;=$R161,AG$7&lt;=$R161+$S161-1),1,""))</f>
        <v/>
      </c>
      <c r="AH161" s="23" t="str">
        <f ca="1">IF(AND($O161="Objectif",AH$7&gt;=$R161,AH$7&lt;=$R161+$S161-1),2,IF(AND($O161="Jalon",AH$7&gt;=$R161,AH$7&lt;=$R161+$S161-1),1,""))</f>
        <v/>
      </c>
      <c r="AI161" s="23" t="str">
        <f ca="1">IF(AND($O161="Objectif",AI$7&gt;=$R161,AI$7&lt;=$R161+$S161-1),2,IF(AND($O161="Jalon",AI$7&gt;=$R161,AI$7&lt;=$R161+$S161-1),1,""))</f>
        <v/>
      </c>
      <c r="AJ161" s="23" t="str">
        <f ca="1">IF(AND($O161="Objectif",AJ$7&gt;=$R161,AJ$7&lt;=$R161+$S161-1),2,IF(AND($O161="Jalon",AJ$7&gt;=$R161,AJ$7&lt;=$R161+$S161-1),1,""))</f>
        <v/>
      </c>
      <c r="AK161" s="23" t="str">
        <f ca="1">IF(AND($O161="Objectif",AK$7&gt;=$R161,AK$7&lt;=$R161+$S161-1),2,IF(AND($O161="Jalon",AK$7&gt;=$R161,AK$7&lt;=$R161+$S161-1),1,""))</f>
        <v/>
      </c>
      <c r="AL161" s="23" t="str">
        <f ca="1">IF(AND($O161="Objectif",AL$7&gt;=$R161,AL$7&lt;=$R161+$S161-1),2,IF(AND($O161="Jalon",AL$7&gt;=$R161,AL$7&lt;=$R161+$S161-1),1,""))</f>
        <v/>
      </c>
      <c r="AM161" s="23" t="str">
        <f ca="1">IF(AND($O161="Objectif",AM$7&gt;=$R161,AM$7&lt;=$R161+$S161-1),2,IF(AND($O161="Jalon",AM$7&gt;=$R161,AM$7&lt;=$R161+$S161-1),1,""))</f>
        <v/>
      </c>
      <c r="AN161" s="23" t="str">
        <f ca="1">IF(AND($O161="Objectif",AN$7&gt;=$R161,AN$7&lt;=$R161+$S161-1),2,IF(AND($O161="Jalon",AN$7&gt;=$R161,AN$7&lt;=$R161+$S161-1),1,""))</f>
        <v/>
      </c>
      <c r="AO161" s="23" t="str">
        <f ca="1">IF(AND($O161="Objectif",AO$7&gt;=$R161,AO$7&lt;=$R161+$S161-1),2,IF(AND($O161="Jalon",AO$7&gt;=$R161,AO$7&lt;=$R161+$S161-1),1,""))</f>
        <v/>
      </c>
      <c r="AP161" s="23" t="str">
        <f ca="1">IF(AND($O161="Objectif",AP$7&gt;=$R161,AP$7&lt;=$R161+$S161-1),2,IF(AND($O161="Jalon",AP$7&gt;=$R161,AP$7&lt;=$R161+$S161-1),1,""))</f>
        <v/>
      </c>
      <c r="AQ161" s="23" t="str">
        <f ca="1">IF(AND($O161="Objectif",AQ$7&gt;=$R161,AQ$7&lt;=$R161+$S161-1),2,IF(AND($O161="Jalon",AQ$7&gt;=$R161,AQ$7&lt;=$R161+$S161-1),1,""))</f>
        <v/>
      </c>
      <c r="AR161" s="23" t="str">
        <f ca="1">IF(AND($O161="Objectif",AR$7&gt;=$R161,AR$7&lt;=$R161+$S161-1),2,IF(AND($O161="Jalon",AR$7&gt;=$R161,AR$7&lt;=$R161+$S161-1),1,""))</f>
        <v/>
      </c>
      <c r="AS161" s="23" t="str">
        <f ca="1">IF(AND($O161="Objectif",AS$7&gt;=$R161,AS$7&lt;=$R161+$S161-1),2,IF(AND($O161="Jalon",AS$7&gt;=$R161,AS$7&lt;=$R161+$S161-1),1,""))</f>
        <v/>
      </c>
      <c r="AT161" s="23" t="str">
        <f ca="1">IF(AND($O161="Objectif",AT$7&gt;=$R161,AT$7&lt;=$R161+$S161-1),2,IF(AND($O161="Jalon",AT$7&gt;=$R161,AT$7&lt;=$R161+$S161-1),1,""))</f>
        <v/>
      </c>
      <c r="AU161" s="23" t="str">
        <f ca="1">IF(AND($O161="Objectif",AU$7&gt;=$R161,AU$7&lt;=$R161+$S161-1),2,IF(AND($O161="Jalon",AU$7&gt;=$R161,AU$7&lt;=$R161+$S161-1),1,""))</f>
        <v/>
      </c>
      <c r="AV161" s="23" t="str">
        <f ca="1">IF(AND($O161="Objectif",AV$7&gt;=$R161,AV$7&lt;=$R161+$S161-1),2,IF(AND($O161="Jalon",AV$7&gt;=$R161,AV$7&lt;=$R161+$S161-1),1,""))</f>
        <v/>
      </c>
      <c r="AW161" s="23" t="str">
        <f ca="1">IF(AND($O161="Objectif",AW$7&gt;=$R161,AW$7&lt;=$R161+$S161-1),2,IF(AND($O161="Jalon",AW$7&gt;=$R161,AW$7&lt;=$R161+$S161-1),1,""))</f>
        <v/>
      </c>
      <c r="AX161" s="23" t="str">
        <f ca="1">IF(AND($O161="Objectif",AX$7&gt;=$R161,AX$7&lt;=$R161+$S161-1),2,IF(AND($O161="Jalon",AX$7&gt;=$R161,AX$7&lt;=$R161+$S161-1),1,""))</f>
        <v/>
      </c>
      <c r="AY161" s="23" t="str">
        <f ca="1">IF(AND($O161="Objectif",AY$7&gt;=$R161,AY$7&lt;=$R161+$S161-1),2,IF(AND($O161="Jalon",AY$7&gt;=$R161,AY$7&lt;=$R161+$S161-1),1,""))</f>
        <v/>
      </c>
      <c r="AZ161" s="23" t="str">
        <f ca="1">IF(AND($O161="Objectif",AZ$7&gt;=$R161,AZ$7&lt;=$R161+$S161-1),2,IF(AND($O161="Jalon",AZ$7&gt;=$R161,AZ$7&lt;=$R161+$S161-1),1,""))</f>
        <v/>
      </c>
      <c r="BA161" s="23" t="str">
        <f ca="1">IF(AND($O161="Objectif",BA$7&gt;=$R161,BA$7&lt;=$R161+$S161-1),2,IF(AND($O161="Jalon",BA$7&gt;=$R161,BA$7&lt;=$R161+$S161-1),1,""))</f>
        <v/>
      </c>
      <c r="BB161" s="23" t="str">
        <f ca="1">IF(AND($O161="Objectif",BB$7&gt;=$R161,BB$7&lt;=$R161+$S161-1),2,IF(AND($O161="Jalon",BB$7&gt;=$R161,BB$7&lt;=$R161+$S161-1),1,""))</f>
        <v/>
      </c>
      <c r="BC161" s="23" t="str">
        <f ca="1">IF(AND($O161="Objectif",BC$7&gt;=$R161,BC$7&lt;=$R161+$S161-1),2,IF(AND($O161="Jalon",BC$7&gt;=$R161,BC$7&lt;=$R161+$S161-1),1,""))</f>
        <v/>
      </c>
      <c r="BD161" s="23" t="str">
        <f ca="1">IF(AND($O161="Objectif",BD$7&gt;=$R161,BD$7&lt;=$R161+$S161-1),2,IF(AND($O161="Jalon",BD$7&gt;=$R161,BD$7&lt;=$R161+$S161-1),1,""))</f>
        <v/>
      </c>
      <c r="BE161" s="23" t="str">
        <f ca="1">IF(AND($O161="Objectif",BE$7&gt;=$R161,BE$7&lt;=$R161+$S161-1),2,IF(AND($O161="Jalon",BE$7&gt;=$R161,BE$7&lt;=$R161+$S161-1),1,""))</f>
        <v/>
      </c>
      <c r="BF161" s="23" t="str">
        <f ca="1">IF(AND($O161="Objectif",BF$7&gt;=$R161,BF$7&lt;=$R161+$S161-1),2,IF(AND($O161="Jalon",BF$7&gt;=$R161,BF$7&lt;=$R161+$S161-1),1,""))</f>
        <v/>
      </c>
      <c r="BG161" s="23" t="str">
        <f ca="1">IF(AND($O161="Objectif",BG$7&gt;=$R161,BG$7&lt;=$R161+$S161-1),2,IF(AND($O161="Jalon",BG$7&gt;=$R161,BG$7&lt;=$R161+$S161-1),1,""))</f>
        <v/>
      </c>
      <c r="BH161" s="23" t="str">
        <f ca="1">IF(AND($O161="Objectif",BH$7&gt;=$R161,BH$7&lt;=$R161+$S161-1),2,IF(AND($O161="Jalon",BH$7&gt;=$R161,BH$7&lt;=$R161+$S161-1),1,""))</f>
        <v/>
      </c>
      <c r="BI161" s="23" t="str">
        <f ca="1">IF(AND($O161="Objectif",BI$7&gt;=$R161,BI$7&lt;=$R161+$S161-1),2,IF(AND($O161="Jalon",BI$7&gt;=$R161,BI$7&lt;=$R161+$S161-1),1,""))</f>
        <v/>
      </c>
      <c r="BJ161" s="23" t="str">
        <f ca="1">IF(AND($O161="Objectif",BJ$7&gt;=$R161,BJ$7&lt;=$R161+$S161-1),2,IF(AND($O161="Jalon",BJ$7&gt;=$R161,BJ$7&lt;=$R161+$S161-1),1,""))</f>
        <v/>
      </c>
      <c r="BK161" s="23" t="str">
        <f ca="1">IF(AND($O161="Objectif",BK$7&gt;=$R161,BK$7&lt;=$R161+$S161-1),2,IF(AND($O161="Jalon",BK$7&gt;=$R161,BK$7&lt;=$R161+$S161-1),1,""))</f>
        <v/>
      </c>
      <c r="BL161" s="23" t="str">
        <f ca="1">IF(AND($O161="Objectif",BL$7&gt;=$R161,BL$7&lt;=$R161+$S161-1),2,IF(AND($O161="Jalon",BL$7&gt;=$R161,BL$7&lt;=$R161+$S161-1),1,""))</f>
        <v/>
      </c>
      <c r="BM161" s="23" t="str">
        <f ca="1">IF(AND($O161="Objectif",BM$7&gt;=$R161,BM$7&lt;=$R161+$S161-1),2,IF(AND($O161="Jalon",BM$7&gt;=$R161,BM$7&lt;=$R161+$S161-1),1,""))</f>
        <v/>
      </c>
      <c r="BN161" s="23" t="str">
        <f ca="1">IF(AND($O161="Objectif",BN$7&gt;=$R161,BN$7&lt;=$R161+$S161-1),2,IF(AND($O161="Jalon",BN$7&gt;=$R161,BN$7&lt;=$R161+$S161-1),1,""))</f>
        <v/>
      </c>
      <c r="BO161" s="23" t="str">
        <f ca="1">IF(AND($O161="Objectif",BO$7&gt;=$R161,BO$7&lt;=$R161+$S161-1),2,IF(AND($O161="Jalon",BO$7&gt;=$R161,BO$7&lt;=$R161+$S161-1),1,""))</f>
        <v/>
      </c>
      <c r="BP161" s="23" t="str">
        <f ca="1">IF(AND($O161="Objectif",BP$7&gt;=$R161,BP$7&lt;=$R161+$S161-1),2,IF(AND($O161="Jalon",BP$7&gt;=$R161,BP$7&lt;=$R161+$S161-1),1,""))</f>
        <v/>
      </c>
      <c r="BQ161" s="23" t="str">
        <f ca="1">IF(AND($O161="Objectif",BQ$7&gt;=$R161,BQ$7&lt;=$R161+$S161-1),2,IF(AND($O161="Jalon",BQ$7&gt;=$R161,BQ$7&lt;=$R161+$S161-1),1,""))</f>
        <v/>
      </c>
      <c r="BR161" s="23" t="str">
        <f ca="1">IF(AND($O161="Objectif",BR$7&gt;=$R161,BR$7&lt;=$R161+$S161-1),2,IF(AND($O161="Jalon",BR$7&gt;=$R161,BR$7&lt;=$R161+$S161-1),1,""))</f>
        <v/>
      </c>
      <c r="BS161" s="23" t="str">
        <f ca="1">IF(AND($O161="Objectif",BS$7&gt;=$R161,BS$7&lt;=$R161+$S161-1),2,IF(AND($O161="Jalon",BS$7&gt;=$R161,BS$7&lt;=$R161+$S161-1),1,""))</f>
        <v/>
      </c>
      <c r="BT161" s="23" t="str">
        <f ca="1">IF(AND($O161="Objectif",BT$7&gt;=$R161,BT$7&lt;=$R161+$S161-1),2,IF(AND($O161="Jalon",BT$7&gt;=$R161,BT$7&lt;=$R161+$S161-1),1,""))</f>
        <v/>
      </c>
      <c r="BU161" s="23" t="str">
        <f ca="1">IF(AND($O161="Objectif",BU$7&gt;=$R161,BU$7&lt;=$R161+$S161-1),2,IF(AND($O161="Jalon",BU$7&gt;=$R161,BU$7&lt;=$R161+$S161-1),1,""))</f>
        <v/>
      </c>
      <c r="BV161" s="23" t="str">
        <f ca="1">IF(AND($O161="Objectif",BV$7&gt;=$R161,BV$7&lt;=$R161+$S161-1),2,IF(AND($O161="Jalon",BV$7&gt;=$R161,BV$7&lt;=$R161+$S161-1),1,""))</f>
        <v/>
      </c>
      <c r="BW161" s="23" t="str">
        <f ca="1">IF(AND($O161="Objectif",BW$7&gt;=$R161,BW$7&lt;=$R161+$S161-1),2,IF(AND($O161="Jalon",BW$7&gt;=$R161,BW$7&lt;=$R161+$S161-1),1,""))</f>
        <v/>
      </c>
      <c r="BX161" s="23" t="str">
        <f ca="1">IF(AND($O161="Objectif",BX$7&gt;=$R161,BX$7&lt;=$R161+$S161-1),2,IF(AND($O161="Jalon",BX$7&gt;=$R161,BX$7&lt;=$R161+$S161-1),1,""))</f>
        <v/>
      </c>
      <c r="BY161" s="23" t="str">
        <f ca="1">IF(AND($O161="Objectif",BY$7&gt;=$R161,BY$7&lt;=$R161+$S161-1),2,IF(AND($O161="Jalon",BY$7&gt;=$R161,BY$7&lt;=$R161+$S161-1),1,""))</f>
        <v/>
      </c>
      <c r="BZ161" s="23" t="str">
        <f ca="1">IF(AND($O161="Objectif",BZ$7&gt;=$R161,BZ$7&lt;=$R161+$S161-1),2,IF(AND($O161="Jalon",BZ$7&gt;=$R161,BZ$7&lt;=$R161+$S161-1),1,""))</f>
        <v/>
      </c>
      <c r="CA161" s="23" t="str">
        <f ca="1">IF(AND($O161="Objectif",CA$7&gt;=$R161,CA$7&lt;=$R161+$S161-1),2,IF(AND($O161="Jalon",CA$7&gt;=$R161,CA$7&lt;=$R161+$S161-1),1,""))</f>
        <v/>
      </c>
      <c r="CB161" s="23" t="str">
        <f ca="1">IF(AND($O161="Objectif",CB$7&gt;=$R161,CB$7&lt;=$R161+$S161-1),2,IF(AND($O161="Jalon",CB$7&gt;=$R161,CB$7&lt;=$R161+$S161-1),1,""))</f>
        <v/>
      </c>
    </row>
    <row r="162" spans="1:80" s="60" customFormat="1" ht="30" customHeight="1" x14ac:dyDescent="0.25">
      <c r="A162" s="37">
        <v>16</v>
      </c>
      <c r="B162" s="33" t="s">
        <v>32</v>
      </c>
      <c r="C162" s="88" t="str">
        <f ca="1">VLOOKUP(((Jalons[[#This Row],[perturbation ]]+Jalons[[#This Row],[perturbation 9]])/150),$D$3:$E$6,2,1)</f>
        <v>En bonne voie</v>
      </c>
      <c r="D162" s="88" t="str">
        <f ca="1">VLOOKUP((Jalons[[#This Row],[temps consommés ]]-Jalons[[#This Row],[Nombre de jours]])/Jalons[[#This Row],[Nombre de jours]],$V$3:$W$6,2,1)</f>
        <v>En bonne voie</v>
      </c>
      <c r="E162" s="22" t="s">
        <v>9</v>
      </c>
      <c r="F162" s="65">
        <f>IF(AND(Jalons[[#This Row],[début réel ]]="",Jalons[[#This Row],[fin réelle ]]),0,IF(AND(Jalons[[#This Row],[début réel ]]&lt;&gt;"",Jalons[[#This Row],[fin réelle ]]=""),0.5,1))</f>
        <v>0</v>
      </c>
      <c r="G162" s="56">
        <f>+T117+1</f>
        <v>45054</v>
      </c>
      <c r="H162" s="21">
        <v>2</v>
      </c>
      <c r="I162" s="45">
        <f>+Jalons[[#This Row],[Début prévisionnel ]]+Jalons[[#This Row],[Nombre de jours]]-1</f>
        <v>45055</v>
      </c>
      <c r="J162" s="45"/>
      <c r="K162" s="87">
        <f ca="1">IF(Jalons[[#This Row],[temps consommés ]]-Jalons[[#This Row],[Nombre de jours]]&lt;0,0,Jalons[[#This Row],[temps consommés ]]-Jalons[[#This Row],[Nombre de jours]])</f>
        <v>0</v>
      </c>
      <c r="L16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2" s="45"/>
      <c r="N162" s="66"/>
      <c r="O162" s="88" t="str">
        <f ca="1">VLOOKUP(Jalons[[#This Row],[temps consommés 10]]-Jalons[[#This Row],[Nombre de jours6]]/Jalons[[#This Row],[Nombre de jours6]],$V$3:$W$6,2,1)</f>
        <v>En bonne voie</v>
      </c>
      <c r="P162" s="22" t="s">
        <v>9</v>
      </c>
      <c r="Q162" s="65">
        <f>IF(AND(Jalons[[#This Row],[début réel 8]]="",Jalons[[#This Row],[fin réelle 11]]),0,IF(AND(Jalons[[#This Row],[début réel 8]]&lt;&gt;"",Jalons[[#This Row],[fin réelle 11]]=""),0.5,1))</f>
        <v>0</v>
      </c>
      <c r="R162" s="107">
        <f>Jalons[[#This Row],[Fin ]]+1</f>
        <v>45056</v>
      </c>
      <c r="S162">
        <v>26</v>
      </c>
      <c r="T162" s="45">
        <f>Jalons[[#This Row],[Début prévisionnel 5]]+Jalons[[#This Row],[Nombre de jours6]]</f>
        <v>45082</v>
      </c>
      <c r="U162" s="45"/>
      <c r="V162" s="87">
        <f ca="1">IF(Jalons[[#This Row],[temps consommés 10]]-Jalons[[#This Row],[Nombre de jours6]]&lt;0,0,Jalons[[#This Row],[temps consommés 10]]-Jalons[[#This Row],[Nombre de jours6]])</f>
        <v>0</v>
      </c>
      <c r="W16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2" s="45"/>
      <c r="Y162" s="23" t="str">
        <f ca="1">IF(AND($O162="Objectif",Y$7&gt;=$R162,Y$7&lt;=$R162+$S162-1),2,IF(AND($O162="Jalon",Y$7&gt;=$R162,Y$7&lt;=$R162+$S162-1),1,""))</f>
        <v/>
      </c>
      <c r="Z162" s="23" t="str">
        <f ca="1">IF(AND($O162="Objectif",Z$7&gt;=$R162,Z$7&lt;=$R162+$S162-1),2,IF(AND($O162="Jalon",Z$7&gt;=$R162,Z$7&lt;=$R162+$S162-1),1,""))</f>
        <v/>
      </c>
      <c r="AA162" s="23" t="str">
        <f ca="1">IF(AND($O162="Objectif",AA$7&gt;=$R162,AA$7&lt;=$R162+$S162-1),2,IF(AND($O162="Jalon",AA$7&gt;=$R162,AA$7&lt;=$R162+$S162-1),1,""))</f>
        <v/>
      </c>
      <c r="AB162" s="23" t="str">
        <f ca="1">IF(AND($O162="Objectif",AB$7&gt;=$R162,AB$7&lt;=$R162+$S162-1),2,IF(AND($O162="Jalon",AB$7&gt;=$R162,AB$7&lt;=$R162+$S162-1),1,""))</f>
        <v/>
      </c>
      <c r="AC162" s="23" t="str">
        <f ca="1">IF(AND($O162="Objectif",AC$7&gt;=$R162,AC$7&lt;=$R162+$S162-1),2,IF(AND($O162="Jalon",AC$7&gt;=$R162,AC$7&lt;=$R162+$S162-1),1,""))</f>
        <v/>
      </c>
      <c r="AD162" s="23" t="str">
        <f ca="1">IF(AND($O162="Objectif",AD$7&gt;=$R162,AD$7&lt;=$R162+$S162-1),2,IF(AND($O162="Jalon",AD$7&gt;=$R162,AD$7&lt;=$R162+$S162-1),1,""))</f>
        <v/>
      </c>
      <c r="AE162" s="23" t="str">
        <f ca="1">IF(AND($O162="Objectif",AE$7&gt;=$R162,AE$7&lt;=$R162+$S162-1),2,IF(AND($O162="Jalon",AE$7&gt;=$R162,AE$7&lt;=$R162+$S162-1),1,""))</f>
        <v/>
      </c>
      <c r="AF162" s="23" t="str">
        <f ca="1">IF(AND($O162="Objectif",AF$7&gt;=$R162,AF$7&lt;=$R162+$S162-1),2,IF(AND($O162="Jalon",AF$7&gt;=$R162,AF$7&lt;=$R162+$S162-1),1,""))</f>
        <v/>
      </c>
      <c r="AG162" s="23" t="str">
        <f ca="1">IF(AND($O162="Objectif",AG$7&gt;=$R162,AG$7&lt;=$R162+$S162-1),2,IF(AND($O162="Jalon",AG$7&gt;=$R162,AG$7&lt;=$R162+$S162-1),1,""))</f>
        <v/>
      </c>
      <c r="AH162" s="23" t="str">
        <f ca="1">IF(AND($O162="Objectif",AH$7&gt;=$R162,AH$7&lt;=$R162+$S162-1),2,IF(AND($O162="Jalon",AH$7&gt;=$R162,AH$7&lt;=$R162+$S162-1),1,""))</f>
        <v/>
      </c>
      <c r="AI162" s="23" t="str">
        <f ca="1">IF(AND($O162="Objectif",AI$7&gt;=$R162,AI$7&lt;=$R162+$S162-1),2,IF(AND($O162="Jalon",AI$7&gt;=$R162,AI$7&lt;=$R162+$S162-1),1,""))</f>
        <v/>
      </c>
      <c r="AJ162" s="23" t="str">
        <f ca="1">IF(AND($O162="Objectif",AJ$7&gt;=$R162,AJ$7&lt;=$R162+$S162-1),2,IF(AND($O162="Jalon",AJ$7&gt;=$R162,AJ$7&lt;=$R162+$S162-1),1,""))</f>
        <v/>
      </c>
      <c r="AK162" s="23" t="str">
        <f ca="1">IF(AND($O162="Objectif",AK$7&gt;=$R162,AK$7&lt;=$R162+$S162-1),2,IF(AND($O162="Jalon",AK$7&gt;=$R162,AK$7&lt;=$R162+$S162-1),1,""))</f>
        <v/>
      </c>
      <c r="AL162" s="23" t="str">
        <f ca="1">IF(AND($O162="Objectif",AL$7&gt;=$R162,AL$7&lt;=$R162+$S162-1),2,IF(AND($O162="Jalon",AL$7&gt;=$R162,AL$7&lt;=$R162+$S162-1),1,""))</f>
        <v/>
      </c>
      <c r="AM162" s="23" t="str">
        <f ca="1">IF(AND($O162="Objectif",AM$7&gt;=$R162,AM$7&lt;=$R162+$S162-1),2,IF(AND($O162="Jalon",AM$7&gt;=$R162,AM$7&lt;=$R162+$S162-1),1,""))</f>
        <v/>
      </c>
      <c r="AN162" s="23" t="str">
        <f ca="1">IF(AND($O162="Objectif",AN$7&gt;=$R162,AN$7&lt;=$R162+$S162-1),2,IF(AND($O162="Jalon",AN$7&gt;=$R162,AN$7&lt;=$R162+$S162-1),1,""))</f>
        <v/>
      </c>
      <c r="AO162" s="23" t="str">
        <f ca="1">IF(AND($O162="Objectif",AO$7&gt;=$R162,AO$7&lt;=$R162+$S162-1),2,IF(AND($O162="Jalon",AO$7&gt;=$R162,AO$7&lt;=$R162+$S162-1),1,""))</f>
        <v/>
      </c>
      <c r="AP162" s="23" t="str">
        <f ca="1">IF(AND($O162="Objectif",AP$7&gt;=$R162,AP$7&lt;=$R162+$S162-1),2,IF(AND($O162="Jalon",AP$7&gt;=$R162,AP$7&lt;=$R162+$S162-1),1,""))</f>
        <v/>
      </c>
      <c r="AQ162" s="23" t="str">
        <f ca="1">IF(AND($O162="Objectif",AQ$7&gt;=$R162,AQ$7&lt;=$R162+$S162-1),2,IF(AND($O162="Jalon",AQ$7&gt;=$R162,AQ$7&lt;=$R162+$S162-1),1,""))</f>
        <v/>
      </c>
      <c r="AR162" s="23" t="str">
        <f ca="1">IF(AND($O162="Objectif",AR$7&gt;=$R162,AR$7&lt;=$R162+$S162-1),2,IF(AND($O162="Jalon",AR$7&gt;=$R162,AR$7&lt;=$R162+$S162-1),1,""))</f>
        <v/>
      </c>
      <c r="AS162" s="23" t="str">
        <f ca="1">IF(AND($O162="Objectif",AS$7&gt;=$R162,AS$7&lt;=$R162+$S162-1),2,IF(AND($O162="Jalon",AS$7&gt;=$R162,AS$7&lt;=$R162+$S162-1),1,""))</f>
        <v/>
      </c>
      <c r="AT162" s="23" t="str">
        <f ca="1">IF(AND($O162="Objectif",AT$7&gt;=$R162,AT$7&lt;=$R162+$S162-1),2,IF(AND($O162="Jalon",AT$7&gt;=$R162,AT$7&lt;=$R162+$S162-1),1,""))</f>
        <v/>
      </c>
      <c r="AU162" s="23" t="str">
        <f ca="1">IF(AND($O162="Objectif",AU$7&gt;=$R162,AU$7&lt;=$R162+$S162-1),2,IF(AND($O162="Jalon",AU$7&gt;=$R162,AU$7&lt;=$R162+$S162-1),1,""))</f>
        <v/>
      </c>
      <c r="AV162" s="23" t="str">
        <f ca="1">IF(AND($O162="Objectif",AV$7&gt;=$R162,AV$7&lt;=$R162+$S162-1),2,IF(AND($O162="Jalon",AV$7&gt;=$R162,AV$7&lt;=$R162+$S162-1),1,""))</f>
        <v/>
      </c>
      <c r="AW162" s="23" t="str">
        <f ca="1">IF(AND($O162="Objectif",AW$7&gt;=$R162,AW$7&lt;=$R162+$S162-1),2,IF(AND($O162="Jalon",AW$7&gt;=$R162,AW$7&lt;=$R162+$S162-1),1,""))</f>
        <v/>
      </c>
      <c r="AX162" s="23" t="str">
        <f ca="1">IF(AND($O162="Objectif",AX$7&gt;=$R162,AX$7&lt;=$R162+$S162-1),2,IF(AND($O162="Jalon",AX$7&gt;=$R162,AX$7&lt;=$R162+$S162-1),1,""))</f>
        <v/>
      </c>
      <c r="AY162" s="23" t="str">
        <f ca="1">IF(AND($O162="Objectif",AY$7&gt;=$R162,AY$7&lt;=$R162+$S162-1),2,IF(AND($O162="Jalon",AY$7&gt;=$R162,AY$7&lt;=$R162+$S162-1),1,""))</f>
        <v/>
      </c>
      <c r="AZ162" s="23" t="str">
        <f ca="1">IF(AND($O162="Objectif",AZ$7&gt;=$R162,AZ$7&lt;=$R162+$S162-1),2,IF(AND($O162="Jalon",AZ$7&gt;=$R162,AZ$7&lt;=$R162+$S162-1),1,""))</f>
        <v/>
      </c>
      <c r="BA162" s="23" t="str">
        <f ca="1">IF(AND($O162="Objectif",BA$7&gt;=$R162,BA$7&lt;=$R162+$S162-1),2,IF(AND($O162="Jalon",BA$7&gt;=$R162,BA$7&lt;=$R162+$S162-1),1,""))</f>
        <v/>
      </c>
      <c r="BB162" s="23" t="str">
        <f ca="1">IF(AND($O162="Objectif",BB$7&gt;=$R162,BB$7&lt;=$R162+$S162-1),2,IF(AND($O162="Jalon",BB$7&gt;=$R162,BB$7&lt;=$R162+$S162-1),1,""))</f>
        <v/>
      </c>
      <c r="BC162" s="23" t="str">
        <f ca="1">IF(AND($O162="Objectif",BC$7&gt;=$R162,BC$7&lt;=$R162+$S162-1),2,IF(AND($O162="Jalon",BC$7&gt;=$R162,BC$7&lt;=$R162+$S162-1),1,""))</f>
        <v/>
      </c>
      <c r="BD162" s="23" t="str">
        <f ca="1">IF(AND($O162="Objectif",BD$7&gt;=$R162,BD$7&lt;=$R162+$S162-1),2,IF(AND($O162="Jalon",BD$7&gt;=$R162,BD$7&lt;=$R162+$S162-1),1,""))</f>
        <v/>
      </c>
      <c r="BE162" s="23" t="str">
        <f ca="1">IF(AND($O162="Objectif",BE$7&gt;=$R162,BE$7&lt;=$R162+$S162-1),2,IF(AND($O162="Jalon",BE$7&gt;=$R162,BE$7&lt;=$R162+$S162-1),1,""))</f>
        <v/>
      </c>
      <c r="BF162" s="23" t="str">
        <f ca="1">IF(AND($O162="Objectif",BF$7&gt;=$R162,BF$7&lt;=$R162+$S162-1),2,IF(AND($O162="Jalon",BF$7&gt;=$R162,BF$7&lt;=$R162+$S162-1),1,""))</f>
        <v/>
      </c>
      <c r="BG162" s="23" t="str">
        <f ca="1">IF(AND($O162="Objectif",BG$7&gt;=$R162,BG$7&lt;=$R162+$S162-1),2,IF(AND($O162="Jalon",BG$7&gt;=$R162,BG$7&lt;=$R162+$S162-1),1,""))</f>
        <v/>
      </c>
      <c r="BH162" s="23" t="str">
        <f ca="1">IF(AND($O162="Objectif",BH$7&gt;=$R162,BH$7&lt;=$R162+$S162-1),2,IF(AND($O162="Jalon",BH$7&gt;=$R162,BH$7&lt;=$R162+$S162-1),1,""))</f>
        <v/>
      </c>
      <c r="BI162" s="23" t="str">
        <f ca="1">IF(AND($O162="Objectif",BI$7&gt;=$R162,BI$7&lt;=$R162+$S162-1),2,IF(AND($O162="Jalon",BI$7&gt;=$R162,BI$7&lt;=$R162+$S162-1),1,""))</f>
        <v/>
      </c>
      <c r="BJ162" s="23" t="str">
        <f ca="1">IF(AND($O162="Objectif",BJ$7&gt;=$R162,BJ$7&lt;=$R162+$S162-1),2,IF(AND($O162="Jalon",BJ$7&gt;=$R162,BJ$7&lt;=$R162+$S162-1),1,""))</f>
        <v/>
      </c>
      <c r="BK162" s="23" t="str">
        <f ca="1">IF(AND($O162="Objectif",BK$7&gt;=$R162,BK$7&lt;=$R162+$S162-1),2,IF(AND($O162="Jalon",BK$7&gt;=$R162,BK$7&lt;=$R162+$S162-1),1,""))</f>
        <v/>
      </c>
      <c r="BL162" s="23" t="str">
        <f ca="1">IF(AND($O162="Objectif",BL$7&gt;=$R162,BL$7&lt;=$R162+$S162-1),2,IF(AND($O162="Jalon",BL$7&gt;=$R162,BL$7&lt;=$R162+$S162-1),1,""))</f>
        <v/>
      </c>
      <c r="BM162" s="23" t="str">
        <f ca="1">IF(AND($O162="Objectif",BM$7&gt;=$R162,BM$7&lt;=$R162+$S162-1),2,IF(AND($O162="Jalon",BM$7&gt;=$R162,BM$7&lt;=$R162+$S162-1),1,""))</f>
        <v/>
      </c>
      <c r="BN162" s="23" t="str">
        <f ca="1">IF(AND($O162="Objectif",BN$7&gt;=$R162,BN$7&lt;=$R162+$S162-1),2,IF(AND($O162="Jalon",BN$7&gt;=$R162,BN$7&lt;=$R162+$S162-1),1,""))</f>
        <v/>
      </c>
      <c r="BO162" s="23" t="str">
        <f ca="1">IF(AND($O162="Objectif",BO$7&gt;=$R162,BO$7&lt;=$R162+$S162-1),2,IF(AND($O162="Jalon",BO$7&gt;=$R162,BO$7&lt;=$R162+$S162-1),1,""))</f>
        <v/>
      </c>
      <c r="BP162" s="23" t="str">
        <f ca="1">IF(AND($O162="Objectif",BP$7&gt;=$R162,BP$7&lt;=$R162+$S162-1),2,IF(AND($O162="Jalon",BP$7&gt;=$R162,BP$7&lt;=$R162+$S162-1),1,""))</f>
        <v/>
      </c>
      <c r="BQ162" s="23" t="str">
        <f ca="1">IF(AND($O162="Objectif",BQ$7&gt;=$R162,BQ$7&lt;=$R162+$S162-1),2,IF(AND($O162="Jalon",BQ$7&gt;=$R162,BQ$7&lt;=$R162+$S162-1),1,""))</f>
        <v/>
      </c>
      <c r="BR162" s="23" t="str">
        <f ca="1">IF(AND($O162="Objectif",BR$7&gt;=$R162,BR$7&lt;=$R162+$S162-1),2,IF(AND($O162="Jalon",BR$7&gt;=$R162,BR$7&lt;=$R162+$S162-1),1,""))</f>
        <v/>
      </c>
      <c r="BS162" s="23" t="str">
        <f ca="1">IF(AND($O162="Objectif",BS$7&gt;=$R162,BS$7&lt;=$R162+$S162-1),2,IF(AND($O162="Jalon",BS$7&gt;=$R162,BS$7&lt;=$R162+$S162-1),1,""))</f>
        <v/>
      </c>
      <c r="BT162" s="23" t="str">
        <f ca="1">IF(AND($O162="Objectif",BT$7&gt;=$R162,BT$7&lt;=$R162+$S162-1),2,IF(AND($O162="Jalon",BT$7&gt;=$R162,BT$7&lt;=$R162+$S162-1),1,""))</f>
        <v/>
      </c>
      <c r="BU162" s="23" t="str">
        <f ca="1">IF(AND($O162="Objectif",BU$7&gt;=$R162,BU$7&lt;=$R162+$S162-1),2,IF(AND($O162="Jalon",BU$7&gt;=$R162,BU$7&lt;=$R162+$S162-1),1,""))</f>
        <v/>
      </c>
      <c r="BV162" s="23" t="str">
        <f ca="1">IF(AND($O162="Objectif",BV$7&gt;=$R162,BV$7&lt;=$R162+$S162-1),2,IF(AND($O162="Jalon",BV$7&gt;=$R162,BV$7&lt;=$R162+$S162-1),1,""))</f>
        <v/>
      </c>
      <c r="BW162" s="23" t="str">
        <f ca="1">IF(AND($O162="Objectif",BW$7&gt;=$R162,BW$7&lt;=$R162+$S162-1),2,IF(AND($O162="Jalon",BW$7&gt;=$R162,BW$7&lt;=$R162+$S162-1),1,""))</f>
        <v/>
      </c>
      <c r="BX162" s="23" t="str">
        <f ca="1">IF(AND($O162="Objectif",BX$7&gt;=$R162,BX$7&lt;=$R162+$S162-1),2,IF(AND($O162="Jalon",BX$7&gt;=$R162,BX$7&lt;=$R162+$S162-1),1,""))</f>
        <v/>
      </c>
      <c r="BY162" s="23" t="str">
        <f ca="1">IF(AND($O162="Objectif",BY$7&gt;=$R162,BY$7&lt;=$R162+$S162-1),2,IF(AND($O162="Jalon",BY$7&gt;=$R162,BY$7&lt;=$R162+$S162-1),1,""))</f>
        <v/>
      </c>
      <c r="BZ162" s="23" t="str">
        <f ca="1">IF(AND($O162="Objectif",BZ$7&gt;=$R162,BZ$7&lt;=$R162+$S162-1),2,IF(AND($O162="Jalon",BZ$7&gt;=$R162,BZ$7&lt;=$R162+$S162-1),1,""))</f>
        <v/>
      </c>
      <c r="CA162" s="23" t="str">
        <f ca="1">IF(AND($O162="Objectif",CA$7&gt;=$R162,CA$7&lt;=$R162+$S162-1),2,IF(AND($O162="Jalon",CA$7&gt;=$R162,CA$7&lt;=$R162+$S162-1),1,""))</f>
        <v/>
      </c>
      <c r="CB162" s="23" t="str">
        <f ca="1">IF(AND($O162="Objectif",CB$7&gt;=$R162,CB$7&lt;=$R162+$S162-1),2,IF(AND($O162="Jalon",CB$7&gt;=$R162,CB$7&lt;=$R162+$S162-1),1,""))</f>
        <v/>
      </c>
    </row>
    <row r="163" spans="1:80" s="60" customFormat="1" ht="30" customHeight="1" x14ac:dyDescent="0.25">
      <c r="A163" s="36">
        <v>17</v>
      </c>
      <c r="B163" s="33" t="s">
        <v>33</v>
      </c>
      <c r="C163" s="88" t="str">
        <f ca="1">VLOOKUP(((Jalons[[#This Row],[perturbation ]]+Jalons[[#This Row],[perturbation 9]])/150),$D$3:$E$6,2,1)</f>
        <v>En bonne voie</v>
      </c>
      <c r="D163" s="88" t="str">
        <f ca="1">VLOOKUP((Jalons[[#This Row],[temps consommés ]]-Jalons[[#This Row],[Nombre de jours]])/Jalons[[#This Row],[Nombre de jours]],$V$3:$W$6,2,1)</f>
        <v>En bonne voie</v>
      </c>
      <c r="E163" s="22" t="s">
        <v>9</v>
      </c>
      <c r="F163" s="65">
        <f>IF(AND(Jalons[[#This Row],[début réel ]]="",Jalons[[#This Row],[fin réelle ]]),0,IF(AND(Jalons[[#This Row],[début réel ]]&lt;&gt;"",Jalons[[#This Row],[fin réelle ]]=""),0.5,1))</f>
        <v>0</v>
      </c>
      <c r="G163" s="56">
        <f>+T118+1</f>
        <v>45054</v>
      </c>
      <c r="H163" s="21">
        <v>2</v>
      </c>
      <c r="I163" s="45">
        <f>+Jalons[[#This Row],[Début prévisionnel ]]+Jalons[[#This Row],[Nombre de jours]]-1</f>
        <v>45055</v>
      </c>
      <c r="J163" s="45"/>
      <c r="K163" s="87">
        <f ca="1">IF(Jalons[[#This Row],[temps consommés ]]-Jalons[[#This Row],[Nombre de jours]]&lt;0,0,Jalons[[#This Row],[temps consommés ]]-Jalons[[#This Row],[Nombre de jours]])</f>
        <v>0</v>
      </c>
      <c r="L16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3" s="45"/>
      <c r="N163" s="66"/>
      <c r="O163" s="88" t="str">
        <f ca="1">VLOOKUP(Jalons[[#This Row],[temps consommés 10]]-Jalons[[#This Row],[Nombre de jours6]]/Jalons[[#This Row],[Nombre de jours6]],$V$3:$W$6,2,1)</f>
        <v>En bonne voie</v>
      </c>
      <c r="P163" s="22" t="s">
        <v>9</v>
      </c>
      <c r="Q163" s="65">
        <f>IF(AND(Jalons[[#This Row],[début réel 8]]="",Jalons[[#This Row],[fin réelle 11]]),0,IF(AND(Jalons[[#This Row],[début réel 8]]&lt;&gt;"",Jalons[[#This Row],[fin réelle 11]]=""),0.5,1))</f>
        <v>0</v>
      </c>
      <c r="R163" s="107">
        <f>Jalons[[#This Row],[Fin ]]+1</f>
        <v>45056</v>
      </c>
      <c r="S163">
        <v>26</v>
      </c>
      <c r="T163" s="45">
        <f>Jalons[[#This Row],[Début prévisionnel 5]]+Jalons[[#This Row],[Nombre de jours6]]</f>
        <v>45082</v>
      </c>
      <c r="U163" s="45"/>
      <c r="V163" s="87">
        <f ca="1">IF(Jalons[[#This Row],[temps consommés 10]]-Jalons[[#This Row],[Nombre de jours6]]&lt;0,0,Jalons[[#This Row],[temps consommés 10]]-Jalons[[#This Row],[Nombre de jours6]])</f>
        <v>0</v>
      </c>
      <c r="W16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3" s="45"/>
      <c r="Y163" s="23" t="str">
        <f ca="1">IF(AND($O163="Objectif",Y$7&gt;=$R163,Y$7&lt;=$R163+$S163-1),2,IF(AND($O163="Jalon",Y$7&gt;=$R163,Y$7&lt;=$R163+$S163-1),1,""))</f>
        <v/>
      </c>
      <c r="Z163" s="23" t="str">
        <f ca="1">IF(AND($O163="Objectif",Z$7&gt;=$R163,Z$7&lt;=$R163+$S163-1),2,IF(AND($O163="Jalon",Z$7&gt;=$R163,Z$7&lt;=$R163+$S163-1),1,""))</f>
        <v/>
      </c>
      <c r="AA163" s="23" t="str">
        <f ca="1">IF(AND($O163="Objectif",AA$7&gt;=$R163,AA$7&lt;=$R163+$S163-1),2,IF(AND($O163="Jalon",AA$7&gt;=$R163,AA$7&lt;=$R163+$S163-1),1,""))</f>
        <v/>
      </c>
      <c r="AB163" s="23" t="str">
        <f ca="1">IF(AND($O163="Objectif",AB$7&gt;=$R163,AB$7&lt;=$R163+$S163-1),2,IF(AND($O163="Jalon",AB$7&gt;=$R163,AB$7&lt;=$R163+$S163-1),1,""))</f>
        <v/>
      </c>
      <c r="AC163" s="23" t="str">
        <f ca="1">IF(AND($O163="Objectif",AC$7&gt;=$R163,AC$7&lt;=$R163+$S163-1),2,IF(AND($O163="Jalon",AC$7&gt;=$R163,AC$7&lt;=$R163+$S163-1),1,""))</f>
        <v/>
      </c>
      <c r="AD163" s="23" t="str">
        <f ca="1">IF(AND($O163="Objectif",AD$7&gt;=$R163,AD$7&lt;=$R163+$S163-1),2,IF(AND($O163="Jalon",AD$7&gt;=$R163,AD$7&lt;=$R163+$S163-1),1,""))</f>
        <v/>
      </c>
      <c r="AE163" s="23" t="str">
        <f ca="1">IF(AND($O163="Objectif",AE$7&gt;=$R163,AE$7&lt;=$R163+$S163-1),2,IF(AND($O163="Jalon",AE$7&gt;=$R163,AE$7&lt;=$R163+$S163-1),1,""))</f>
        <v/>
      </c>
      <c r="AF163" s="23" t="str">
        <f ca="1">IF(AND($O163="Objectif",AF$7&gt;=$R163,AF$7&lt;=$R163+$S163-1),2,IF(AND($O163="Jalon",AF$7&gt;=$R163,AF$7&lt;=$R163+$S163-1),1,""))</f>
        <v/>
      </c>
      <c r="AG163" s="23" t="str">
        <f ca="1">IF(AND($O163="Objectif",AG$7&gt;=$R163,AG$7&lt;=$R163+$S163-1),2,IF(AND($O163="Jalon",AG$7&gt;=$R163,AG$7&lt;=$R163+$S163-1),1,""))</f>
        <v/>
      </c>
      <c r="AH163" s="23" t="str">
        <f ca="1">IF(AND($O163="Objectif",AH$7&gt;=$R163,AH$7&lt;=$R163+$S163-1),2,IF(AND($O163="Jalon",AH$7&gt;=$R163,AH$7&lt;=$R163+$S163-1),1,""))</f>
        <v/>
      </c>
      <c r="AI163" s="23" t="str">
        <f ca="1">IF(AND($O163="Objectif",AI$7&gt;=$R163,AI$7&lt;=$R163+$S163-1),2,IF(AND($O163="Jalon",AI$7&gt;=$R163,AI$7&lt;=$R163+$S163-1),1,""))</f>
        <v/>
      </c>
      <c r="AJ163" s="23" t="str">
        <f ca="1">IF(AND($O163="Objectif",AJ$7&gt;=$R163,AJ$7&lt;=$R163+$S163-1),2,IF(AND($O163="Jalon",AJ$7&gt;=$R163,AJ$7&lt;=$R163+$S163-1),1,""))</f>
        <v/>
      </c>
      <c r="AK163" s="23" t="str">
        <f ca="1">IF(AND($O163="Objectif",AK$7&gt;=$R163,AK$7&lt;=$R163+$S163-1),2,IF(AND($O163="Jalon",AK$7&gt;=$R163,AK$7&lt;=$R163+$S163-1),1,""))</f>
        <v/>
      </c>
      <c r="AL163" s="23" t="str">
        <f ca="1">IF(AND($O163="Objectif",AL$7&gt;=$R163,AL$7&lt;=$R163+$S163-1),2,IF(AND($O163="Jalon",AL$7&gt;=$R163,AL$7&lt;=$R163+$S163-1),1,""))</f>
        <v/>
      </c>
      <c r="AM163" s="23" t="str">
        <f ca="1">IF(AND($O163="Objectif",AM$7&gt;=$R163,AM$7&lt;=$R163+$S163-1),2,IF(AND($O163="Jalon",AM$7&gt;=$R163,AM$7&lt;=$R163+$S163-1),1,""))</f>
        <v/>
      </c>
      <c r="AN163" s="23" t="str">
        <f ca="1">IF(AND($O163="Objectif",AN$7&gt;=$R163,AN$7&lt;=$R163+$S163-1),2,IF(AND($O163="Jalon",AN$7&gt;=$R163,AN$7&lt;=$R163+$S163-1),1,""))</f>
        <v/>
      </c>
      <c r="AO163" s="23" t="str">
        <f ca="1">IF(AND($O163="Objectif",AO$7&gt;=$R163,AO$7&lt;=$R163+$S163-1),2,IF(AND($O163="Jalon",AO$7&gt;=$R163,AO$7&lt;=$R163+$S163-1),1,""))</f>
        <v/>
      </c>
      <c r="AP163" s="23" t="str">
        <f ca="1">IF(AND($O163="Objectif",AP$7&gt;=$R163,AP$7&lt;=$R163+$S163-1),2,IF(AND($O163="Jalon",AP$7&gt;=$R163,AP$7&lt;=$R163+$S163-1),1,""))</f>
        <v/>
      </c>
      <c r="AQ163" s="23" t="str">
        <f ca="1">IF(AND($O163="Objectif",AQ$7&gt;=$R163,AQ$7&lt;=$R163+$S163-1),2,IF(AND($O163="Jalon",AQ$7&gt;=$R163,AQ$7&lt;=$R163+$S163-1),1,""))</f>
        <v/>
      </c>
      <c r="AR163" s="23" t="str">
        <f ca="1">IF(AND($O163="Objectif",AR$7&gt;=$R163,AR$7&lt;=$R163+$S163-1),2,IF(AND($O163="Jalon",AR$7&gt;=$R163,AR$7&lt;=$R163+$S163-1),1,""))</f>
        <v/>
      </c>
      <c r="AS163" s="23" t="str">
        <f ca="1">IF(AND($O163="Objectif",AS$7&gt;=$R163,AS$7&lt;=$R163+$S163-1),2,IF(AND($O163="Jalon",AS$7&gt;=$R163,AS$7&lt;=$R163+$S163-1),1,""))</f>
        <v/>
      </c>
      <c r="AT163" s="23" t="str">
        <f ca="1">IF(AND($O163="Objectif",AT$7&gt;=$R163,AT$7&lt;=$R163+$S163-1),2,IF(AND($O163="Jalon",AT$7&gt;=$R163,AT$7&lt;=$R163+$S163-1),1,""))</f>
        <v/>
      </c>
      <c r="AU163" s="23" t="str">
        <f ca="1">IF(AND($O163="Objectif",AU$7&gt;=$R163,AU$7&lt;=$R163+$S163-1),2,IF(AND($O163="Jalon",AU$7&gt;=$R163,AU$7&lt;=$R163+$S163-1),1,""))</f>
        <v/>
      </c>
      <c r="AV163" s="23" t="str">
        <f ca="1">IF(AND($O163="Objectif",AV$7&gt;=$R163,AV$7&lt;=$R163+$S163-1),2,IF(AND($O163="Jalon",AV$7&gt;=$R163,AV$7&lt;=$R163+$S163-1),1,""))</f>
        <v/>
      </c>
      <c r="AW163" s="23" t="str">
        <f ca="1">IF(AND($O163="Objectif",AW$7&gt;=$R163,AW$7&lt;=$R163+$S163-1),2,IF(AND($O163="Jalon",AW$7&gt;=$R163,AW$7&lt;=$R163+$S163-1),1,""))</f>
        <v/>
      </c>
      <c r="AX163" s="23" t="str">
        <f ca="1">IF(AND($O163="Objectif",AX$7&gt;=$R163,AX$7&lt;=$R163+$S163-1),2,IF(AND($O163="Jalon",AX$7&gt;=$R163,AX$7&lt;=$R163+$S163-1),1,""))</f>
        <v/>
      </c>
      <c r="AY163" s="23" t="str">
        <f ca="1">IF(AND($O163="Objectif",AY$7&gt;=$R163,AY$7&lt;=$R163+$S163-1),2,IF(AND($O163="Jalon",AY$7&gt;=$R163,AY$7&lt;=$R163+$S163-1),1,""))</f>
        <v/>
      </c>
      <c r="AZ163" s="23" t="str">
        <f ca="1">IF(AND($O163="Objectif",AZ$7&gt;=$R163,AZ$7&lt;=$R163+$S163-1),2,IF(AND($O163="Jalon",AZ$7&gt;=$R163,AZ$7&lt;=$R163+$S163-1),1,""))</f>
        <v/>
      </c>
      <c r="BA163" s="23" t="str">
        <f ca="1">IF(AND($O163="Objectif",BA$7&gt;=$R163,BA$7&lt;=$R163+$S163-1),2,IF(AND($O163="Jalon",BA$7&gt;=$R163,BA$7&lt;=$R163+$S163-1),1,""))</f>
        <v/>
      </c>
      <c r="BB163" s="23" t="str">
        <f ca="1">IF(AND($O163="Objectif",BB$7&gt;=$R163,BB$7&lt;=$R163+$S163-1),2,IF(AND($O163="Jalon",BB$7&gt;=$R163,BB$7&lt;=$R163+$S163-1),1,""))</f>
        <v/>
      </c>
      <c r="BC163" s="23" t="str">
        <f ca="1">IF(AND($O163="Objectif",BC$7&gt;=$R163,BC$7&lt;=$R163+$S163-1),2,IF(AND($O163="Jalon",BC$7&gt;=$R163,BC$7&lt;=$R163+$S163-1),1,""))</f>
        <v/>
      </c>
      <c r="BD163" s="23" t="str">
        <f ca="1">IF(AND($O163="Objectif",BD$7&gt;=$R163,BD$7&lt;=$R163+$S163-1),2,IF(AND($O163="Jalon",BD$7&gt;=$R163,BD$7&lt;=$R163+$S163-1),1,""))</f>
        <v/>
      </c>
      <c r="BE163" s="23" t="str">
        <f ca="1">IF(AND($O163="Objectif",BE$7&gt;=$R163,BE$7&lt;=$R163+$S163-1),2,IF(AND($O163="Jalon",BE$7&gt;=$R163,BE$7&lt;=$R163+$S163-1),1,""))</f>
        <v/>
      </c>
      <c r="BF163" s="23" t="str">
        <f ca="1">IF(AND($O163="Objectif",BF$7&gt;=$R163,BF$7&lt;=$R163+$S163-1),2,IF(AND($O163="Jalon",BF$7&gt;=$R163,BF$7&lt;=$R163+$S163-1),1,""))</f>
        <v/>
      </c>
      <c r="BG163" s="23" t="str">
        <f ca="1">IF(AND($O163="Objectif",BG$7&gt;=$R163,BG$7&lt;=$R163+$S163-1),2,IF(AND($O163="Jalon",BG$7&gt;=$R163,BG$7&lt;=$R163+$S163-1),1,""))</f>
        <v/>
      </c>
      <c r="BH163" s="23" t="str">
        <f ca="1">IF(AND($O163="Objectif",BH$7&gt;=$R163,BH$7&lt;=$R163+$S163-1),2,IF(AND($O163="Jalon",BH$7&gt;=$R163,BH$7&lt;=$R163+$S163-1),1,""))</f>
        <v/>
      </c>
      <c r="BI163" s="23" t="str">
        <f ca="1">IF(AND($O163="Objectif",BI$7&gt;=$R163,BI$7&lt;=$R163+$S163-1),2,IF(AND($O163="Jalon",BI$7&gt;=$R163,BI$7&lt;=$R163+$S163-1),1,""))</f>
        <v/>
      </c>
      <c r="BJ163" s="23" t="str">
        <f ca="1">IF(AND($O163="Objectif",BJ$7&gt;=$R163,BJ$7&lt;=$R163+$S163-1),2,IF(AND($O163="Jalon",BJ$7&gt;=$R163,BJ$7&lt;=$R163+$S163-1),1,""))</f>
        <v/>
      </c>
      <c r="BK163" s="23" t="str">
        <f ca="1">IF(AND($O163="Objectif",BK$7&gt;=$R163,BK$7&lt;=$R163+$S163-1),2,IF(AND($O163="Jalon",BK$7&gt;=$R163,BK$7&lt;=$R163+$S163-1),1,""))</f>
        <v/>
      </c>
      <c r="BL163" s="23" t="str">
        <f ca="1">IF(AND($O163="Objectif",BL$7&gt;=$R163,BL$7&lt;=$R163+$S163-1),2,IF(AND($O163="Jalon",BL$7&gt;=$R163,BL$7&lt;=$R163+$S163-1),1,""))</f>
        <v/>
      </c>
      <c r="BM163" s="23" t="str">
        <f ca="1">IF(AND($O163="Objectif",BM$7&gt;=$R163,BM$7&lt;=$R163+$S163-1),2,IF(AND($O163="Jalon",BM$7&gt;=$R163,BM$7&lt;=$R163+$S163-1),1,""))</f>
        <v/>
      </c>
      <c r="BN163" s="23" t="str">
        <f ca="1">IF(AND($O163="Objectif",BN$7&gt;=$R163,BN$7&lt;=$R163+$S163-1),2,IF(AND($O163="Jalon",BN$7&gt;=$R163,BN$7&lt;=$R163+$S163-1),1,""))</f>
        <v/>
      </c>
      <c r="BO163" s="23" t="str">
        <f ca="1">IF(AND($O163="Objectif",BO$7&gt;=$R163,BO$7&lt;=$R163+$S163-1),2,IF(AND($O163="Jalon",BO$7&gt;=$R163,BO$7&lt;=$R163+$S163-1),1,""))</f>
        <v/>
      </c>
      <c r="BP163" s="23" t="str">
        <f ca="1">IF(AND($O163="Objectif",BP$7&gt;=$R163,BP$7&lt;=$R163+$S163-1),2,IF(AND($O163="Jalon",BP$7&gt;=$R163,BP$7&lt;=$R163+$S163-1),1,""))</f>
        <v/>
      </c>
      <c r="BQ163" s="23" t="str">
        <f ca="1">IF(AND($O163="Objectif",BQ$7&gt;=$R163,BQ$7&lt;=$R163+$S163-1),2,IF(AND($O163="Jalon",BQ$7&gt;=$R163,BQ$7&lt;=$R163+$S163-1),1,""))</f>
        <v/>
      </c>
      <c r="BR163" s="23" t="str">
        <f ca="1">IF(AND($O163="Objectif",BR$7&gt;=$R163,BR$7&lt;=$R163+$S163-1),2,IF(AND($O163="Jalon",BR$7&gt;=$R163,BR$7&lt;=$R163+$S163-1),1,""))</f>
        <v/>
      </c>
      <c r="BS163" s="23" t="str">
        <f ca="1">IF(AND($O163="Objectif",BS$7&gt;=$R163,BS$7&lt;=$R163+$S163-1),2,IF(AND($O163="Jalon",BS$7&gt;=$R163,BS$7&lt;=$R163+$S163-1),1,""))</f>
        <v/>
      </c>
      <c r="BT163" s="23" t="str">
        <f ca="1">IF(AND($O163="Objectif",BT$7&gt;=$R163,BT$7&lt;=$R163+$S163-1),2,IF(AND($O163="Jalon",BT$7&gt;=$R163,BT$7&lt;=$R163+$S163-1),1,""))</f>
        <v/>
      </c>
      <c r="BU163" s="23" t="str">
        <f ca="1">IF(AND($O163="Objectif",BU$7&gt;=$R163,BU$7&lt;=$R163+$S163-1),2,IF(AND($O163="Jalon",BU$7&gt;=$R163,BU$7&lt;=$R163+$S163-1),1,""))</f>
        <v/>
      </c>
      <c r="BV163" s="23" t="str">
        <f ca="1">IF(AND($O163="Objectif",BV$7&gt;=$R163,BV$7&lt;=$R163+$S163-1),2,IF(AND($O163="Jalon",BV$7&gt;=$R163,BV$7&lt;=$R163+$S163-1),1,""))</f>
        <v/>
      </c>
      <c r="BW163" s="23" t="str">
        <f ca="1">IF(AND($O163="Objectif",BW$7&gt;=$R163,BW$7&lt;=$R163+$S163-1),2,IF(AND($O163="Jalon",BW$7&gt;=$R163,BW$7&lt;=$R163+$S163-1),1,""))</f>
        <v/>
      </c>
      <c r="BX163" s="23" t="str">
        <f ca="1">IF(AND($O163="Objectif",BX$7&gt;=$R163,BX$7&lt;=$R163+$S163-1),2,IF(AND($O163="Jalon",BX$7&gt;=$R163,BX$7&lt;=$R163+$S163-1),1,""))</f>
        <v/>
      </c>
      <c r="BY163" s="23" t="str">
        <f ca="1">IF(AND($O163="Objectif",BY$7&gt;=$R163,BY$7&lt;=$R163+$S163-1),2,IF(AND($O163="Jalon",BY$7&gt;=$R163,BY$7&lt;=$R163+$S163-1),1,""))</f>
        <v/>
      </c>
      <c r="BZ163" s="23" t="str">
        <f ca="1">IF(AND($O163="Objectif",BZ$7&gt;=$R163,BZ$7&lt;=$R163+$S163-1),2,IF(AND($O163="Jalon",BZ$7&gt;=$R163,BZ$7&lt;=$R163+$S163-1),1,""))</f>
        <v/>
      </c>
      <c r="CA163" s="23" t="str">
        <f ca="1">IF(AND($O163="Objectif",CA$7&gt;=$R163,CA$7&lt;=$R163+$S163-1),2,IF(AND($O163="Jalon",CA$7&gt;=$R163,CA$7&lt;=$R163+$S163-1),1,""))</f>
        <v/>
      </c>
      <c r="CB163" s="23" t="str">
        <f ca="1">IF(AND($O163="Objectif",CB$7&gt;=$R163,CB$7&lt;=$R163+$S163-1),2,IF(AND($O163="Jalon",CB$7&gt;=$R163,CB$7&lt;=$R163+$S163-1),1,""))</f>
        <v/>
      </c>
    </row>
    <row r="164" spans="1:80" s="60" customFormat="1" ht="30" customHeight="1" x14ac:dyDescent="0.25">
      <c r="A164" s="37">
        <v>18</v>
      </c>
      <c r="B164" s="33" t="s">
        <v>34</v>
      </c>
      <c r="C164" s="88" t="str">
        <f ca="1">VLOOKUP(((Jalons[[#This Row],[perturbation ]]+Jalons[[#This Row],[perturbation 9]])/150),$D$3:$E$6,2,1)</f>
        <v>En bonne voie</v>
      </c>
      <c r="D164" s="88" t="str">
        <f ca="1">VLOOKUP((Jalons[[#This Row],[temps consommés ]]-Jalons[[#This Row],[Nombre de jours]])/Jalons[[#This Row],[Nombre de jours]],$V$3:$W$6,2,1)</f>
        <v>En bonne voie</v>
      </c>
      <c r="E164" s="22" t="s">
        <v>9</v>
      </c>
      <c r="F164" s="65">
        <f>IF(AND(Jalons[[#This Row],[début réel ]]="",Jalons[[#This Row],[fin réelle ]]),0,IF(AND(Jalons[[#This Row],[début réel ]]&lt;&gt;"",Jalons[[#This Row],[fin réelle ]]=""),0.5,1))</f>
        <v>0</v>
      </c>
      <c r="G164" s="56">
        <f>+T119+1</f>
        <v>45054</v>
      </c>
      <c r="H164" s="21">
        <v>2</v>
      </c>
      <c r="I164" s="45">
        <f>+Jalons[[#This Row],[Début prévisionnel ]]+Jalons[[#This Row],[Nombre de jours]]-1</f>
        <v>45055</v>
      </c>
      <c r="J164" s="45"/>
      <c r="K164" s="87">
        <f ca="1">IF(Jalons[[#This Row],[temps consommés ]]-Jalons[[#This Row],[Nombre de jours]]&lt;0,0,Jalons[[#This Row],[temps consommés ]]-Jalons[[#This Row],[Nombre de jours]])</f>
        <v>0</v>
      </c>
      <c r="L16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4" s="45"/>
      <c r="N164" s="66"/>
      <c r="O164" s="88" t="str">
        <f ca="1">VLOOKUP(Jalons[[#This Row],[temps consommés 10]]-Jalons[[#This Row],[Nombre de jours6]]/Jalons[[#This Row],[Nombre de jours6]],$V$3:$W$6,2,1)</f>
        <v>En bonne voie</v>
      </c>
      <c r="P164" s="22" t="s">
        <v>9</v>
      </c>
      <c r="Q164" s="65">
        <f>IF(AND(Jalons[[#This Row],[début réel 8]]="",Jalons[[#This Row],[fin réelle 11]]),0,IF(AND(Jalons[[#This Row],[début réel 8]]&lt;&gt;"",Jalons[[#This Row],[fin réelle 11]]=""),0.5,1))</f>
        <v>0</v>
      </c>
      <c r="R164" s="107">
        <f>Jalons[[#This Row],[Fin ]]+1</f>
        <v>45056</v>
      </c>
      <c r="S164">
        <v>26</v>
      </c>
      <c r="T164" s="45">
        <f>Jalons[[#This Row],[Début prévisionnel 5]]+Jalons[[#This Row],[Nombre de jours6]]</f>
        <v>45082</v>
      </c>
      <c r="U164" s="45"/>
      <c r="V164" s="87">
        <f ca="1">IF(Jalons[[#This Row],[temps consommés 10]]-Jalons[[#This Row],[Nombre de jours6]]&lt;0,0,Jalons[[#This Row],[temps consommés 10]]-Jalons[[#This Row],[Nombre de jours6]])</f>
        <v>0</v>
      </c>
      <c r="W16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4" s="45"/>
      <c r="Y164" s="23" t="str">
        <f ca="1">IF(AND($O164="Objectif",Y$7&gt;=$R164,Y$7&lt;=$R164+$S164-1),2,IF(AND($O164="Jalon",Y$7&gt;=$R164,Y$7&lt;=$R164+$S164-1),1,""))</f>
        <v/>
      </c>
      <c r="Z164" s="23" t="str">
        <f ca="1">IF(AND($O164="Objectif",Z$7&gt;=$R164,Z$7&lt;=$R164+$S164-1),2,IF(AND($O164="Jalon",Z$7&gt;=$R164,Z$7&lt;=$R164+$S164-1),1,""))</f>
        <v/>
      </c>
      <c r="AA164" s="23" t="str">
        <f ca="1">IF(AND($O164="Objectif",AA$7&gt;=$R164,AA$7&lt;=$R164+$S164-1),2,IF(AND($O164="Jalon",AA$7&gt;=$R164,AA$7&lt;=$R164+$S164-1),1,""))</f>
        <v/>
      </c>
      <c r="AB164" s="23" t="str">
        <f ca="1">IF(AND($O164="Objectif",AB$7&gt;=$R164,AB$7&lt;=$R164+$S164-1),2,IF(AND($O164="Jalon",AB$7&gt;=$R164,AB$7&lt;=$R164+$S164-1),1,""))</f>
        <v/>
      </c>
      <c r="AC164" s="23" t="str">
        <f ca="1">IF(AND($O164="Objectif",AC$7&gt;=$R164,AC$7&lt;=$R164+$S164-1),2,IF(AND($O164="Jalon",AC$7&gt;=$R164,AC$7&lt;=$R164+$S164-1),1,""))</f>
        <v/>
      </c>
      <c r="AD164" s="23" t="str">
        <f ca="1">IF(AND($O164="Objectif",AD$7&gt;=$R164,AD$7&lt;=$R164+$S164-1),2,IF(AND($O164="Jalon",AD$7&gt;=$R164,AD$7&lt;=$R164+$S164-1),1,""))</f>
        <v/>
      </c>
      <c r="AE164" s="23" t="str">
        <f ca="1">IF(AND($O164="Objectif",AE$7&gt;=$R164,AE$7&lt;=$R164+$S164-1),2,IF(AND($O164="Jalon",AE$7&gt;=$R164,AE$7&lt;=$R164+$S164-1),1,""))</f>
        <v/>
      </c>
      <c r="AF164" s="23" t="str">
        <f ca="1">IF(AND($O164="Objectif",AF$7&gt;=$R164,AF$7&lt;=$R164+$S164-1),2,IF(AND($O164="Jalon",AF$7&gt;=$R164,AF$7&lt;=$R164+$S164-1),1,""))</f>
        <v/>
      </c>
      <c r="AG164" s="23" t="str">
        <f ca="1">IF(AND($O164="Objectif",AG$7&gt;=$R164,AG$7&lt;=$R164+$S164-1),2,IF(AND($O164="Jalon",AG$7&gt;=$R164,AG$7&lt;=$R164+$S164-1),1,""))</f>
        <v/>
      </c>
      <c r="AH164" s="23" t="str">
        <f ca="1">IF(AND($O164="Objectif",AH$7&gt;=$R164,AH$7&lt;=$R164+$S164-1),2,IF(AND($O164="Jalon",AH$7&gt;=$R164,AH$7&lt;=$R164+$S164-1),1,""))</f>
        <v/>
      </c>
      <c r="AI164" s="23" t="str">
        <f ca="1">IF(AND($O164="Objectif",AI$7&gt;=$R164,AI$7&lt;=$R164+$S164-1),2,IF(AND($O164="Jalon",AI$7&gt;=$R164,AI$7&lt;=$R164+$S164-1),1,""))</f>
        <v/>
      </c>
      <c r="AJ164" s="23" t="str">
        <f ca="1">IF(AND($O164="Objectif",AJ$7&gt;=$R164,AJ$7&lt;=$R164+$S164-1),2,IF(AND($O164="Jalon",AJ$7&gt;=$R164,AJ$7&lt;=$R164+$S164-1),1,""))</f>
        <v/>
      </c>
      <c r="AK164" s="23" t="str">
        <f ca="1">IF(AND($O164="Objectif",AK$7&gt;=$R164,AK$7&lt;=$R164+$S164-1),2,IF(AND($O164="Jalon",AK$7&gt;=$R164,AK$7&lt;=$R164+$S164-1),1,""))</f>
        <v/>
      </c>
      <c r="AL164" s="23" t="str">
        <f ca="1">IF(AND($O164="Objectif",AL$7&gt;=$R164,AL$7&lt;=$R164+$S164-1),2,IF(AND($O164="Jalon",AL$7&gt;=$R164,AL$7&lt;=$R164+$S164-1),1,""))</f>
        <v/>
      </c>
      <c r="AM164" s="23" t="str">
        <f ca="1">IF(AND($O164="Objectif",AM$7&gt;=$R164,AM$7&lt;=$R164+$S164-1),2,IF(AND($O164="Jalon",AM$7&gt;=$R164,AM$7&lt;=$R164+$S164-1),1,""))</f>
        <v/>
      </c>
      <c r="AN164" s="23" t="str">
        <f ca="1">IF(AND($O164="Objectif",AN$7&gt;=$R164,AN$7&lt;=$R164+$S164-1),2,IF(AND($O164="Jalon",AN$7&gt;=$R164,AN$7&lt;=$R164+$S164-1),1,""))</f>
        <v/>
      </c>
      <c r="AO164" s="23" t="str">
        <f ca="1">IF(AND($O164="Objectif",AO$7&gt;=$R164,AO$7&lt;=$R164+$S164-1),2,IF(AND($O164="Jalon",AO$7&gt;=$R164,AO$7&lt;=$R164+$S164-1),1,""))</f>
        <v/>
      </c>
      <c r="AP164" s="23" t="str">
        <f ca="1">IF(AND($O164="Objectif",AP$7&gt;=$R164,AP$7&lt;=$R164+$S164-1),2,IF(AND($O164="Jalon",AP$7&gt;=$R164,AP$7&lt;=$R164+$S164-1),1,""))</f>
        <v/>
      </c>
      <c r="AQ164" s="23" t="str">
        <f ca="1">IF(AND($O164="Objectif",AQ$7&gt;=$R164,AQ$7&lt;=$R164+$S164-1),2,IF(AND($O164="Jalon",AQ$7&gt;=$R164,AQ$7&lt;=$R164+$S164-1),1,""))</f>
        <v/>
      </c>
      <c r="AR164" s="23" t="str">
        <f ca="1">IF(AND($O164="Objectif",AR$7&gt;=$R164,AR$7&lt;=$R164+$S164-1),2,IF(AND($O164="Jalon",AR$7&gt;=$R164,AR$7&lt;=$R164+$S164-1),1,""))</f>
        <v/>
      </c>
      <c r="AS164" s="23" t="str">
        <f ca="1">IF(AND($O164="Objectif",AS$7&gt;=$R164,AS$7&lt;=$R164+$S164-1),2,IF(AND($O164="Jalon",AS$7&gt;=$R164,AS$7&lt;=$R164+$S164-1),1,""))</f>
        <v/>
      </c>
      <c r="AT164" s="23" t="str">
        <f ca="1">IF(AND($O164="Objectif",AT$7&gt;=$R164,AT$7&lt;=$R164+$S164-1),2,IF(AND($O164="Jalon",AT$7&gt;=$R164,AT$7&lt;=$R164+$S164-1),1,""))</f>
        <v/>
      </c>
      <c r="AU164" s="23" t="str">
        <f ca="1">IF(AND($O164="Objectif",AU$7&gt;=$R164,AU$7&lt;=$R164+$S164-1),2,IF(AND($O164="Jalon",AU$7&gt;=$R164,AU$7&lt;=$R164+$S164-1),1,""))</f>
        <v/>
      </c>
      <c r="AV164" s="23" t="str">
        <f ca="1">IF(AND($O164="Objectif",AV$7&gt;=$R164,AV$7&lt;=$R164+$S164-1),2,IF(AND($O164="Jalon",AV$7&gt;=$R164,AV$7&lt;=$R164+$S164-1),1,""))</f>
        <v/>
      </c>
      <c r="AW164" s="23" t="str">
        <f ca="1">IF(AND($O164="Objectif",AW$7&gt;=$R164,AW$7&lt;=$R164+$S164-1),2,IF(AND($O164="Jalon",AW$7&gt;=$R164,AW$7&lt;=$R164+$S164-1),1,""))</f>
        <v/>
      </c>
      <c r="AX164" s="23" t="str">
        <f ca="1">IF(AND($O164="Objectif",AX$7&gt;=$R164,AX$7&lt;=$R164+$S164-1),2,IF(AND($O164="Jalon",AX$7&gt;=$R164,AX$7&lt;=$R164+$S164-1),1,""))</f>
        <v/>
      </c>
      <c r="AY164" s="23" t="str">
        <f ca="1">IF(AND($O164="Objectif",AY$7&gt;=$R164,AY$7&lt;=$R164+$S164-1),2,IF(AND($O164="Jalon",AY$7&gt;=$R164,AY$7&lt;=$R164+$S164-1),1,""))</f>
        <v/>
      </c>
      <c r="AZ164" s="23" t="str">
        <f ca="1">IF(AND($O164="Objectif",AZ$7&gt;=$R164,AZ$7&lt;=$R164+$S164-1),2,IF(AND($O164="Jalon",AZ$7&gt;=$R164,AZ$7&lt;=$R164+$S164-1),1,""))</f>
        <v/>
      </c>
      <c r="BA164" s="23" t="str">
        <f ca="1">IF(AND($O164="Objectif",BA$7&gt;=$R164,BA$7&lt;=$R164+$S164-1),2,IF(AND($O164="Jalon",BA$7&gt;=$R164,BA$7&lt;=$R164+$S164-1),1,""))</f>
        <v/>
      </c>
      <c r="BB164" s="23" t="str">
        <f ca="1">IF(AND($O164="Objectif",BB$7&gt;=$R164,BB$7&lt;=$R164+$S164-1),2,IF(AND($O164="Jalon",BB$7&gt;=$R164,BB$7&lt;=$R164+$S164-1),1,""))</f>
        <v/>
      </c>
      <c r="BC164" s="23" t="str">
        <f ca="1">IF(AND($O164="Objectif",BC$7&gt;=$R164,BC$7&lt;=$R164+$S164-1),2,IF(AND($O164="Jalon",BC$7&gt;=$R164,BC$7&lt;=$R164+$S164-1),1,""))</f>
        <v/>
      </c>
      <c r="BD164" s="23" t="str">
        <f ca="1">IF(AND($O164="Objectif",BD$7&gt;=$R164,BD$7&lt;=$R164+$S164-1),2,IF(AND($O164="Jalon",BD$7&gt;=$R164,BD$7&lt;=$R164+$S164-1),1,""))</f>
        <v/>
      </c>
      <c r="BE164" s="23" t="str">
        <f ca="1">IF(AND($O164="Objectif",BE$7&gt;=$R164,BE$7&lt;=$R164+$S164-1),2,IF(AND($O164="Jalon",BE$7&gt;=$R164,BE$7&lt;=$R164+$S164-1),1,""))</f>
        <v/>
      </c>
      <c r="BF164" s="23" t="str">
        <f ca="1">IF(AND($O164="Objectif",BF$7&gt;=$R164,BF$7&lt;=$R164+$S164-1),2,IF(AND($O164="Jalon",BF$7&gt;=$R164,BF$7&lt;=$R164+$S164-1),1,""))</f>
        <v/>
      </c>
      <c r="BG164" s="23" t="str">
        <f ca="1">IF(AND($O164="Objectif",BG$7&gt;=$R164,BG$7&lt;=$R164+$S164-1),2,IF(AND($O164="Jalon",BG$7&gt;=$R164,BG$7&lt;=$R164+$S164-1),1,""))</f>
        <v/>
      </c>
      <c r="BH164" s="23" t="str">
        <f ca="1">IF(AND($O164="Objectif",BH$7&gt;=$R164,BH$7&lt;=$R164+$S164-1),2,IF(AND($O164="Jalon",BH$7&gt;=$R164,BH$7&lt;=$R164+$S164-1),1,""))</f>
        <v/>
      </c>
      <c r="BI164" s="23" t="str">
        <f ca="1">IF(AND($O164="Objectif",BI$7&gt;=$R164,BI$7&lt;=$R164+$S164-1),2,IF(AND($O164="Jalon",BI$7&gt;=$R164,BI$7&lt;=$R164+$S164-1),1,""))</f>
        <v/>
      </c>
      <c r="BJ164" s="23" t="str">
        <f ca="1">IF(AND($O164="Objectif",BJ$7&gt;=$R164,BJ$7&lt;=$R164+$S164-1),2,IF(AND($O164="Jalon",BJ$7&gt;=$R164,BJ$7&lt;=$R164+$S164-1),1,""))</f>
        <v/>
      </c>
      <c r="BK164" s="23" t="str">
        <f ca="1">IF(AND($O164="Objectif",BK$7&gt;=$R164,BK$7&lt;=$R164+$S164-1),2,IF(AND($O164="Jalon",BK$7&gt;=$R164,BK$7&lt;=$R164+$S164-1),1,""))</f>
        <v/>
      </c>
      <c r="BL164" s="23" t="str">
        <f ca="1">IF(AND($O164="Objectif",BL$7&gt;=$R164,BL$7&lt;=$R164+$S164-1),2,IF(AND($O164="Jalon",BL$7&gt;=$R164,BL$7&lt;=$R164+$S164-1),1,""))</f>
        <v/>
      </c>
      <c r="BM164" s="23" t="str">
        <f ca="1">IF(AND($O164="Objectif",BM$7&gt;=$R164,BM$7&lt;=$R164+$S164-1),2,IF(AND($O164="Jalon",BM$7&gt;=$R164,BM$7&lt;=$R164+$S164-1),1,""))</f>
        <v/>
      </c>
      <c r="BN164" s="23" t="str">
        <f ca="1">IF(AND($O164="Objectif",BN$7&gt;=$R164,BN$7&lt;=$R164+$S164-1),2,IF(AND($O164="Jalon",BN$7&gt;=$R164,BN$7&lt;=$R164+$S164-1),1,""))</f>
        <v/>
      </c>
      <c r="BO164" s="23" t="str">
        <f ca="1">IF(AND($O164="Objectif",BO$7&gt;=$R164,BO$7&lt;=$R164+$S164-1),2,IF(AND($O164="Jalon",BO$7&gt;=$R164,BO$7&lt;=$R164+$S164-1),1,""))</f>
        <v/>
      </c>
      <c r="BP164" s="23" t="str">
        <f ca="1">IF(AND($O164="Objectif",BP$7&gt;=$R164,BP$7&lt;=$R164+$S164-1),2,IF(AND($O164="Jalon",BP$7&gt;=$R164,BP$7&lt;=$R164+$S164-1),1,""))</f>
        <v/>
      </c>
      <c r="BQ164" s="23" t="str">
        <f ca="1">IF(AND($O164="Objectif",BQ$7&gt;=$R164,BQ$7&lt;=$R164+$S164-1),2,IF(AND($O164="Jalon",BQ$7&gt;=$R164,BQ$7&lt;=$R164+$S164-1),1,""))</f>
        <v/>
      </c>
      <c r="BR164" s="23" t="str">
        <f ca="1">IF(AND($O164="Objectif",BR$7&gt;=$R164,BR$7&lt;=$R164+$S164-1),2,IF(AND($O164="Jalon",BR$7&gt;=$R164,BR$7&lt;=$R164+$S164-1),1,""))</f>
        <v/>
      </c>
      <c r="BS164" s="23" t="str">
        <f ca="1">IF(AND($O164="Objectif",BS$7&gt;=$R164,BS$7&lt;=$R164+$S164-1),2,IF(AND($O164="Jalon",BS$7&gt;=$R164,BS$7&lt;=$R164+$S164-1),1,""))</f>
        <v/>
      </c>
      <c r="BT164" s="23" t="str">
        <f ca="1">IF(AND($O164="Objectif",BT$7&gt;=$R164,BT$7&lt;=$R164+$S164-1),2,IF(AND($O164="Jalon",BT$7&gt;=$R164,BT$7&lt;=$R164+$S164-1),1,""))</f>
        <v/>
      </c>
      <c r="BU164" s="23" t="str">
        <f ca="1">IF(AND($O164="Objectif",BU$7&gt;=$R164,BU$7&lt;=$R164+$S164-1),2,IF(AND($O164="Jalon",BU$7&gt;=$R164,BU$7&lt;=$R164+$S164-1),1,""))</f>
        <v/>
      </c>
      <c r="BV164" s="23" t="str">
        <f ca="1">IF(AND($O164="Objectif",BV$7&gt;=$R164,BV$7&lt;=$R164+$S164-1),2,IF(AND($O164="Jalon",BV$7&gt;=$R164,BV$7&lt;=$R164+$S164-1),1,""))</f>
        <v/>
      </c>
      <c r="BW164" s="23" t="str">
        <f ca="1">IF(AND($O164="Objectif",BW$7&gt;=$R164,BW$7&lt;=$R164+$S164-1),2,IF(AND($O164="Jalon",BW$7&gt;=$R164,BW$7&lt;=$R164+$S164-1),1,""))</f>
        <v/>
      </c>
      <c r="BX164" s="23" t="str">
        <f ca="1">IF(AND($O164="Objectif",BX$7&gt;=$R164,BX$7&lt;=$R164+$S164-1),2,IF(AND($O164="Jalon",BX$7&gt;=$R164,BX$7&lt;=$R164+$S164-1),1,""))</f>
        <v/>
      </c>
      <c r="BY164" s="23" t="str">
        <f ca="1">IF(AND($O164="Objectif",BY$7&gt;=$R164,BY$7&lt;=$R164+$S164-1),2,IF(AND($O164="Jalon",BY$7&gt;=$R164,BY$7&lt;=$R164+$S164-1),1,""))</f>
        <v/>
      </c>
      <c r="BZ164" s="23" t="str">
        <f ca="1">IF(AND($O164="Objectif",BZ$7&gt;=$R164,BZ$7&lt;=$R164+$S164-1),2,IF(AND($O164="Jalon",BZ$7&gt;=$R164,BZ$7&lt;=$R164+$S164-1),1,""))</f>
        <v/>
      </c>
      <c r="CA164" s="23" t="str">
        <f ca="1">IF(AND($O164="Objectif",CA$7&gt;=$R164,CA$7&lt;=$R164+$S164-1),2,IF(AND($O164="Jalon",CA$7&gt;=$R164,CA$7&lt;=$R164+$S164-1),1,""))</f>
        <v/>
      </c>
      <c r="CB164" s="23" t="str">
        <f ca="1">IF(AND($O164="Objectif",CB$7&gt;=$R164,CB$7&lt;=$R164+$S164-1),2,IF(AND($O164="Jalon",CB$7&gt;=$R164,CB$7&lt;=$R164+$S164-1),1,""))</f>
        <v/>
      </c>
    </row>
    <row r="165" spans="1:80" s="60" customFormat="1" ht="30" customHeight="1" x14ac:dyDescent="0.25">
      <c r="A165" s="36">
        <v>19</v>
      </c>
      <c r="B165" s="33" t="s">
        <v>35</v>
      </c>
      <c r="C165" s="88" t="str">
        <f ca="1">VLOOKUP(((Jalons[[#This Row],[perturbation ]]+Jalons[[#This Row],[perturbation 9]])/150),$D$3:$E$6,2,1)</f>
        <v>En bonne voie</v>
      </c>
      <c r="D165" s="88" t="str">
        <f ca="1">VLOOKUP((Jalons[[#This Row],[temps consommés ]]-Jalons[[#This Row],[Nombre de jours]])/Jalons[[#This Row],[Nombre de jours]],$V$3:$W$6,2,1)</f>
        <v>En bonne voie</v>
      </c>
      <c r="E165" s="22" t="s">
        <v>9</v>
      </c>
      <c r="F165" s="65">
        <f>IF(AND(Jalons[[#This Row],[début réel ]]="",Jalons[[#This Row],[fin réelle ]]),0,IF(AND(Jalons[[#This Row],[début réel ]]&lt;&gt;"",Jalons[[#This Row],[fin réelle ]]=""),0.5,1))</f>
        <v>0</v>
      </c>
      <c r="G165" s="56">
        <f>+T120+1</f>
        <v>45054</v>
      </c>
      <c r="H165" s="21">
        <v>2</v>
      </c>
      <c r="I165" s="45">
        <f>+Jalons[[#This Row],[Début prévisionnel ]]+Jalons[[#This Row],[Nombre de jours]]-1</f>
        <v>45055</v>
      </c>
      <c r="J165" s="45"/>
      <c r="K165" s="87">
        <f ca="1">IF(Jalons[[#This Row],[temps consommés ]]-Jalons[[#This Row],[Nombre de jours]]&lt;0,0,Jalons[[#This Row],[temps consommés ]]-Jalons[[#This Row],[Nombre de jours]])</f>
        <v>0</v>
      </c>
      <c r="L16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5" s="45"/>
      <c r="N165" s="66"/>
      <c r="O165" s="88" t="str">
        <f ca="1">VLOOKUP(Jalons[[#This Row],[temps consommés 10]]-Jalons[[#This Row],[Nombre de jours6]]/Jalons[[#This Row],[Nombre de jours6]],$V$3:$W$6,2,1)</f>
        <v>En bonne voie</v>
      </c>
      <c r="P165" s="22" t="s">
        <v>9</v>
      </c>
      <c r="Q165" s="65">
        <f>IF(AND(Jalons[[#This Row],[début réel 8]]="",Jalons[[#This Row],[fin réelle 11]]),0,IF(AND(Jalons[[#This Row],[début réel 8]]&lt;&gt;"",Jalons[[#This Row],[fin réelle 11]]=""),0.5,1))</f>
        <v>0</v>
      </c>
      <c r="R165" s="107">
        <f>Jalons[[#This Row],[Fin ]]+1</f>
        <v>45056</v>
      </c>
      <c r="S165">
        <v>26</v>
      </c>
      <c r="T165" s="45">
        <f>Jalons[[#This Row],[Début prévisionnel 5]]+Jalons[[#This Row],[Nombre de jours6]]</f>
        <v>45082</v>
      </c>
      <c r="U165" s="45"/>
      <c r="V165" s="87">
        <f ca="1">IF(Jalons[[#This Row],[temps consommés 10]]-Jalons[[#This Row],[Nombre de jours6]]&lt;0,0,Jalons[[#This Row],[temps consommés 10]]-Jalons[[#This Row],[Nombre de jours6]])</f>
        <v>0</v>
      </c>
      <c r="W16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5" s="45"/>
      <c r="Y165" s="23" t="str">
        <f ca="1">IF(AND($O165="Objectif",Y$7&gt;=$R165,Y$7&lt;=$R165+$S165-1),2,IF(AND($O165="Jalon",Y$7&gt;=$R165,Y$7&lt;=$R165+$S165-1),1,""))</f>
        <v/>
      </c>
      <c r="Z165" s="23" t="str">
        <f ca="1">IF(AND($O165="Objectif",Z$7&gt;=$R165,Z$7&lt;=$R165+$S165-1),2,IF(AND($O165="Jalon",Z$7&gt;=$R165,Z$7&lt;=$R165+$S165-1),1,""))</f>
        <v/>
      </c>
      <c r="AA165" s="23" t="str">
        <f ca="1">IF(AND($O165="Objectif",AA$7&gt;=$R165,AA$7&lt;=$R165+$S165-1),2,IF(AND($O165="Jalon",AA$7&gt;=$R165,AA$7&lt;=$R165+$S165-1),1,""))</f>
        <v/>
      </c>
      <c r="AB165" s="23" t="str">
        <f ca="1">IF(AND($O165="Objectif",AB$7&gt;=$R165,AB$7&lt;=$R165+$S165-1),2,IF(AND($O165="Jalon",AB$7&gt;=$R165,AB$7&lt;=$R165+$S165-1),1,""))</f>
        <v/>
      </c>
      <c r="AC165" s="23" t="str">
        <f ca="1">IF(AND($O165="Objectif",AC$7&gt;=$R165,AC$7&lt;=$R165+$S165-1),2,IF(AND($O165="Jalon",AC$7&gt;=$R165,AC$7&lt;=$R165+$S165-1),1,""))</f>
        <v/>
      </c>
      <c r="AD165" s="23" t="str">
        <f ca="1">IF(AND($O165="Objectif",AD$7&gt;=$R165,AD$7&lt;=$R165+$S165-1),2,IF(AND($O165="Jalon",AD$7&gt;=$R165,AD$7&lt;=$R165+$S165-1),1,""))</f>
        <v/>
      </c>
      <c r="AE165" s="23" t="str">
        <f ca="1">IF(AND($O165="Objectif",AE$7&gt;=$R165,AE$7&lt;=$R165+$S165-1),2,IF(AND($O165="Jalon",AE$7&gt;=$R165,AE$7&lt;=$R165+$S165-1),1,""))</f>
        <v/>
      </c>
      <c r="AF165" s="23" t="str">
        <f ca="1">IF(AND($O165="Objectif",AF$7&gt;=$R165,AF$7&lt;=$R165+$S165-1),2,IF(AND($O165="Jalon",AF$7&gt;=$R165,AF$7&lt;=$R165+$S165-1),1,""))</f>
        <v/>
      </c>
      <c r="AG165" s="23" t="str">
        <f ca="1">IF(AND($O165="Objectif",AG$7&gt;=$R165,AG$7&lt;=$R165+$S165-1),2,IF(AND($O165="Jalon",AG$7&gt;=$R165,AG$7&lt;=$R165+$S165-1),1,""))</f>
        <v/>
      </c>
      <c r="AH165" s="23" t="str">
        <f ca="1">IF(AND($O165="Objectif",AH$7&gt;=$R165,AH$7&lt;=$R165+$S165-1),2,IF(AND($O165="Jalon",AH$7&gt;=$R165,AH$7&lt;=$R165+$S165-1),1,""))</f>
        <v/>
      </c>
      <c r="AI165" s="23" t="str">
        <f ca="1">IF(AND($O165="Objectif",AI$7&gt;=$R165,AI$7&lt;=$R165+$S165-1),2,IF(AND($O165="Jalon",AI$7&gt;=$R165,AI$7&lt;=$R165+$S165-1),1,""))</f>
        <v/>
      </c>
      <c r="AJ165" s="23" t="str">
        <f ca="1">IF(AND($O165="Objectif",AJ$7&gt;=$R165,AJ$7&lt;=$R165+$S165-1),2,IF(AND($O165="Jalon",AJ$7&gt;=$R165,AJ$7&lt;=$R165+$S165-1),1,""))</f>
        <v/>
      </c>
      <c r="AK165" s="23" t="str">
        <f ca="1">IF(AND($O165="Objectif",AK$7&gt;=$R165,AK$7&lt;=$R165+$S165-1),2,IF(AND($O165="Jalon",AK$7&gt;=$R165,AK$7&lt;=$R165+$S165-1),1,""))</f>
        <v/>
      </c>
      <c r="AL165" s="23" t="str">
        <f ca="1">IF(AND($O165="Objectif",AL$7&gt;=$R165,AL$7&lt;=$R165+$S165-1),2,IF(AND($O165="Jalon",AL$7&gt;=$R165,AL$7&lt;=$R165+$S165-1),1,""))</f>
        <v/>
      </c>
      <c r="AM165" s="23" t="str">
        <f ca="1">IF(AND($O165="Objectif",AM$7&gt;=$R165,AM$7&lt;=$R165+$S165-1),2,IF(AND($O165="Jalon",AM$7&gt;=$R165,AM$7&lt;=$R165+$S165-1),1,""))</f>
        <v/>
      </c>
      <c r="AN165" s="23" t="str">
        <f ca="1">IF(AND($O165="Objectif",AN$7&gt;=$R165,AN$7&lt;=$R165+$S165-1),2,IF(AND($O165="Jalon",AN$7&gt;=$R165,AN$7&lt;=$R165+$S165-1),1,""))</f>
        <v/>
      </c>
      <c r="AO165" s="23" t="str">
        <f ca="1">IF(AND($O165="Objectif",AO$7&gt;=$R165,AO$7&lt;=$R165+$S165-1),2,IF(AND($O165="Jalon",AO$7&gt;=$R165,AO$7&lt;=$R165+$S165-1),1,""))</f>
        <v/>
      </c>
      <c r="AP165" s="23" t="str">
        <f ca="1">IF(AND($O165="Objectif",AP$7&gt;=$R165,AP$7&lt;=$R165+$S165-1),2,IF(AND($O165="Jalon",AP$7&gt;=$R165,AP$7&lt;=$R165+$S165-1),1,""))</f>
        <v/>
      </c>
      <c r="AQ165" s="23" t="str">
        <f ca="1">IF(AND($O165="Objectif",AQ$7&gt;=$R165,AQ$7&lt;=$R165+$S165-1),2,IF(AND($O165="Jalon",AQ$7&gt;=$R165,AQ$7&lt;=$R165+$S165-1),1,""))</f>
        <v/>
      </c>
      <c r="AR165" s="23" t="str">
        <f ca="1">IF(AND($O165="Objectif",AR$7&gt;=$R165,AR$7&lt;=$R165+$S165-1),2,IF(AND($O165="Jalon",AR$7&gt;=$R165,AR$7&lt;=$R165+$S165-1),1,""))</f>
        <v/>
      </c>
      <c r="AS165" s="23" t="str">
        <f ca="1">IF(AND($O165="Objectif",AS$7&gt;=$R165,AS$7&lt;=$R165+$S165-1),2,IF(AND($O165="Jalon",AS$7&gt;=$R165,AS$7&lt;=$R165+$S165-1),1,""))</f>
        <v/>
      </c>
      <c r="AT165" s="23" t="str">
        <f ca="1">IF(AND($O165="Objectif",AT$7&gt;=$R165,AT$7&lt;=$R165+$S165-1),2,IF(AND($O165="Jalon",AT$7&gt;=$R165,AT$7&lt;=$R165+$S165-1),1,""))</f>
        <v/>
      </c>
      <c r="AU165" s="23" t="str">
        <f ca="1">IF(AND($O165="Objectif",AU$7&gt;=$R165,AU$7&lt;=$R165+$S165-1),2,IF(AND($O165="Jalon",AU$7&gt;=$R165,AU$7&lt;=$R165+$S165-1),1,""))</f>
        <v/>
      </c>
      <c r="AV165" s="23" t="str">
        <f ca="1">IF(AND($O165="Objectif",AV$7&gt;=$R165,AV$7&lt;=$R165+$S165-1),2,IF(AND($O165="Jalon",AV$7&gt;=$R165,AV$7&lt;=$R165+$S165-1),1,""))</f>
        <v/>
      </c>
      <c r="AW165" s="23" t="str">
        <f ca="1">IF(AND($O165="Objectif",AW$7&gt;=$R165,AW$7&lt;=$R165+$S165-1),2,IF(AND($O165="Jalon",AW$7&gt;=$R165,AW$7&lt;=$R165+$S165-1),1,""))</f>
        <v/>
      </c>
      <c r="AX165" s="23" t="str">
        <f ca="1">IF(AND($O165="Objectif",AX$7&gt;=$R165,AX$7&lt;=$R165+$S165-1),2,IF(AND($O165="Jalon",AX$7&gt;=$R165,AX$7&lt;=$R165+$S165-1),1,""))</f>
        <v/>
      </c>
      <c r="AY165" s="23" t="str">
        <f ca="1">IF(AND($O165="Objectif",AY$7&gt;=$R165,AY$7&lt;=$R165+$S165-1),2,IF(AND($O165="Jalon",AY$7&gt;=$R165,AY$7&lt;=$R165+$S165-1),1,""))</f>
        <v/>
      </c>
      <c r="AZ165" s="23" t="str">
        <f ca="1">IF(AND($O165="Objectif",AZ$7&gt;=$R165,AZ$7&lt;=$R165+$S165-1),2,IF(AND($O165="Jalon",AZ$7&gt;=$R165,AZ$7&lt;=$R165+$S165-1),1,""))</f>
        <v/>
      </c>
      <c r="BA165" s="23" t="str">
        <f ca="1">IF(AND($O165="Objectif",BA$7&gt;=$R165,BA$7&lt;=$R165+$S165-1),2,IF(AND($O165="Jalon",BA$7&gt;=$R165,BA$7&lt;=$R165+$S165-1),1,""))</f>
        <v/>
      </c>
      <c r="BB165" s="23" t="str">
        <f ca="1">IF(AND($O165="Objectif",BB$7&gt;=$R165,BB$7&lt;=$R165+$S165-1),2,IF(AND($O165="Jalon",BB$7&gt;=$R165,BB$7&lt;=$R165+$S165-1),1,""))</f>
        <v/>
      </c>
      <c r="BC165" s="23" t="str">
        <f ca="1">IF(AND($O165="Objectif",BC$7&gt;=$R165,BC$7&lt;=$R165+$S165-1),2,IF(AND($O165="Jalon",BC$7&gt;=$R165,BC$7&lt;=$R165+$S165-1),1,""))</f>
        <v/>
      </c>
      <c r="BD165" s="23" t="str">
        <f ca="1">IF(AND($O165="Objectif",BD$7&gt;=$R165,BD$7&lt;=$R165+$S165-1),2,IF(AND($O165="Jalon",BD$7&gt;=$R165,BD$7&lt;=$R165+$S165-1),1,""))</f>
        <v/>
      </c>
      <c r="BE165" s="23" t="str">
        <f ca="1">IF(AND($O165="Objectif",BE$7&gt;=$R165,BE$7&lt;=$R165+$S165-1),2,IF(AND($O165="Jalon",BE$7&gt;=$R165,BE$7&lt;=$R165+$S165-1),1,""))</f>
        <v/>
      </c>
      <c r="BF165" s="23" t="str">
        <f ca="1">IF(AND($O165="Objectif",BF$7&gt;=$R165,BF$7&lt;=$R165+$S165-1),2,IF(AND($O165="Jalon",BF$7&gt;=$R165,BF$7&lt;=$R165+$S165-1),1,""))</f>
        <v/>
      </c>
      <c r="BG165" s="23" t="str">
        <f ca="1">IF(AND($O165="Objectif",BG$7&gt;=$R165,BG$7&lt;=$R165+$S165-1),2,IF(AND($O165="Jalon",BG$7&gt;=$R165,BG$7&lt;=$R165+$S165-1),1,""))</f>
        <v/>
      </c>
      <c r="BH165" s="23" t="str">
        <f ca="1">IF(AND($O165="Objectif",BH$7&gt;=$R165,BH$7&lt;=$R165+$S165-1),2,IF(AND($O165="Jalon",BH$7&gt;=$R165,BH$7&lt;=$R165+$S165-1),1,""))</f>
        <v/>
      </c>
      <c r="BI165" s="23" t="str">
        <f ca="1">IF(AND($O165="Objectif",BI$7&gt;=$R165,BI$7&lt;=$R165+$S165-1),2,IF(AND($O165="Jalon",BI$7&gt;=$R165,BI$7&lt;=$R165+$S165-1),1,""))</f>
        <v/>
      </c>
      <c r="BJ165" s="23" t="str">
        <f ca="1">IF(AND($O165="Objectif",BJ$7&gt;=$R165,BJ$7&lt;=$R165+$S165-1),2,IF(AND($O165="Jalon",BJ$7&gt;=$R165,BJ$7&lt;=$R165+$S165-1),1,""))</f>
        <v/>
      </c>
      <c r="BK165" s="23" t="str">
        <f ca="1">IF(AND($O165="Objectif",BK$7&gt;=$R165,BK$7&lt;=$R165+$S165-1),2,IF(AND($O165="Jalon",BK$7&gt;=$R165,BK$7&lt;=$R165+$S165-1),1,""))</f>
        <v/>
      </c>
      <c r="BL165" s="23" t="str">
        <f ca="1">IF(AND($O165="Objectif",BL$7&gt;=$R165,BL$7&lt;=$R165+$S165-1),2,IF(AND($O165="Jalon",BL$7&gt;=$R165,BL$7&lt;=$R165+$S165-1),1,""))</f>
        <v/>
      </c>
      <c r="BM165" s="23" t="str">
        <f ca="1">IF(AND($O165="Objectif",BM$7&gt;=$R165,BM$7&lt;=$R165+$S165-1),2,IF(AND($O165="Jalon",BM$7&gt;=$R165,BM$7&lt;=$R165+$S165-1),1,""))</f>
        <v/>
      </c>
      <c r="BN165" s="23" t="str">
        <f ca="1">IF(AND($O165="Objectif",BN$7&gt;=$R165,BN$7&lt;=$R165+$S165-1),2,IF(AND($O165="Jalon",BN$7&gt;=$R165,BN$7&lt;=$R165+$S165-1),1,""))</f>
        <v/>
      </c>
      <c r="BO165" s="23" t="str">
        <f ca="1">IF(AND($O165="Objectif",BO$7&gt;=$R165,BO$7&lt;=$R165+$S165-1),2,IF(AND($O165="Jalon",BO$7&gt;=$R165,BO$7&lt;=$R165+$S165-1),1,""))</f>
        <v/>
      </c>
      <c r="BP165" s="23" t="str">
        <f ca="1">IF(AND($O165="Objectif",BP$7&gt;=$R165,BP$7&lt;=$R165+$S165-1),2,IF(AND($O165="Jalon",BP$7&gt;=$R165,BP$7&lt;=$R165+$S165-1),1,""))</f>
        <v/>
      </c>
      <c r="BQ165" s="23" t="str">
        <f ca="1">IF(AND($O165="Objectif",BQ$7&gt;=$R165,BQ$7&lt;=$R165+$S165-1),2,IF(AND($O165="Jalon",BQ$7&gt;=$R165,BQ$7&lt;=$R165+$S165-1),1,""))</f>
        <v/>
      </c>
      <c r="BR165" s="23" t="str">
        <f ca="1">IF(AND($O165="Objectif",BR$7&gt;=$R165,BR$7&lt;=$R165+$S165-1),2,IF(AND($O165="Jalon",BR$7&gt;=$R165,BR$7&lt;=$R165+$S165-1),1,""))</f>
        <v/>
      </c>
      <c r="BS165" s="23" t="str">
        <f ca="1">IF(AND($O165="Objectif",BS$7&gt;=$R165,BS$7&lt;=$R165+$S165-1),2,IF(AND($O165="Jalon",BS$7&gt;=$R165,BS$7&lt;=$R165+$S165-1),1,""))</f>
        <v/>
      </c>
      <c r="BT165" s="23" t="str">
        <f ca="1">IF(AND($O165="Objectif",BT$7&gt;=$R165,BT$7&lt;=$R165+$S165-1),2,IF(AND($O165="Jalon",BT$7&gt;=$R165,BT$7&lt;=$R165+$S165-1),1,""))</f>
        <v/>
      </c>
      <c r="BU165" s="23" t="str">
        <f ca="1">IF(AND($O165="Objectif",BU$7&gt;=$R165,BU$7&lt;=$R165+$S165-1),2,IF(AND($O165="Jalon",BU$7&gt;=$R165,BU$7&lt;=$R165+$S165-1),1,""))</f>
        <v/>
      </c>
      <c r="BV165" s="23" t="str">
        <f ca="1">IF(AND($O165="Objectif",BV$7&gt;=$R165,BV$7&lt;=$R165+$S165-1),2,IF(AND($O165="Jalon",BV$7&gt;=$R165,BV$7&lt;=$R165+$S165-1),1,""))</f>
        <v/>
      </c>
      <c r="BW165" s="23" t="str">
        <f ca="1">IF(AND($O165="Objectif",BW$7&gt;=$R165,BW$7&lt;=$R165+$S165-1),2,IF(AND($O165="Jalon",BW$7&gt;=$R165,BW$7&lt;=$R165+$S165-1),1,""))</f>
        <v/>
      </c>
      <c r="BX165" s="23" t="str">
        <f ca="1">IF(AND($O165="Objectif",BX$7&gt;=$R165,BX$7&lt;=$R165+$S165-1),2,IF(AND($O165="Jalon",BX$7&gt;=$R165,BX$7&lt;=$R165+$S165-1),1,""))</f>
        <v/>
      </c>
      <c r="BY165" s="23" t="str">
        <f ca="1">IF(AND($O165="Objectif",BY$7&gt;=$R165,BY$7&lt;=$R165+$S165-1),2,IF(AND($O165="Jalon",BY$7&gt;=$R165,BY$7&lt;=$R165+$S165-1),1,""))</f>
        <v/>
      </c>
      <c r="BZ165" s="23" t="str">
        <f ca="1">IF(AND($O165="Objectif",BZ$7&gt;=$R165,BZ$7&lt;=$R165+$S165-1),2,IF(AND($O165="Jalon",BZ$7&gt;=$R165,BZ$7&lt;=$R165+$S165-1),1,""))</f>
        <v/>
      </c>
      <c r="CA165" s="23" t="str">
        <f ca="1">IF(AND($O165="Objectif",CA$7&gt;=$R165,CA$7&lt;=$R165+$S165-1),2,IF(AND($O165="Jalon",CA$7&gt;=$R165,CA$7&lt;=$R165+$S165-1),1,""))</f>
        <v/>
      </c>
      <c r="CB165" s="23" t="str">
        <f ca="1">IF(AND($O165="Objectif",CB$7&gt;=$R165,CB$7&lt;=$R165+$S165-1),2,IF(AND($O165="Jalon",CB$7&gt;=$R165,CB$7&lt;=$R165+$S165-1),1,""))</f>
        <v/>
      </c>
    </row>
    <row r="166" spans="1:80" s="60" customFormat="1" ht="30" customHeight="1" x14ac:dyDescent="0.25">
      <c r="A166" s="37">
        <v>20</v>
      </c>
      <c r="B166" s="33" t="s">
        <v>36</v>
      </c>
      <c r="C166" s="88" t="str">
        <f ca="1">VLOOKUP(((Jalons[[#This Row],[perturbation ]]+Jalons[[#This Row],[perturbation 9]])/150),$D$3:$E$6,2,1)</f>
        <v>En bonne voie</v>
      </c>
      <c r="D166" s="88" t="str">
        <f ca="1">VLOOKUP((Jalons[[#This Row],[temps consommés ]]-Jalons[[#This Row],[Nombre de jours]])/Jalons[[#This Row],[Nombre de jours]],$V$3:$W$6,2,1)</f>
        <v>En bonne voie</v>
      </c>
      <c r="E166" s="22" t="s">
        <v>9</v>
      </c>
      <c r="F166" s="65">
        <f>IF(AND(Jalons[[#This Row],[début réel ]]="",Jalons[[#This Row],[fin réelle ]]),0,IF(AND(Jalons[[#This Row],[début réel ]]&lt;&gt;"",Jalons[[#This Row],[fin réelle ]]=""),0.5,1))</f>
        <v>0</v>
      </c>
      <c r="G166" s="56">
        <f>+T121+1</f>
        <v>45054</v>
      </c>
      <c r="H166" s="21">
        <v>2</v>
      </c>
      <c r="I166" s="45">
        <f>+Jalons[[#This Row],[Début prévisionnel ]]+Jalons[[#This Row],[Nombre de jours]]-1</f>
        <v>45055</v>
      </c>
      <c r="J166" s="45"/>
      <c r="K166" s="87">
        <f ca="1">IF(Jalons[[#This Row],[temps consommés ]]-Jalons[[#This Row],[Nombre de jours]]&lt;0,0,Jalons[[#This Row],[temps consommés ]]-Jalons[[#This Row],[Nombre de jours]])</f>
        <v>0</v>
      </c>
      <c r="L16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6" s="45"/>
      <c r="N166" s="66"/>
      <c r="O166" s="88" t="str">
        <f ca="1">VLOOKUP(Jalons[[#This Row],[temps consommés 10]]-Jalons[[#This Row],[Nombre de jours6]]/Jalons[[#This Row],[Nombre de jours6]],$V$3:$W$6,2,1)</f>
        <v>En bonne voie</v>
      </c>
      <c r="P166" s="22" t="s">
        <v>9</v>
      </c>
      <c r="Q166" s="65">
        <f>IF(AND(Jalons[[#This Row],[début réel 8]]="",Jalons[[#This Row],[fin réelle 11]]),0,IF(AND(Jalons[[#This Row],[début réel 8]]&lt;&gt;"",Jalons[[#This Row],[fin réelle 11]]=""),0.5,1))</f>
        <v>0</v>
      </c>
      <c r="R166" s="107">
        <f>Jalons[[#This Row],[Fin ]]+1</f>
        <v>45056</v>
      </c>
      <c r="S166">
        <v>26</v>
      </c>
      <c r="T166" s="45">
        <f>Jalons[[#This Row],[Début prévisionnel 5]]+Jalons[[#This Row],[Nombre de jours6]]</f>
        <v>45082</v>
      </c>
      <c r="U166" s="45"/>
      <c r="V166" s="87">
        <f ca="1">IF(Jalons[[#This Row],[temps consommés 10]]-Jalons[[#This Row],[Nombre de jours6]]&lt;0,0,Jalons[[#This Row],[temps consommés 10]]-Jalons[[#This Row],[Nombre de jours6]])</f>
        <v>0</v>
      </c>
      <c r="W16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6" s="45"/>
      <c r="Y166" s="23" t="str">
        <f ca="1">IF(AND($O166="Objectif",Y$7&gt;=$R166,Y$7&lt;=$R166+$S166-1),2,IF(AND($O166="Jalon",Y$7&gt;=$R166,Y$7&lt;=$R166+$S166-1),1,""))</f>
        <v/>
      </c>
      <c r="Z166" s="23" t="str">
        <f ca="1">IF(AND($O166="Objectif",Z$7&gt;=$R166,Z$7&lt;=$R166+$S166-1),2,IF(AND($O166="Jalon",Z$7&gt;=$R166,Z$7&lt;=$R166+$S166-1),1,""))</f>
        <v/>
      </c>
      <c r="AA166" s="23" t="str">
        <f ca="1">IF(AND($O166="Objectif",AA$7&gt;=$R166,AA$7&lt;=$R166+$S166-1),2,IF(AND($O166="Jalon",AA$7&gt;=$R166,AA$7&lt;=$R166+$S166-1),1,""))</f>
        <v/>
      </c>
      <c r="AB166" s="23" t="str">
        <f ca="1">IF(AND($O166="Objectif",AB$7&gt;=$R166,AB$7&lt;=$R166+$S166-1),2,IF(AND($O166="Jalon",AB$7&gt;=$R166,AB$7&lt;=$R166+$S166-1),1,""))</f>
        <v/>
      </c>
      <c r="AC166" s="23" t="str">
        <f ca="1">IF(AND($O166="Objectif",AC$7&gt;=$R166,AC$7&lt;=$R166+$S166-1),2,IF(AND($O166="Jalon",AC$7&gt;=$R166,AC$7&lt;=$R166+$S166-1),1,""))</f>
        <v/>
      </c>
      <c r="AD166" s="23" t="str">
        <f ca="1">IF(AND($O166="Objectif",AD$7&gt;=$R166,AD$7&lt;=$R166+$S166-1),2,IF(AND($O166="Jalon",AD$7&gt;=$R166,AD$7&lt;=$R166+$S166-1),1,""))</f>
        <v/>
      </c>
      <c r="AE166" s="23" t="str">
        <f ca="1">IF(AND($O166="Objectif",AE$7&gt;=$R166,AE$7&lt;=$R166+$S166-1),2,IF(AND($O166="Jalon",AE$7&gt;=$R166,AE$7&lt;=$R166+$S166-1),1,""))</f>
        <v/>
      </c>
      <c r="AF166" s="23" t="str">
        <f ca="1">IF(AND($O166="Objectif",AF$7&gt;=$R166,AF$7&lt;=$R166+$S166-1),2,IF(AND($O166="Jalon",AF$7&gt;=$R166,AF$7&lt;=$R166+$S166-1),1,""))</f>
        <v/>
      </c>
      <c r="AG166" s="23" t="str">
        <f ca="1">IF(AND($O166="Objectif",AG$7&gt;=$R166,AG$7&lt;=$R166+$S166-1),2,IF(AND($O166="Jalon",AG$7&gt;=$R166,AG$7&lt;=$R166+$S166-1),1,""))</f>
        <v/>
      </c>
      <c r="AH166" s="23" t="str">
        <f ca="1">IF(AND($O166="Objectif",AH$7&gt;=$R166,AH$7&lt;=$R166+$S166-1),2,IF(AND($O166="Jalon",AH$7&gt;=$R166,AH$7&lt;=$R166+$S166-1),1,""))</f>
        <v/>
      </c>
      <c r="AI166" s="23" t="str">
        <f ca="1">IF(AND($O166="Objectif",AI$7&gt;=$R166,AI$7&lt;=$R166+$S166-1),2,IF(AND($O166="Jalon",AI$7&gt;=$R166,AI$7&lt;=$R166+$S166-1),1,""))</f>
        <v/>
      </c>
      <c r="AJ166" s="23" t="str">
        <f ca="1">IF(AND($O166="Objectif",AJ$7&gt;=$R166,AJ$7&lt;=$R166+$S166-1),2,IF(AND($O166="Jalon",AJ$7&gt;=$R166,AJ$7&lt;=$R166+$S166-1),1,""))</f>
        <v/>
      </c>
      <c r="AK166" s="23" t="str">
        <f ca="1">IF(AND($O166="Objectif",AK$7&gt;=$R166,AK$7&lt;=$R166+$S166-1),2,IF(AND($O166="Jalon",AK$7&gt;=$R166,AK$7&lt;=$R166+$S166-1),1,""))</f>
        <v/>
      </c>
      <c r="AL166" s="23" t="str">
        <f ca="1">IF(AND($O166="Objectif",AL$7&gt;=$R166,AL$7&lt;=$R166+$S166-1),2,IF(AND($O166="Jalon",AL$7&gt;=$R166,AL$7&lt;=$R166+$S166-1),1,""))</f>
        <v/>
      </c>
      <c r="AM166" s="23" t="str">
        <f ca="1">IF(AND($O166="Objectif",AM$7&gt;=$R166,AM$7&lt;=$R166+$S166-1),2,IF(AND($O166="Jalon",AM$7&gt;=$R166,AM$7&lt;=$R166+$S166-1),1,""))</f>
        <v/>
      </c>
      <c r="AN166" s="23" t="str">
        <f ca="1">IF(AND($O166="Objectif",AN$7&gt;=$R166,AN$7&lt;=$R166+$S166-1),2,IF(AND($O166="Jalon",AN$7&gt;=$R166,AN$7&lt;=$R166+$S166-1),1,""))</f>
        <v/>
      </c>
      <c r="AO166" s="23" t="str">
        <f ca="1">IF(AND($O166="Objectif",AO$7&gt;=$R166,AO$7&lt;=$R166+$S166-1),2,IF(AND($O166="Jalon",AO$7&gt;=$R166,AO$7&lt;=$R166+$S166-1),1,""))</f>
        <v/>
      </c>
      <c r="AP166" s="23" t="str">
        <f ca="1">IF(AND($O166="Objectif",AP$7&gt;=$R166,AP$7&lt;=$R166+$S166-1),2,IF(AND($O166="Jalon",AP$7&gt;=$R166,AP$7&lt;=$R166+$S166-1),1,""))</f>
        <v/>
      </c>
      <c r="AQ166" s="23" t="str">
        <f ca="1">IF(AND($O166="Objectif",AQ$7&gt;=$R166,AQ$7&lt;=$R166+$S166-1),2,IF(AND($O166="Jalon",AQ$7&gt;=$R166,AQ$7&lt;=$R166+$S166-1),1,""))</f>
        <v/>
      </c>
      <c r="AR166" s="23" t="str">
        <f ca="1">IF(AND($O166="Objectif",AR$7&gt;=$R166,AR$7&lt;=$R166+$S166-1),2,IF(AND($O166="Jalon",AR$7&gt;=$R166,AR$7&lt;=$R166+$S166-1),1,""))</f>
        <v/>
      </c>
      <c r="AS166" s="23" t="str">
        <f ca="1">IF(AND($O166="Objectif",AS$7&gt;=$R166,AS$7&lt;=$R166+$S166-1),2,IF(AND($O166="Jalon",AS$7&gt;=$R166,AS$7&lt;=$R166+$S166-1),1,""))</f>
        <v/>
      </c>
      <c r="AT166" s="23" t="str">
        <f ca="1">IF(AND($O166="Objectif",AT$7&gt;=$R166,AT$7&lt;=$R166+$S166-1),2,IF(AND($O166="Jalon",AT$7&gt;=$R166,AT$7&lt;=$R166+$S166-1),1,""))</f>
        <v/>
      </c>
      <c r="AU166" s="23" t="str">
        <f ca="1">IF(AND($O166="Objectif",AU$7&gt;=$R166,AU$7&lt;=$R166+$S166-1),2,IF(AND($O166="Jalon",AU$7&gt;=$R166,AU$7&lt;=$R166+$S166-1),1,""))</f>
        <v/>
      </c>
      <c r="AV166" s="23" t="str">
        <f ca="1">IF(AND($O166="Objectif",AV$7&gt;=$R166,AV$7&lt;=$R166+$S166-1),2,IF(AND($O166="Jalon",AV$7&gt;=$R166,AV$7&lt;=$R166+$S166-1),1,""))</f>
        <v/>
      </c>
      <c r="AW166" s="23" t="str">
        <f ca="1">IF(AND($O166="Objectif",AW$7&gt;=$R166,AW$7&lt;=$R166+$S166-1),2,IF(AND($O166="Jalon",AW$7&gt;=$R166,AW$7&lt;=$R166+$S166-1),1,""))</f>
        <v/>
      </c>
      <c r="AX166" s="23" t="str">
        <f ca="1">IF(AND($O166="Objectif",AX$7&gt;=$R166,AX$7&lt;=$R166+$S166-1),2,IF(AND($O166="Jalon",AX$7&gt;=$R166,AX$7&lt;=$R166+$S166-1),1,""))</f>
        <v/>
      </c>
      <c r="AY166" s="23" t="str">
        <f ca="1">IF(AND($O166="Objectif",AY$7&gt;=$R166,AY$7&lt;=$R166+$S166-1),2,IF(AND($O166="Jalon",AY$7&gt;=$R166,AY$7&lt;=$R166+$S166-1),1,""))</f>
        <v/>
      </c>
      <c r="AZ166" s="23" t="str">
        <f ca="1">IF(AND($O166="Objectif",AZ$7&gt;=$R166,AZ$7&lt;=$R166+$S166-1),2,IF(AND($O166="Jalon",AZ$7&gt;=$R166,AZ$7&lt;=$R166+$S166-1),1,""))</f>
        <v/>
      </c>
      <c r="BA166" s="23" t="str">
        <f ca="1">IF(AND($O166="Objectif",BA$7&gt;=$R166,BA$7&lt;=$R166+$S166-1),2,IF(AND($O166="Jalon",BA$7&gt;=$R166,BA$7&lt;=$R166+$S166-1),1,""))</f>
        <v/>
      </c>
      <c r="BB166" s="23" t="str">
        <f ca="1">IF(AND($O166="Objectif",BB$7&gt;=$R166,BB$7&lt;=$R166+$S166-1),2,IF(AND($O166="Jalon",BB$7&gt;=$R166,BB$7&lt;=$R166+$S166-1),1,""))</f>
        <v/>
      </c>
      <c r="BC166" s="23" t="str">
        <f ca="1">IF(AND($O166="Objectif",BC$7&gt;=$R166,BC$7&lt;=$R166+$S166-1),2,IF(AND($O166="Jalon",BC$7&gt;=$R166,BC$7&lt;=$R166+$S166-1),1,""))</f>
        <v/>
      </c>
      <c r="BD166" s="23" t="str">
        <f ca="1">IF(AND($O166="Objectif",BD$7&gt;=$R166,BD$7&lt;=$R166+$S166-1),2,IF(AND($O166="Jalon",BD$7&gt;=$R166,BD$7&lt;=$R166+$S166-1),1,""))</f>
        <v/>
      </c>
      <c r="BE166" s="23" t="str">
        <f ca="1">IF(AND($O166="Objectif",BE$7&gt;=$R166,BE$7&lt;=$R166+$S166-1),2,IF(AND($O166="Jalon",BE$7&gt;=$R166,BE$7&lt;=$R166+$S166-1),1,""))</f>
        <v/>
      </c>
      <c r="BF166" s="23" t="str">
        <f ca="1">IF(AND($O166="Objectif",BF$7&gt;=$R166,BF$7&lt;=$R166+$S166-1),2,IF(AND($O166="Jalon",BF$7&gt;=$R166,BF$7&lt;=$R166+$S166-1),1,""))</f>
        <v/>
      </c>
      <c r="BG166" s="23" t="str">
        <f ca="1">IF(AND($O166="Objectif",BG$7&gt;=$R166,BG$7&lt;=$R166+$S166-1),2,IF(AND($O166="Jalon",BG$7&gt;=$R166,BG$7&lt;=$R166+$S166-1),1,""))</f>
        <v/>
      </c>
      <c r="BH166" s="23" t="str">
        <f ca="1">IF(AND($O166="Objectif",BH$7&gt;=$R166,BH$7&lt;=$R166+$S166-1),2,IF(AND($O166="Jalon",BH$7&gt;=$R166,BH$7&lt;=$R166+$S166-1),1,""))</f>
        <v/>
      </c>
      <c r="BI166" s="23" t="str">
        <f ca="1">IF(AND($O166="Objectif",BI$7&gt;=$R166,BI$7&lt;=$R166+$S166-1),2,IF(AND($O166="Jalon",BI$7&gt;=$R166,BI$7&lt;=$R166+$S166-1),1,""))</f>
        <v/>
      </c>
      <c r="BJ166" s="23" t="str">
        <f ca="1">IF(AND($O166="Objectif",BJ$7&gt;=$R166,BJ$7&lt;=$R166+$S166-1),2,IF(AND($O166="Jalon",BJ$7&gt;=$R166,BJ$7&lt;=$R166+$S166-1),1,""))</f>
        <v/>
      </c>
      <c r="BK166" s="23" t="str">
        <f ca="1">IF(AND($O166="Objectif",BK$7&gt;=$R166,BK$7&lt;=$R166+$S166-1),2,IF(AND($O166="Jalon",BK$7&gt;=$R166,BK$7&lt;=$R166+$S166-1),1,""))</f>
        <v/>
      </c>
      <c r="BL166" s="23" t="str">
        <f ca="1">IF(AND($O166="Objectif",BL$7&gt;=$R166,BL$7&lt;=$R166+$S166-1),2,IF(AND($O166="Jalon",BL$7&gt;=$R166,BL$7&lt;=$R166+$S166-1),1,""))</f>
        <v/>
      </c>
      <c r="BM166" s="23" t="str">
        <f ca="1">IF(AND($O166="Objectif",BM$7&gt;=$R166,BM$7&lt;=$R166+$S166-1),2,IF(AND($O166="Jalon",BM$7&gt;=$R166,BM$7&lt;=$R166+$S166-1),1,""))</f>
        <v/>
      </c>
      <c r="BN166" s="23" t="str">
        <f ca="1">IF(AND($O166="Objectif",BN$7&gt;=$R166,BN$7&lt;=$R166+$S166-1),2,IF(AND($O166="Jalon",BN$7&gt;=$R166,BN$7&lt;=$R166+$S166-1),1,""))</f>
        <v/>
      </c>
      <c r="BO166" s="23" t="str">
        <f ca="1">IF(AND($O166="Objectif",BO$7&gt;=$R166,BO$7&lt;=$R166+$S166-1),2,IF(AND($O166="Jalon",BO$7&gt;=$R166,BO$7&lt;=$R166+$S166-1),1,""))</f>
        <v/>
      </c>
      <c r="BP166" s="23" t="str">
        <f ca="1">IF(AND($O166="Objectif",BP$7&gt;=$R166,BP$7&lt;=$R166+$S166-1),2,IF(AND($O166="Jalon",BP$7&gt;=$R166,BP$7&lt;=$R166+$S166-1),1,""))</f>
        <v/>
      </c>
      <c r="BQ166" s="23" t="str">
        <f ca="1">IF(AND($O166="Objectif",BQ$7&gt;=$R166,BQ$7&lt;=$R166+$S166-1),2,IF(AND($O166="Jalon",BQ$7&gt;=$R166,BQ$7&lt;=$R166+$S166-1),1,""))</f>
        <v/>
      </c>
      <c r="BR166" s="23" t="str">
        <f ca="1">IF(AND($O166="Objectif",BR$7&gt;=$R166,BR$7&lt;=$R166+$S166-1),2,IF(AND($O166="Jalon",BR$7&gt;=$R166,BR$7&lt;=$R166+$S166-1),1,""))</f>
        <v/>
      </c>
      <c r="BS166" s="23" t="str">
        <f ca="1">IF(AND($O166="Objectif",BS$7&gt;=$R166,BS$7&lt;=$R166+$S166-1),2,IF(AND($O166="Jalon",BS$7&gt;=$R166,BS$7&lt;=$R166+$S166-1),1,""))</f>
        <v/>
      </c>
      <c r="BT166" s="23" t="str">
        <f ca="1">IF(AND($O166="Objectif",BT$7&gt;=$R166,BT$7&lt;=$R166+$S166-1),2,IF(AND($O166="Jalon",BT$7&gt;=$R166,BT$7&lt;=$R166+$S166-1),1,""))</f>
        <v/>
      </c>
      <c r="BU166" s="23" t="str">
        <f ca="1">IF(AND($O166="Objectif",BU$7&gt;=$R166,BU$7&lt;=$R166+$S166-1),2,IF(AND($O166="Jalon",BU$7&gt;=$R166,BU$7&lt;=$R166+$S166-1),1,""))</f>
        <v/>
      </c>
      <c r="BV166" s="23" t="str">
        <f ca="1">IF(AND($O166="Objectif",BV$7&gt;=$R166,BV$7&lt;=$R166+$S166-1),2,IF(AND($O166="Jalon",BV$7&gt;=$R166,BV$7&lt;=$R166+$S166-1),1,""))</f>
        <v/>
      </c>
      <c r="BW166" s="23" t="str">
        <f ca="1">IF(AND($O166="Objectif",BW$7&gt;=$R166,BW$7&lt;=$R166+$S166-1),2,IF(AND($O166="Jalon",BW$7&gt;=$R166,BW$7&lt;=$R166+$S166-1),1,""))</f>
        <v/>
      </c>
      <c r="BX166" s="23" t="str">
        <f ca="1">IF(AND($O166="Objectif",BX$7&gt;=$R166,BX$7&lt;=$R166+$S166-1),2,IF(AND($O166="Jalon",BX$7&gt;=$R166,BX$7&lt;=$R166+$S166-1),1,""))</f>
        <v/>
      </c>
      <c r="BY166" s="23" t="str">
        <f ca="1">IF(AND($O166="Objectif",BY$7&gt;=$R166,BY$7&lt;=$R166+$S166-1),2,IF(AND($O166="Jalon",BY$7&gt;=$R166,BY$7&lt;=$R166+$S166-1),1,""))</f>
        <v/>
      </c>
      <c r="BZ166" s="23" t="str">
        <f ca="1">IF(AND($O166="Objectif",BZ$7&gt;=$R166,BZ$7&lt;=$R166+$S166-1),2,IF(AND($O166="Jalon",BZ$7&gt;=$R166,BZ$7&lt;=$R166+$S166-1),1,""))</f>
        <v/>
      </c>
      <c r="CA166" s="23" t="str">
        <f ca="1">IF(AND($O166="Objectif",CA$7&gt;=$R166,CA$7&lt;=$R166+$S166-1),2,IF(AND($O166="Jalon",CA$7&gt;=$R166,CA$7&lt;=$R166+$S166-1),1,""))</f>
        <v/>
      </c>
      <c r="CB166" s="23" t="str">
        <f ca="1">IF(AND($O166="Objectif",CB$7&gt;=$R166,CB$7&lt;=$R166+$S166-1),2,IF(AND($O166="Jalon",CB$7&gt;=$R166,CB$7&lt;=$R166+$S166-1),1,""))</f>
        <v/>
      </c>
    </row>
    <row r="167" spans="1:80" s="60" customFormat="1" ht="30" customHeight="1" x14ac:dyDescent="0.25">
      <c r="A167" s="36">
        <v>21</v>
      </c>
      <c r="B167" s="33" t="s">
        <v>37</v>
      </c>
      <c r="C167" s="88" t="str">
        <f ca="1">VLOOKUP(((Jalons[[#This Row],[perturbation ]]+Jalons[[#This Row],[perturbation 9]])/150),$D$3:$E$6,2,1)</f>
        <v>En bonne voie</v>
      </c>
      <c r="D167" s="88" t="str">
        <f ca="1">VLOOKUP((Jalons[[#This Row],[temps consommés ]]-Jalons[[#This Row],[Nombre de jours]])/Jalons[[#This Row],[Nombre de jours]],$V$3:$W$6,2,1)</f>
        <v>En bonne voie</v>
      </c>
      <c r="E167" s="22" t="s">
        <v>9</v>
      </c>
      <c r="F167" s="65">
        <f>IF(AND(Jalons[[#This Row],[début réel ]]="",Jalons[[#This Row],[fin réelle ]]),0,IF(AND(Jalons[[#This Row],[début réel ]]&lt;&gt;"",Jalons[[#This Row],[fin réelle ]]=""),0.5,1))</f>
        <v>0</v>
      </c>
      <c r="G167" s="56">
        <f>+T122+1</f>
        <v>45054</v>
      </c>
      <c r="H167" s="21">
        <v>2</v>
      </c>
      <c r="I167" s="45">
        <f>+Jalons[[#This Row],[Début prévisionnel ]]+Jalons[[#This Row],[Nombre de jours]]-1</f>
        <v>45055</v>
      </c>
      <c r="J167" s="45"/>
      <c r="K167" s="87">
        <f ca="1">IF(Jalons[[#This Row],[temps consommés ]]-Jalons[[#This Row],[Nombre de jours]]&lt;0,0,Jalons[[#This Row],[temps consommés ]]-Jalons[[#This Row],[Nombre de jours]])</f>
        <v>0</v>
      </c>
      <c r="L16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7" s="45"/>
      <c r="N167" s="66"/>
      <c r="O167" s="88" t="str">
        <f ca="1">VLOOKUP(Jalons[[#This Row],[temps consommés 10]]-Jalons[[#This Row],[Nombre de jours6]]/Jalons[[#This Row],[Nombre de jours6]],$V$3:$W$6,2,1)</f>
        <v>En bonne voie</v>
      </c>
      <c r="P167" s="22" t="s">
        <v>9</v>
      </c>
      <c r="Q167" s="65">
        <f>IF(AND(Jalons[[#This Row],[début réel 8]]="",Jalons[[#This Row],[fin réelle 11]]),0,IF(AND(Jalons[[#This Row],[début réel 8]]&lt;&gt;"",Jalons[[#This Row],[fin réelle 11]]=""),0.5,1))</f>
        <v>0</v>
      </c>
      <c r="R167" s="107">
        <f>Jalons[[#This Row],[Fin ]]+1</f>
        <v>45056</v>
      </c>
      <c r="S167">
        <v>26</v>
      </c>
      <c r="T167" s="45">
        <f>Jalons[[#This Row],[Début prévisionnel 5]]+Jalons[[#This Row],[Nombre de jours6]]</f>
        <v>45082</v>
      </c>
      <c r="U167" s="45"/>
      <c r="V167" s="87">
        <f ca="1">IF(Jalons[[#This Row],[temps consommés 10]]-Jalons[[#This Row],[Nombre de jours6]]&lt;0,0,Jalons[[#This Row],[temps consommés 10]]-Jalons[[#This Row],[Nombre de jours6]])</f>
        <v>0</v>
      </c>
      <c r="W16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7" s="45"/>
      <c r="Y167" s="23" t="str">
        <f ca="1">IF(AND($O167="Objectif",Y$7&gt;=$R167,Y$7&lt;=$R167+$S167-1),2,IF(AND($O167="Jalon",Y$7&gt;=$R167,Y$7&lt;=$R167+$S167-1),1,""))</f>
        <v/>
      </c>
      <c r="Z167" s="23" t="str">
        <f ca="1">IF(AND($O167="Objectif",Z$7&gt;=$R167,Z$7&lt;=$R167+$S167-1),2,IF(AND($O167="Jalon",Z$7&gt;=$R167,Z$7&lt;=$R167+$S167-1),1,""))</f>
        <v/>
      </c>
      <c r="AA167" s="23" t="str">
        <f ca="1">IF(AND($O167="Objectif",AA$7&gt;=$R167,AA$7&lt;=$R167+$S167-1),2,IF(AND($O167="Jalon",AA$7&gt;=$R167,AA$7&lt;=$R167+$S167-1),1,""))</f>
        <v/>
      </c>
      <c r="AB167" s="23" t="str">
        <f ca="1">IF(AND($O167="Objectif",AB$7&gt;=$R167,AB$7&lt;=$R167+$S167-1),2,IF(AND($O167="Jalon",AB$7&gt;=$R167,AB$7&lt;=$R167+$S167-1),1,""))</f>
        <v/>
      </c>
      <c r="AC167" s="23" t="str">
        <f ca="1">IF(AND($O167="Objectif",AC$7&gt;=$R167,AC$7&lt;=$R167+$S167-1),2,IF(AND($O167="Jalon",AC$7&gt;=$R167,AC$7&lt;=$R167+$S167-1),1,""))</f>
        <v/>
      </c>
      <c r="AD167" s="23" t="str">
        <f ca="1">IF(AND($O167="Objectif",AD$7&gt;=$R167,AD$7&lt;=$R167+$S167-1),2,IF(AND($O167="Jalon",AD$7&gt;=$R167,AD$7&lt;=$R167+$S167-1),1,""))</f>
        <v/>
      </c>
      <c r="AE167" s="23" t="str">
        <f ca="1">IF(AND($O167="Objectif",AE$7&gt;=$R167,AE$7&lt;=$R167+$S167-1),2,IF(AND($O167="Jalon",AE$7&gt;=$R167,AE$7&lt;=$R167+$S167-1),1,""))</f>
        <v/>
      </c>
      <c r="AF167" s="23" t="str">
        <f ca="1">IF(AND($O167="Objectif",AF$7&gt;=$R167,AF$7&lt;=$R167+$S167-1),2,IF(AND($O167="Jalon",AF$7&gt;=$R167,AF$7&lt;=$R167+$S167-1),1,""))</f>
        <v/>
      </c>
      <c r="AG167" s="23" t="str">
        <f ca="1">IF(AND($O167="Objectif",AG$7&gt;=$R167,AG$7&lt;=$R167+$S167-1),2,IF(AND($O167="Jalon",AG$7&gt;=$R167,AG$7&lt;=$R167+$S167-1),1,""))</f>
        <v/>
      </c>
      <c r="AH167" s="23" t="str">
        <f ca="1">IF(AND($O167="Objectif",AH$7&gt;=$R167,AH$7&lt;=$R167+$S167-1),2,IF(AND($O167="Jalon",AH$7&gt;=$R167,AH$7&lt;=$R167+$S167-1),1,""))</f>
        <v/>
      </c>
      <c r="AI167" s="23" t="str">
        <f ca="1">IF(AND($O167="Objectif",AI$7&gt;=$R167,AI$7&lt;=$R167+$S167-1),2,IF(AND($O167="Jalon",AI$7&gt;=$R167,AI$7&lt;=$R167+$S167-1),1,""))</f>
        <v/>
      </c>
      <c r="AJ167" s="23" t="str">
        <f ca="1">IF(AND($O167="Objectif",AJ$7&gt;=$R167,AJ$7&lt;=$R167+$S167-1),2,IF(AND($O167="Jalon",AJ$7&gt;=$R167,AJ$7&lt;=$R167+$S167-1),1,""))</f>
        <v/>
      </c>
      <c r="AK167" s="23" t="str">
        <f ca="1">IF(AND($O167="Objectif",AK$7&gt;=$R167,AK$7&lt;=$R167+$S167-1),2,IF(AND($O167="Jalon",AK$7&gt;=$R167,AK$7&lt;=$R167+$S167-1),1,""))</f>
        <v/>
      </c>
      <c r="AL167" s="23" t="str">
        <f ca="1">IF(AND($O167="Objectif",AL$7&gt;=$R167,AL$7&lt;=$R167+$S167-1),2,IF(AND($O167="Jalon",AL$7&gt;=$R167,AL$7&lt;=$R167+$S167-1),1,""))</f>
        <v/>
      </c>
      <c r="AM167" s="23" t="str">
        <f ca="1">IF(AND($O167="Objectif",AM$7&gt;=$R167,AM$7&lt;=$R167+$S167-1),2,IF(AND($O167="Jalon",AM$7&gt;=$R167,AM$7&lt;=$R167+$S167-1),1,""))</f>
        <v/>
      </c>
      <c r="AN167" s="23" t="str">
        <f ca="1">IF(AND($O167="Objectif",AN$7&gt;=$R167,AN$7&lt;=$R167+$S167-1),2,IF(AND($O167="Jalon",AN$7&gt;=$R167,AN$7&lt;=$R167+$S167-1),1,""))</f>
        <v/>
      </c>
      <c r="AO167" s="23" t="str">
        <f ca="1">IF(AND($O167="Objectif",AO$7&gt;=$R167,AO$7&lt;=$R167+$S167-1),2,IF(AND($O167="Jalon",AO$7&gt;=$R167,AO$7&lt;=$R167+$S167-1),1,""))</f>
        <v/>
      </c>
      <c r="AP167" s="23" t="str">
        <f ca="1">IF(AND($O167="Objectif",AP$7&gt;=$R167,AP$7&lt;=$R167+$S167-1),2,IF(AND($O167="Jalon",AP$7&gt;=$R167,AP$7&lt;=$R167+$S167-1),1,""))</f>
        <v/>
      </c>
      <c r="AQ167" s="23" t="str">
        <f ca="1">IF(AND($O167="Objectif",AQ$7&gt;=$R167,AQ$7&lt;=$R167+$S167-1),2,IF(AND($O167="Jalon",AQ$7&gt;=$R167,AQ$7&lt;=$R167+$S167-1),1,""))</f>
        <v/>
      </c>
      <c r="AR167" s="23" t="str">
        <f ca="1">IF(AND($O167="Objectif",AR$7&gt;=$R167,AR$7&lt;=$R167+$S167-1),2,IF(AND($O167="Jalon",AR$7&gt;=$R167,AR$7&lt;=$R167+$S167-1),1,""))</f>
        <v/>
      </c>
      <c r="AS167" s="23" t="str">
        <f ca="1">IF(AND($O167="Objectif",AS$7&gt;=$R167,AS$7&lt;=$R167+$S167-1),2,IF(AND($O167="Jalon",AS$7&gt;=$R167,AS$7&lt;=$R167+$S167-1),1,""))</f>
        <v/>
      </c>
      <c r="AT167" s="23" t="str">
        <f ca="1">IF(AND($O167="Objectif",AT$7&gt;=$R167,AT$7&lt;=$R167+$S167-1),2,IF(AND($O167="Jalon",AT$7&gt;=$R167,AT$7&lt;=$R167+$S167-1),1,""))</f>
        <v/>
      </c>
      <c r="AU167" s="23" t="str">
        <f ca="1">IF(AND($O167="Objectif",AU$7&gt;=$R167,AU$7&lt;=$R167+$S167-1),2,IF(AND($O167="Jalon",AU$7&gt;=$R167,AU$7&lt;=$R167+$S167-1),1,""))</f>
        <v/>
      </c>
      <c r="AV167" s="23" t="str">
        <f ca="1">IF(AND($O167="Objectif",AV$7&gt;=$R167,AV$7&lt;=$R167+$S167-1),2,IF(AND($O167="Jalon",AV$7&gt;=$R167,AV$7&lt;=$R167+$S167-1),1,""))</f>
        <v/>
      </c>
      <c r="AW167" s="23" t="str">
        <f ca="1">IF(AND($O167="Objectif",AW$7&gt;=$R167,AW$7&lt;=$R167+$S167-1),2,IF(AND($O167="Jalon",AW$7&gt;=$R167,AW$7&lt;=$R167+$S167-1),1,""))</f>
        <v/>
      </c>
      <c r="AX167" s="23" t="str">
        <f ca="1">IF(AND($O167="Objectif",AX$7&gt;=$R167,AX$7&lt;=$R167+$S167-1),2,IF(AND($O167="Jalon",AX$7&gt;=$R167,AX$7&lt;=$R167+$S167-1),1,""))</f>
        <v/>
      </c>
      <c r="AY167" s="23" t="str">
        <f ca="1">IF(AND($O167="Objectif",AY$7&gt;=$R167,AY$7&lt;=$R167+$S167-1),2,IF(AND($O167="Jalon",AY$7&gt;=$R167,AY$7&lt;=$R167+$S167-1),1,""))</f>
        <v/>
      </c>
      <c r="AZ167" s="23" t="str">
        <f ca="1">IF(AND($O167="Objectif",AZ$7&gt;=$R167,AZ$7&lt;=$R167+$S167-1),2,IF(AND($O167="Jalon",AZ$7&gt;=$R167,AZ$7&lt;=$R167+$S167-1),1,""))</f>
        <v/>
      </c>
      <c r="BA167" s="23" t="str">
        <f ca="1">IF(AND($O167="Objectif",BA$7&gt;=$R167,BA$7&lt;=$R167+$S167-1),2,IF(AND($O167="Jalon",BA$7&gt;=$R167,BA$7&lt;=$R167+$S167-1),1,""))</f>
        <v/>
      </c>
      <c r="BB167" s="23" t="str">
        <f ca="1">IF(AND($O167="Objectif",BB$7&gt;=$R167,BB$7&lt;=$R167+$S167-1),2,IF(AND($O167="Jalon",BB$7&gt;=$R167,BB$7&lt;=$R167+$S167-1),1,""))</f>
        <v/>
      </c>
      <c r="BC167" s="23" t="str">
        <f ca="1">IF(AND($O167="Objectif",BC$7&gt;=$R167,BC$7&lt;=$R167+$S167-1),2,IF(AND($O167="Jalon",BC$7&gt;=$R167,BC$7&lt;=$R167+$S167-1),1,""))</f>
        <v/>
      </c>
      <c r="BD167" s="23" t="str">
        <f ca="1">IF(AND($O167="Objectif",BD$7&gt;=$R167,BD$7&lt;=$R167+$S167-1),2,IF(AND($O167="Jalon",BD$7&gt;=$R167,BD$7&lt;=$R167+$S167-1),1,""))</f>
        <v/>
      </c>
      <c r="BE167" s="23" t="str">
        <f ca="1">IF(AND($O167="Objectif",BE$7&gt;=$R167,BE$7&lt;=$R167+$S167-1),2,IF(AND($O167="Jalon",BE$7&gt;=$R167,BE$7&lt;=$R167+$S167-1),1,""))</f>
        <v/>
      </c>
      <c r="BF167" s="23" t="str">
        <f ca="1">IF(AND($O167="Objectif",BF$7&gt;=$R167,BF$7&lt;=$R167+$S167-1),2,IF(AND($O167="Jalon",BF$7&gt;=$R167,BF$7&lt;=$R167+$S167-1),1,""))</f>
        <v/>
      </c>
      <c r="BG167" s="23" t="str">
        <f ca="1">IF(AND($O167="Objectif",BG$7&gt;=$R167,BG$7&lt;=$R167+$S167-1),2,IF(AND($O167="Jalon",BG$7&gt;=$R167,BG$7&lt;=$R167+$S167-1),1,""))</f>
        <v/>
      </c>
      <c r="BH167" s="23" t="str">
        <f ca="1">IF(AND($O167="Objectif",BH$7&gt;=$R167,BH$7&lt;=$R167+$S167-1),2,IF(AND($O167="Jalon",BH$7&gt;=$R167,BH$7&lt;=$R167+$S167-1),1,""))</f>
        <v/>
      </c>
      <c r="BI167" s="23" t="str">
        <f ca="1">IF(AND($O167="Objectif",BI$7&gt;=$R167,BI$7&lt;=$R167+$S167-1),2,IF(AND($O167="Jalon",BI$7&gt;=$R167,BI$7&lt;=$R167+$S167-1),1,""))</f>
        <v/>
      </c>
      <c r="BJ167" s="23" t="str">
        <f ca="1">IF(AND($O167="Objectif",BJ$7&gt;=$R167,BJ$7&lt;=$R167+$S167-1),2,IF(AND($O167="Jalon",BJ$7&gt;=$R167,BJ$7&lt;=$R167+$S167-1),1,""))</f>
        <v/>
      </c>
      <c r="BK167" s="23" t="str">
        <f ca="1">IF(AND($O167="Objectif",BK$7&gt;=$R167,BK$7&lt;=$R167+$S167-1),2,IF(AND($O167="Jalon",BK$7&gt;=$R167,BK$7&lt;=$R167+$S167-1),1,""))</f>
        <v/>
      </c>
      <c r="BL167" s="23" t="str">
        <f ca="1">IF(AND($O167="Objectif",BL$7&gt;=$R167,BL$7&lt;=$R167+$S167-1),2,IF(AND($O167="Jalon",BL$7&gt;=$R167,BL$7&lt;=$R167+$S167-1),1,""))</f>
        <v/>
      </c>
      <c r="BM167" s="23" t="str">
        <f ca="1">IF(AND($O167="Objectif",BM$7&gt;=$R167,BM$7&lt;=$R167+$S167-1),2,IF(AND($O167="Jalon",BM$7&gt;=$R167,BM$7&lt;=$R167+$S167-1),1,""))</f>
        <v/>
      </c>
      <c r="BN167" s="23" t="str">
        <f ca="1">IF(AND($O167="Objectif",BN$7&gt;=$R167,BN$7&lt;=$R167+$S167-1),2,IF(AND($O167="Jalon",BN$7&gt;=$R167,BN$7&lt;=$R167+$S167-1),1,""))</f>
        <v/>
      </c>
      <c r="BO167" s="23" t="str">
        <f ca="1">IF(AND($O167="Objectif",BO$7&gt;=$R167,BO$7&lt;=$R167+$S167-1),2,IF(AND($O167="Jalon",BO$7&gt;=$R167,BO$7&lt;=$R167+$S167-1),1,""))</f>
        <v/>
      </c>
      <c r="BP167" s="23" t="str">
        <f ca="1">IF(AND($O167="Objectif",BP$7&gt;=$R167,BP$7&lt;=$R167+$S167-1),2,IF(AND($O167="Jalon",BP$7&gt;=$R167,BP$7&lt;=$R167+$S167-1),1,""))</f>
        <v/>
      </c>
      <c r="BQ167" s="23" t="str">
        <f ca="1">IF(AND($O167="Objectif",BQ$7&gt;=$R167,BQ$7&lt;=$R167+$S167-1),2,IF(AND($O167="Jalon",BQ$7&gt;=$R167,BQ$7&lt;=$R167+$S167-1),1,""))</f>
        <v/>
      </c>
      <c r="BR167" s="23" t="str">
        <f ca="1">IF(AND($O167="Objectif",BR$7&gt;=$R167,BR$7&lt;=$R167+$S167-1),2,IF(AND($O167="Jalon",BR$7&gt;=$R167,BR$7&lt;=$R167+$S167-1),1,""))</f>
        <v/>
      </c>
      <c r="BS167" s="23" t="str">
        <f ca="1">IF(AND($O167="Objectif",BS$7&gt;=$R167,BS$7&lt;=$R167+$S167-1),2,IF(AND($O167="Jalon",BS$7&gt;=$R167,BS$7&lt;=$R167+$S167-1),1,""))</f>
        <v/>
      </c>
      <c r="BT167" s="23" t="str">
        <f ca="1">IF(AND($O167="Objectif",BT$7&gt;=$R167,BT$7&lt;=$R167+$S167-1),2,IF(AND($O167="Jalon",BT$7&gt;=$R167,BT$7&lt;=$R167+$S167-1),1,""))</f>
        <v/>
      </c>
      <c r="BU167" s="23" t="str">
        <f ca="1">IF(AND($O167="Objectif",BU$7&gt;=$R167,BU$7&lt;=$R167+$S167-1),2,IF(AND($O167="Jalon",BU$7&gt;=$R167,BU$7&lt;=$R167+$S167-1),1,""))</f>
        <v/>
      </c>
      <c r="BV167" s="23" t="str">
        <f ca="1">IF(AND($O167="Objectif",BV$7&gt;=$R167,BV$7&lt;=$R167+$S167-1),2,IF(AND($O167="Jalon",BV$7&gt;=$R167,BV$7&lt;=$R167+$S167-1),1,""))</f>
        <v/>
      </c>
      <c r="BW167" s="23" t="str">
        <f ca="1">IF(AND($O167="Objectif",BW$7&gt;=$R167,BW$7&lt;=$R167+$S167-1),2,IF(AND($O167="Jalon",BW$7&gt;=$R167,BW$7&lt;=$R167+$S167-1),1,""))</f>
        <v/>
      </c>
      <c r="BX167" s="23" t="str">
        <f ca="1">IF(AND($O167="Objectif",BX$7&gt;=$R167,BX$7&lt;=$R167+$S167-1),2,IF(AND($O167="Jalon",BX$7&gt;=$R167,BX$7&lt;=$R167+$S167-1),1,""))</f>
        <v/>
      </c>
      <c r="BY167" s="23" t="str">
        <f ca="1">IF(AND($O167="Objectif",BY$7&gt;=$R167,BY$7&lt;=$R167+$S167-1),2,IF(AND($O167="Jalon",BY$7&gt;=$R167,BY$7&lt;=$R167+$S167-1),1,""))</f>
        <v/>
      </c>
      <c r="BZ167" s="23" t="str">
        <f ca="1">IF(AND($O167="Objectif",BZ$7&gt;=$R167,BZ$7&lt;=$R167+$S167-1),2,IF(AND($O167="Jalon",BZ$7&gt;=$R167,BZ$7&lt;=$R167+$S167-1),1,""))</f>
        <v/>
      </c>
      <c r="CA167" s="23" t="str">
        <f ca="1">IF(AND($O167="Objectif",CA$7&gt;=$R167,CA$7&lt;=$R167+$S167-1),2,IF(AND($O167="Jalon",CA$7&gt;=$R167,CA$7&lt;=$R167+$S167-1),1,""))</f>
        <v/>
      </c>
      <c r="CB167" s="23" t="str">
        <f ca="1">IF(AND($O167="Objectif",CB$7&gt;=$R167,CB$7&lt;=$R167+$S167-1),2,IF(AND($O167="Jalon",CB$7&gt;=$R167,CB$7&lt;=$R167+$S167-1),1,""))</f>
        <v/>
      </c>
    </row>
    <row r="168" spans="1:80" s="60" customFormat="1" ht="30" customHeight="1" x14ac:dyDescent="0.25">
      <c r="A168" s="37">
        <v>22</v>
      </c>
      <c r="B168" s="33" t="s">
        <v>38</v>
      </c>
      <c r="C168" s="88" t="str">
        <f ca="1">VLOOKUP(((Jalons[[#This Row],[perturbation ]]+Jalons[[#This Row],[perturbation 9]])/150),$D$3:$E$6,2,1)</f>
        <v>En bonne voie</v>
      </c>
      <c r="D168" s="88" t="str">
        <f ca="1">VLOOKUP((Jalons[[#This Row],[temps consommés ]]-Jalons[[#This Row],[Nombre de jours]])/Jalons[[#This Row],[Nombre de jours]],$V$3:$W$6,2,1)</f>
        <v>En bonne voie</v>
      </c>
      <c r="E168" s="22" t="s">
        <v>9</v>
      </c>
      <c r="F168" s="65">
        <f>IF(AND(Jalons[[#This Row],[début réel ]]="",Jalons[[#This Row],[fin réelle ]]),0,IF(AND(Jalons[[#This Row],[début réel ]]&lt;&gt;"",Jalons[[#This Row],[fin réelle ]]=""),0.5,1))</f>
        <v>0</v>
      </c>
      <c r="G168" s="56">
        <f>+T123+1</f>
        <v>45054</v>
      </c>
      <c r="H168" s="21">
        <v>2</v>
      </c>
      <c r="I168" s="45">
        <f>+Jalons[[#This Row],[Début prévisionnel ]]+Jalons[[#This Row],[Nombre de jours]]-1</f>
        <v>45055</v>
      </c>
      <c r="J168" s="45"/>
      <c r="K168" s="87">
        <f ca="1">IF(Jalons[[#This Row],[temps consommés ]]-Jalons[[#This Row],[Nombre de jours]]&lt;0,0,Jalons[[#This Row],[temps consommés ]]-Jalons[[#This Row],[Nombre de jours]])</f>
        <v>0</v>
      </c>
      <c r="L16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8" s="45"/>
      <c r="N168" s="66"/>
      <c r="O168" s="88" t="str">
        <f ca="1">VLOOKUP(Jalons[[#This Row],[temps consommés 10]]-Jalons[[#This Row],[Nombre de jours6]]/Jalons[[#This Row],[Nombre de jours6]],$V$3:$W$6,2,1)</f>
        <v>En bonne voie</v>
      </c>
      <c r="P168" s="22" t="s">
        <v>9</v>
      </c>
      <c r="Q168" s="65">
        <f>IF(AND(Jalons[[#This Row],[début réel 8]]="",Jalons[[#This Row],[fin réelle 11]]),0,IF(AND(Jalons[[#This Row],[début réel 8]]&lt;&gt;"",Jalons[[#This Row],[fin réelle 11]]=""),0.5,1))</f>
        <v>0</v>
      </c>
      <c r="R168" s="107">
        <f>Jalons[[#This Row],[Fin ]]+1</f>
        <v>45056</v>
      </c>
      <c r="S168">
        <v>26</v>
      </c>
      <c r="T168" s="45">
        <f>Jalons[[#This Row],[Début prévisionnel 5]]+Jalons[[#This Row],[Nombre de jours6]]</f>
        <v>45082</v>
      </c>
      <c r="U168" s="45"/>
      <c r="V168" s="87">
        <f ca="1">IF(Jalons[[#This Row],[temps consommés 10]]-Jalons[[#This Row],[Nombre de jours6]]&lt;0,0,Jalons[[#This Row],[temps consommés 10]]-Jalons[[#This Row],[Nombre de jours6]])</f>
        <v>0</v>
      </c>
      <c r="W16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8" s="45"/>
      <c r="Y168" s="23" t="str">
        <f ca="1">IF(AND($O168="Objectif",Y$7&gt;=$R168,Y$7&lt;=$R168+$S168-1),2,IF(AND($O168="Jalon",Y$7&gt;=$R168,Y$7&lt;=$R168+$S168-1),1,""))</f>
        <v/>
      </c>
      <c r="Z168" s="23" t="str">
        <f ca="1">IF(AND($O168="Objectif",Z$7&gt;=$R168,Z$7&lt;=$R168+$S168-1),2,IF(AND($O168="Jalon",Z$7&gt;=$R168,Z$7&lt;=$R168+$S168-1),1,""))</f>
        <v/>
      </c>
      <c r="AA168" s="23" t="str">
        <f ca="1">IF(AND($O168="Objectif",AA$7&gt;=$R168,AA$7&lt;=$R168+$S168-1),2,IF(AND($O168="Jalon",AA$7&gt;=$R168,AA$7&lt;=$R168+$S168-1),1,""))</f>
        <v/>
      </c>
      <c r="AB168" s="23" t="str">
        <f ca="1">IF(AND($O168="Objectif",AB$7&gt;=$R168,AB$7&lt;=$R168+$S168-1),2,IF(AND($O168="Jalon",AB$7&gt;=$R168,AB$7&lt;=$R168+$S168-1),1,""))</f>
        <v/>
      </c>
      <c r="AC168" s="23" t="str">
        <f ca="1">IF(AND($O168="Objectif",AC$7&gt;=$R168,AC$7&lt;=$R168+$S168-1),2,IF(AND($O168="Jalon",AC$7&gt;=$R168,AC$7&lt;=$R168+$S168-1),1,""))</f>
        <v/>
      </c>
      <c r="AD168" s="23" t="str">
        <f ca="1">IF(AND($O168="Objectif",AD$7&gt;=$R168,AD$7&lt;=$R168+$S168-1),2,IF(AND($O168="Jalon",AD$7&gt;=$R168,AD$7&lt;=$R168+$S168-1),1,""))</f>
        <v/>
      </c>
      <c r="AE168" s="23" t="str">
        <f ca="1">IF(AND($O168="Objectif",AE$7&gt;=$R168,AE$7&lt;=$R168+$S168-1),2,IF(AND($O168="Jalon",AE$7&gt;=$R168,AE$7&lt;=$R168+$S168-1),1,""))</f>
        <v/>
      </c>
      <c r="AF168" s="23" t="str">
        <f ca="1">IF(AND($O168="Objectif",AF$7&gt;=$R168,AF$7&lt;=$R168+$S168-1),2,IF(AND($O168="Jalon",AF$7&gt;=$R168,AF$7&lt;=$R168+$S168-1),1,""))</f>
        <v/>
      </c>
      <c r="AG168" s="23" t="str">
        <f ca="1">IF(AND($O168="Objectif",AG$7&gt;=$R168,AG$7&lt;=$R168+$S168-1),2,IF(AND($O168="Jalon",AG$7&gt;=$R168,AG$7&lt;=$R168+$S168-1),1,""))</f>
        <v/>
      </c>
      <c r="AH168" s="23" t="str">
        <f ca="1">IF(AND($O168="Objectif",AH$7&gt;=$R168,AH$7&lt;=$R168+$S168-1),2,IF(AND($O168="Jalon",AH$7&gt;=$R168,AH$7&lt;=$R168+$S168-1),1,""))</f>
        <v/>
      </c>
      <c r="AI168" s="23" t="str">
        <f ca="1">IF(AND($O168="Objectif",AI$7&gt;=$R168,AI$7&lt;=$R168+$S168-1),2,IF(AND($O168="Jalon",AI$7&gt;=$R168,AI$7&lt;=$R168+$S168-1),1,""))</f>
        <v/>
      </c>
      <c r="AJ168" s="23" t="str">
        <f ca="1">IF(AND($O168="Objectif",AJ$7&gt;=$R168,AJ$7&lt;=$R168+$S168-1),2,IF(AND($O168="Jalon",AJ$7&gt;=$R168,AJ$7&lt;=$R168+$S168-1),1,""))</f>
        <v/>
      </c>
      <c r="AK168" s="23" t="str">
        <f ca="1">IF(AND($O168="Objectif",AK$7&gt;=$R168,AK$7&lt;=$R168+$S168-1),2,IF(AND($O168="Jalon",AK$7&gt;=$R168,AK$7&lt;=$R168+$S168-1),1,""))</f>
        <v/>
      </c>
      <c r="AL168" s="23" t="str">
        <f ca="1">IF(AND($O168="Objectif",AL$7&gt;=$R168,AL$7&lt;=$R168+$S168-1),2,IF(AND($O168="Jalon",AL$7&gt;=$R168,AL$7&lt;=$R168+$S168-1),1,""))</f>
        <v/>
      </c>
      <c r="AM168" s="23" t="str">
        <f ca="1">IF(AND($O168="Objectif",AM$7&gt;=$R168,AM$7&lt;=$R168+$S168-1),2,IF(AND($O168="Jalon",AM$7&gt;=$R168,AM$7&lt;=$R168+$S168-1),1,""))</f>
        <v/>
      </c>
      <c r="AN168" s="23" t="str">
        <f ca="1">IF(AND($O168="Objectif",AN$7&gt;=$R168,AN$7&lt;=$R168+$S168-1),2,IF(AND($O168="Jalon",AN$7&gt;=$R168,AN$7&lt;=$R168+$S168-1),1,""))</f>
        <v/>
      </c>
      <c r="AO168" s="23" t="str">
        <f ca="1">IF(AND($O168="Objectif",AO$7&gt;=$R168,AO$7&lt;=$R168+$S168-1),2,IF(AND($O168="Jalon",AO$7&gt;=$R168,AO$7&lt;=$R168+$S168-1),1,""))</f>
        <v/>
      </c>
      <c r="AP168" s="23" t="str">
        <f ca="1">IF(AND($O168="Objectif",AP$7&gt;=$R168,AP$7&lt;=$R168+$S168-1),2,IF(AND($O168="Jalon",AP$7&gt;=$R168,AP$7&lt;=$R168+$S168-1),1,""))</f>
        <v/>
      </c>
      <c r="AQ168" s="23" t="str">
        <f ca="1">IF(AND($O168="Objectif",AQ$7&gt;=$R168,AQ$7&lt;=$R168+$S168-1),2,IF(AND($O168="Jalon",AQ$7&gt;=$R168,AQ$7&lt;=$R168+$S168-1),1,""))</f>
        <v/>
      </c>
      <c r="AR168" s="23" t="str">
        <f ca="1">IF(AND($O168="Objectif",AR$7&gt;=$R168,AR$7&lt;=$R168+$S168-1),2,IF(AND($O168="Jalon",AR$7&gt;=$R168,AR$7&lt;=$R168+$S168-1),1,""))</f>
        <v/>
      </c>
      <c r="AS168" s="23" t="str">
        <f ca="1">IF(AND($O168="Objectif",AS$7&gt;=$R168,AS$7&lt;=$R168+$S168-1),2,IF(AND($O168="Jalon",AS$7&gt;=$R168,AS$7&lt;=$R168+$S168-1),1,""))</f>
        <v/>
      </c>
      <c r="AT168" s="23" t="str">
        <f ca="1">IF(AND($O168="Objectif",AT$7&gt;=$R168,AT$7&lt;=$R168+$S168-1),2,IF(AND($O168="Jalon",AT$7&gt;=$R168,AT$7&lt;=$R168+$S168-1),1,""))</f>
        <v/>
      </c>
      <c r="AU168" s="23" t="str">
        <f ca="1">IF(AND($O168="Objectif",AU$7&gt;=$R168,AU$7&lt;=$R168+$S168-1),2,IF(AND($O168="Jalon",AU$7&gt;=$R168,AU$7&lt;=$R168+$S168-1),1,""))</f>
        <v/>
      </c>
      <c r="AV168" s="23" t="str">
        <f ca="1">IF(AND($O168="Objectif",AV$7&gt;=$R168,AV$7&lt;=$R168+$S168-1),2,IF(AND($O168="Jalon",AV$7&gt;=$R168,AV$7&lt;=$R168+$S168-1),1,""))</f>
        <v/>
      </c>
      <c r="AW168" s="23" t="str">
        <f ca="1">IF(AND($O168="Objectif",AW$7&gt;=$R168,AW$7&lt;=$R168+$S168-1),2,IF(AND($O168="Jalon",AW$7&gt;=$R168,AW$7&lt;=$R168+$S168-1),1,""))</f>
        <v/>
      </c>
      <c r="AX168" s="23" t="str">
        <f ca="1">IF(AND($O168="Objectif",AX$7&gt;=$R168,AX$7&lt;=$R168+$S168-1),2,IF(AND($O168="Jalon",AX$7&gt;=$R168,AX$7&lt;=$R168+$S168-1),1,""))</f>
        <v/>
      </c>
      <c r="AY168" s="23" t="str">
        <f ca="1">IF(AND($O168="Objectif",AY$7&gt;=$R168,AY$7&lt;=$R168+$S168-1),2,IF(AND($O168="Jalon",AY$7&gt;=$R168,AY$7&lt;=$R168+$S168-1),1,""))</f>
        <v/>
      </c>
      <c r="AZ168" s="23" t="str">
        <f ca="1">IF(AND($O168="Objectif",AZ$7&gt;=$R168,AZ$7&lt;=$R168+$S168-1),2,IF(AND($O168="Jalon",AZ$7&gt;=$R168,AZ$7&lt;=$R168+$S168-1),1,""))</f>
        <v/>
      </c>
      <c r="BA168" s="23" t="str">
        <f ca="1">IF(AND($O168="Objectif",BA$7&gt;=$R168,BA$7&lt;=$R168+$S168-1),2,IF(AND($O168="Jalon",BA$7&gt;=$R168,BA$7&lt;=$R168+$S168-1),1,""))</f>
        <v/>
      </c>
      <c r="BB168" s="23" t="str">
        <f ca="1">IF(AND($O168="Objectif",BB$7&gt;=$R168,BB$7&lt;=$R168+$S168-1),2,IF(AND($O168="Jalon",BB$7&gt;=$R168,BB$7&lt;=$R168+$S168-1),1,""))</f>
        <v/>
      </c>
      <c r="BC168" s="23" t="str">
        <f ca="1">IF(AND($O168="Objectif",BC$7&gt;=$R168,BC$7&lt;=$R168+$S168-1),2,IF(AND($O168="Jalon",BC$7&gt;=$R168,BC$7&lt;=$R168+$S168-1),1,""))</f>
        <v/>
      </c>
      <c r="BD168" s="23" t="str">
        <f ca="1">IF(AND($O168="Objectif",BD$7&gt;=$R168,BD$7&lt;=$R168+$S168-1),2,IF(AND($O168="Jalon",BD$7&gt;=$R168,BD$7&lt;=$R168+$S168-1),1,""))</f>
        <v/>
      </c>
      <c r="BE168" s="23" t="str">
        <f ca="1">IF(AND($O168="Objectif",BE$7&gt;=$R168,BE$7&lt;=$R168+$S168-1),2,IF(AND($O168="Jalon",BE$7&gt;=$R168,BE$7&lt;=$R168+$S168-1),1,""))</f>
        <v/>
      </c>
      <c r="BF168" s="23" t="str">
        <f ca="1">IF(AND($O168="Objectif",BF$7&gt;=$R168,BF$7&lt;=$R168+$S168-1),2,IF(AND($O168="Jalon",BF$7&gt;=$R168,BF$7&lt;=$R168+$S168-1),1,""))</f>
        <v/>
      </c>
      <c r="BG168" s="23" t="str">
        <f ca="1">IF(AND($O168="Objectif",BG$7&gt;=$R168,BG$7&lt;=$R168+$S168-1),2,IF(AND($O168="Jalon",BG$7&gt;=$R168,BG$7&lt;=$R168+$S168-1),1,""))</f>
        <v/>
      </c>
      <c r="BH168" s="23" t="str">
        <f ca="1">IF(AND($O168="Objectif",BH$7&gt;=$R168,BH$7&lt;=$R168+$S168-1),2,IF(AND($O168="Jalon",BH$7&gt;=$R168,BH$7&lt;=$R168+$S168-1),1,""))</f>
        <v/>
      </c>
      <c r="BI168" s="23" t="str">
        <f ca="1">IF(AND($O168="Objectif",BI$7&gt;=$R168,BI$7&lt;=$R168+$S168-1),2,IF(AND($O168="Jalon",BI$7&gt;=$R168,BI$7&lt;=$R168+$S168-1),1,""))</f>
        <v/>
      </c>
      <c r="BJ168" s="23" t="str">
        <f ca="1">IF(AND($O168="Objectif",BJ$7&gt;=$R168,BJ$7&lt;=$R168+$S168-1),2,IF(AND($O168="Jalon",BJ$7&gt;=$R168,BJ$7&lt;=$R168+$S168-1),1,""))</f>
        <v/>
      </c>
      <c r="BK168" s="23" t="str">
        <f ca="1">IF(AND($O168="Objectif",BK$7&gt;=$R168,BK$7&lt;=$R168+$S168-1),2,IF(AND($O168="Jalon",BK$7&gt;=$R168,BK$7&lt;=$R168+$S168-1),1,""))</f>
        <v/>
      </c>
      <c r="BL168" s="23" t="str">
        <f ca="1">IF(AND($O168="Objectif",BL$7&gt;=$R168,BL$7&lt;=$R168+$S168-1),2,IF(AND($O168="Jalon",BL$7&gt;=$R168,BL$7&lt;=$R168+$S168-1),1,""))</f>
        <v/>
      </c>
      <c r="BM168" s="23" t="str">
        <f ca="1">IF(AND($O168="Objectif",BM$7&gt;=$R168,BM$7&lt;=$R168+$S168-1),2,IF(AND($O168="Jalon",BM$7&gt;=$R168,BM$7&lt;=$R168+$S168-1),1,""))</f>
        <v/>
      </c>
      <c r="BN168" s="23" t="str">
        <f ca="1">IF(AND($O168="Objectif",BN$7&gt;=$R168,BN$7&lt;=$R168+$S168-1),2,IF(AND($O168="Jalon",BN$7&gt;=$R168,BN$7&lt;=$R168+$S168-1),1,""))</f>
        <v/>
      </c>
      <c r="BO168" s="23" t="str">
        <f ca="1">IF(AND($O168="Objectif",BO$7&gt;=$R168,BO$7&lt;=$R168+$S168-1),2,IF(AND($O168="Jalon",BO$7&gt;=$R168,BO$7&lt;=$R168+$S168-1),1,""))</f>
        <v/>
      </c>
      <c r="BP168" s="23" t="str">
        <f ca="1">IF(AND($O168="Objectif",BP$7&gt;=$R168,BP$7&lt;=$R168+$S168-1),2,IF(AND($O168="Jalon",BP$7&gt;=$R168,BP$7&lt;=$R168+$S168-1),1,""))</f>
        <v/>
      </c>
      <c r="BQ168" s="23" t="str">
        <f ca="1">IF(AND($O168="Objectif",BQ$7&gt;=$R168,BQ$7&lt;=$R168+$S168-1),2,IF(AND($O168="Jalon",BQ$7&gt;=$R168,BQ$7&lt;=$R168+$S168-1),1,""))</f>
        <v/>
      </c>
      <c r="BR168" s="23" t="str">
        <f ca="1">IF(AND($O168="Objectif",BR$7&gt;=$R168,BR$7&lt;=$R168+$S168-1),2,IF(AND($O168="Jalon",BR$7&gt;=$R168,BR$7&lt;=$R168+$S168-1),1,""))</f>
        <v/>
      </c>
      <c r="BS168" s="23" t="str">
        <f ca="1">IF(AND($O168="Objectif",BS$7&gt;=$R168,BS$7&lt;=$R168+$S168-1),2,IF(AND($O168="Jalon",BS$7&gt;=$R168,BS$7&lt;=$R168+$S168-1),1,""))</f>
        <v/>
      </c>
      <c r="BT168" s="23" t="str">
        <f ca="1">IF(AND($O168="Objectif",BT$7&gt;=$R168,BT$7&lt;=$R168+$S168-1),2,IF(AND($O168="Jalon",BT$7&gt;=$R168,BT$7&lt;=$R168+$S168-1),1,""))</f>
        <v/>
      </c>
      <c r="BU168" s="23" t="str">
        <f ca="1">IF(AND($O168="Objectif",BU$7&gt;=$R168,BU$7&lt;=$R168+$S168-1),2,IF(AND($O168="Jalon",BU$7&gt;=$R168,BU$7&lt;=$R168+$S168-1),1,""))</f>
        <v/>
      </c>
      <c r="BV168" s="23" t="str">
        <f ca="1">IF(AND($O168="Objectif",BV$7&gt;=$R168,BV$7&lt;=$R168+$S168-1),2,IF(AND($O168="Jalon",BV$7&gt;=$R168,BV$7&lt;=$R168+$S168-1),1,""))</f>
        <v/>
      </c>
      <c r="BW168" s="23" t="str">
        <f ca="1">IF(AND($O168="Objectif",BW$7&gt;=$R168,BW$7&lt;=$R168+$S168-1),2,IF(AND($O168="Jalon",BW$7&gt;=$R168,BW$7&lt;=$R168+$S168-1),1,""))</f>
        <v/>
      </c>
      <c r="BX168" s="23" t="str">
        <f ca="1">IF(AND($O168="Objectif",BX$7&gt;=$R168,BX$7&lt;=$R168+$S168-1),2,IF(AND($O168="Jalon",BX$7&gt;=$R168,BX$7&lt;=$R168+$S168-1),1,""))</f>
        <v/>
      </c>
      <c r="BY168" s="23" t="str">
        <f ca="1">IF(AND($O168="Objectif",BY$7&gt;=$R168,BY$7&lt;=$R168+$S168-1),2,IF(AND($O168="Jalon",BY$7&gt;=$R168,BY$7&lt;=$R168+$S168-1),1,""))</f>
        <v/>
      </c>
      <c r="BZ168" s="23" t="str">
        <f ca="1">IF(AND($O168="Objectif",BZ$7&gt;=$R168,BZ$7&lt;=$R168+$S168-1),2,IF(AND($O168="Jalon",BZ$7&gt;=$R168,BZ$7&lt;=$R168+$S168-1),1,""))</f>
        <v/>
      </c>
      <c r="CA168" s="23" t="str">
        <f ca="1">IF(AND($O168="Objectif",CA$7&gt;=$R168,CA$7&lt;=$R168+$S168-1),2,IF(AND($O168="Jalon",CA$7&gt;=$R168,CA$7&lt;=$R168+$S168-1),1,""))</f>
        <v/>
      </c>
      <c r="CB168" s="23" t="str">
        <f ca="1">IF(AND($O168="Objectif",CB$7&gt;=$R168,CB$7&lt;=$R168+$S168-1),2,IF(AND($O168="Jalon",CB$7&gt;=$R168,CB$7&lt;=$R168+$S168-1),1,""))</f>
        <v/>
      </c>
    </row>
    <row r="169" spans="1:80" s="60" customFormat="1" ht="30" customHeight="1" x14ac:dyDescent="0.25">
      <c r="A169" s="36">
        <v>23</v>
      </c>
      <c r="B169" s="33" t="s">
        <v>39</v>
      </c>
      <c r="C169" s="88" t="str">
        <f ca="1">VLOOKUP(((Jalons[[#This Row],[perturbation ]]+Jalons[[#This Row],[perturbation 9]])/150),$D$3:$E$6,2,1)</f>
        <v>En bonne voie</v>
      </c>
      <c r="D169" s="88" t="str">
        <f ca="1">VLOOKUP((Jalons[[#This Row],[temps consommés ]]-Jalons[[#This Row],[Nombre de jours]])/Jalons[[#This Row],[Nombre de jours]],$V$3:$W$6,2,1)</f>
        <v>En bonne voie</v>
      </c>
      <c r="E169" s="22" t="s">
        <v>9</v>
      </c>
      <c r="F169" s="65">
        <f>IF(AND(Jalons[[#This Row],[début réel ]]="",Jalons[[#This Row],[fin réelle ]]),0,IF(AND(Jalons[[#This Row],[début réel ]]&lt;&gt;"",Jalons[[#This Row],[fin réelle ]]=""),0.5,1))</f>
        <v>0</v>
      </c>
      <c r="G169" s="56">
        <f>+T124+1</f>
        <v>45054</v>
      </c>
      <c r="H169" s="21">
        <v>2</v>
      </c>
      <c r="I169" s="45">
        <f>+Jalons[[#This Row],[Début prévisionnel ]]+Jalons[[#This Row],[Nombre de jours]]-1</f>
        <v>45055</v>
      </c>
      <c r="J169" s="45"/>
      <c r="K169" s="87">
        <f ca="1">IF(Jalons[[#This Row],[temps consommés ]]-Jalons[[#This Row],[Nombre de jours]]&lt;0,0,Jalons[[#This Row],[temps consommés ]]-Jalons[[#This Row],[Nombre de jours]])</f>
        <v>0</v>
      </c>
      <c r="L16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69" s="45"/>
      <c r="N169" s="66"/>
      <c r="O169" s="88" t="str">
        <f ca="1">VLOOKUP(Jalons[[#This Row],[temps consommés 10]]-Jalons[[#This Row],[Nombre de jours6]]/Jalons[[#This Row],[Nombre de jours6]],$V$3:$W$6,2,1)</f>
        <v>En bonne voie</v>
      </c>
      <c r="P169" s="22" t="s">
        <v>9</v>
      </c>
      <c r="Q169" s="65">
        <f>IF(AND(Jalons[[#This Row],[début réel 8]]="",Jalons[[#This Row],[fin réelle 11]]),0,IF(AND(Jalons[[#This Row],[début réel 8]]&lt;&gt;"",Jalons[[#This Row],[fin réelle 11]]=""),0.5,1))</f>
        <v>0</v>
      </c>
      <c r="R169" s="107">
        <f>Jalons[[#This Row],[Fin ]]+1</f>
        <v>45056</v>
      </c>
      <c r="S169">
        <v>26</v>
      </c>
      <c r="T169" s="45">
        <f>Jalons[[#This Row],[Début prévisionnel 5]]+Jalons[[#This Row],[Nombre de jours6]]</f>
        <v>45082</v>
      </c>
      <c r="U169" s="45"/>
      <c r="V169" s="87">
        <f ca="1">IF(Jalons[[#This Row],[temps consommés 10]]-Jalons[[#This Row],[Nombre de jours6]]&lt;0,0,Jalons[[#This Row],[temps consommés 10]]-Jalons[[#This Row],[Nombre de jours6]])</f>
        <v>0</v>
      </c>
      <c r="W16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69" s="45"/>
      <c r="Y169" s="23" t="str">
        <f ca="1">IF(AND($O169="Objectif",Y$7&gt;=$R169,Y$7&lt;=$R169+$S169-1),2,IF(AND($O169="Jalon",Y$7&gt;=$R169,Y$7&lt;=$R169+$S169-1),1,""))</f>
        <v/>
      </c>
      <c r="Z169" s="23" t="str">
        <f ca="1">IF(AND($O169="Objectif",Z$7&gt;=$R169,Z$7&lt;=$R169+$S169-1),2,IF(AND($O169="Jalon",Z$7&gt;=$R169,Z$7&lt;=$R169+$S169-1),1,""))</f>
        <v/>
      </c>
      <c r="AA169" s="23" t="str">
        <f ca="1">IF(AND($O169="Objectif",AA$7&gt;=$R169,AA$7&lt;=$R169+$S169-1),2,IF(AND($O169="Jalon",AA$7&gt;=$R169,AA$7&lt;=$R169+$S169-1),1,""))</f>
        <v/>
      </c>
      <c r="AB169" s="23" t="str">
        <f ca="1">IF(AND($O169="Objectif",AB$7&gt;=$R169,AB$7&lt;=$R169+$S169-1),2,IF(AND($O169="Jalon",AB$7&gt;=$R169,AB$7&lt;=$R169+$S169-1),1,""))</f>
        <v/>
      </c>
      <c r="AC169" s="23" t="str">
        <f ca="1">IF(AND($O169="Objectif",AC$7&gt;=$R169,AC$7&lt;=$R169+$S169-1),2,IF(AND($O169="Jalon",AC$7&gt;=$R169,AC$7&lt;=$R169+$S169-1),1,""))</f>
        <v/>
      </c>
      <c r="AD169" s="23" t="str">
        <f ca="1">IF(AND($O169="Objectif",AD$7&gt;=$R169,AD$7&lt;=$R169+$S169-1),2,IF(AND($O169="Jalon",AD$7&gt;=$R169,AD$7&lt;=$R169+$S169-1),1,""))</f>
        <v/>
      </c>
      <c r="AE169" s="23" t="str">
        <f ca="1">IF(AND($O169="Objectif",AE$7&gt;=$R169,AE$7&lt;=$R169+$S169-1),2,IF(AND($O169="Jalon",AE$7&gt;=$R169,AE$7&lt;=$R169+$S169-1),1,""))</f>
        <v/>
      </c>
      <c r="AF169" s="23" t="str">
        <f ca="1">IF(AND($O169="Objectif",AF$7&gt;=$R169,AF$7&lt;=$R169+$S169-1),2,IF(AND($O169="Jalon",AF$7&gt;=$R169,AF$7&lt;=$R169+$S169-1),1,""))</f>
        <v/>
      </c>
      <c r="AG169" s="23" t="str">
        <f ca="1">IF(AND($O169="Objectif",AG$7&gt;=$R169,AG$7&lt;=$R169+$S169-1),2,IF(AND($O169="Jalon",AG$7&gt;=$R169,AG$7&lt;=$R169+$S169-1),1,""))</f>
        <v/>
      </c>
      <c r="AH169" s="23" t="str">
        <f ca="1">IF(AND($O169="Objectif",AH$7&gt;=$R169,AH$7&lt;=$R169+$S169-1),2,IF(AND($O169="Jalon",AH$7&gt;=$R169,AH$7&lt;=$R169+$S169-1),1,""))</f>
        <v/>
      </c>
      <c r="AI169" s="23" t="str">
        <f ca="1">IF(AND($O169="Objectif",AI$7&gt;=$R169,AI$7&lt;=$R169+$S169-1),2,IF(AND($O169="Jalon",AI$7&gt;=$R169,AI$7&lt;=$R169+$S169-1),1,""))</f>
        <v/>
      </c>
      <c r="AJ169" s="23" t="str">
        <f ca="1">IF(AND($O169="Objectif",AJ$7&gt;=$R169,AJ$7&lt;=$R169+$S169-1),2,IF(AND($O169="Jalon",AJ$7&gt;=$R169,AJ$7&lt;=$R169+$S169-1),1,""))</f>
        <v/>
      </c>
      <c r="AK169" s="23" t="str">
        <f ca="1">IF(AND($O169="Objectif",AK$7&gt;=$R169,AK$7&lt;=$R169+$S169-1),2,IF(AND($O169="Jalon",AK$7&gt;=$R169,AK$7&lt;=$R169+$S169-1),1,""))</f>
        <v/>
      </c>
      <c r="AL169" s="23" t="str">
        <f ca="1">IF(AND($O169="Objectif",AL$7&gt;=$R169,AL$7&lt;=$R169+$S169-1),2,IF(AND($O169="Jalon",AL$7&gt;=$R169,AL$7&lt;=$R169+$S169-1),1,""))</f>
        <v/>
      </c>
      <c r="AM169" s="23" t="str">
        <f ca="1">IF(AND($O169="Objectif",AM$7&gt;=$R169,AM$7&lt;=$R169+$S169-1),2,IF(AND($O169="Jalon",AM$7&gt;=$R169,AM$7&lt;=$R169+$S169-1),1,""))</f>
        <v/>
      </c>
      <c r="AN169" s="23" t="str">
        <f ca="1">IF(AND($O169="Objectif",AN$7&gt;=$R169,AN$7&lt;=$R169+$S169-1),2,IF(AND($O169="Jalon",AN$7&gt;=$R169,AN$7&lt;=$R169+$S169-1),1,""))</f>
        <v/>
      </c>
      <c r="AO169" s="23" t="str">
        <f ca="1">IF(AND($O169="Objectif",AO$7&gt;=$R169,AO$7&lt;=$R169+$S169-1),2,IF(AND($O169="Jalon",AO$7&gt;=$R169,AO$7&lt;=$R169+$S169-1),1,""))</f>
        <v/>
      </c>
      <c r="AP169" s="23" t="str">
        <f ca="1">IF(AND($O169="Objectif",AP$7&gt;=$R169,AP$7&lt;=$R169+$S169-1),2,IF(AND($O169="Jalon",AP$7&gt;=$R169,AP$7&lt;=$R169+$S169-1),1,""))</f>
        <v/>
      </c>
      <c r="AQ169" s="23" t="str">
        <f ca="1">IF(AND($O169="Objectif",AQ$7&gt;=$R169,AQ$7&lt;=$R169+$S169-1),2,IF(AND($O169="Jalon",AQ$7&gt;=$R169,AQ$7&lt;=$R169+$S169-1),1,""))</f>
        <v/>
      </c>
      <c r="AR169" s="23" t="str">
        <f ca="1">IF(AND($O169="Objectif",AR$7&gt;=$R169,AR$7&lt;=$R169+$S169-1),2,IF(AND($O169="Jalon",AR$7&gt;=$R169,AR$7&lt;=$R169+$S169-1),1,""))</f>
        <v/>
      </c>
      <c r="AS169" s="23" t="str">
        <f ca="1">IF(AND($O169="Objectif",AS$7&gt;=$R169,AS$7&lt;=$R169+$S169-1),2,IF(AND($O169="Jalon",AS$7&gt;=$R169,AS$7&lt;=$R169+$S169-1),1,""))</f>
        <v/>
      </c>
      <c r="AT169" s="23" t="str">
        <f ca="1">IF(AND($O169="Objectif",AT$7&gt;=$R169,AT$7&lt;=$R169+$S169-1),2,IF(AND($O169="Jalon",AT$7&gt;=$R169,AT$7&lt;=$R169+$S169-1),1,""))</f>
        <v/>
      </c>
      <c r="AU169" s="23" t="str">
        <f ca="1">IF(AND($O169="Objectif",AU$7&gt;=$R169,AU$7&lt;=$R169+$S169-1),2,IF(AND($O169="Jalon",AU$7&gt;=$R169,AU$7&lt;=$R169+$S169-1),1,""))</f>
        <v/>
      </c>
      <c r="AV169" s="23" t="str">
        <f ca="1">IF(AND($O169="Objectif",AV$7&gt;=$R169,AV$7&lt;=$R169+$S169-1),2,IF(AND($O169="Jalon",AV$7&gt;=$R169,AV$7&lt;=$R169+$S169-1),1,""))</f>
        <v/>
      </c>
      <c r="AW169" s="23" t="str">
        <f ca="1">IF(AND($O169="Objectif",AW$7&gt;=$R169,AW$7&lt;=$R169+$S169-1),2,IF(AND($O169="Jalon",AW$7&gt;=$R169,AW$7&lt;=$R169+$S169-1),1,""))</f>
        <v/>
      </c>
      <c r="AX169" s="23" t="str">
        <f ca="1">IF(AND($O169="Objectif",AX$7&gt;=$R169,AX$7&lt;=$R169+$S169-1),2,IF(AND($O169="Jalon",AX$7&gt;=$R169,AX$7&lt;=$R169+$S169-1),1,""))</f>
        <v/>
      </c>
      <c r="AY169" s="23" t="str">
        <f ca="1">IF(AND($O169="Objectif",AY$7&gt;=$R169,AY$7&lt;=$R169+$S169-1),2,IF(AND($O169="Jalon",AY$7&gt;=$R169,AY$7&lt;=$R169+$S169-1),1,""))</f>
        <v/>
      </c>
      <c r="AZ169" s="23" t="str">
        <f ca="1">IF(AND($O169="Objectif",AZ$7&gt;=$R169,AZ$7&lt;=$R169+$S169-1),2,IF(AND($O169="Jalon",AZ$7&gt;=$R169,AZ$7&lt;=$R169+$S169-1),1,""))</f>
        <v/>
      </c>
      <c r="BA169" s="23" t="str">
        <f ca="1">IF(AND($O169="Objectif",BA$7&gt;=$R169,BA$7&lt;=$R169+$S169-1),2,IF(AND($O169="Jalon",BA$7&gt;=$R169,BA$7&lt;=$R169+$S169-1),1,""))</f>
        <v/>
      </c>
      <c r="BB169" s="23" t="str">
        <f ca="1">IF(AND($O169="Objectif",BB$7&gt;=$R169,BB$7&lt;=$R169+$S169-1),2,IF(AND($O169="Jalon",BB$7&gt;=$R169,BB$7&lt;=$R169+$S169-1),1,""))</f>
        <v/>
      </c>
      <c r="BC169" s="23" t="str">
        <f ca="1">IF(AND($O169="Objectif",BC$7&gt;=$R169,BC$7&lt;=$R169+$S169-1),2,IF(AND($O169="Jalon",BC$7&gt;=$R169,BC$7&lt;=$R169+$S169-1),1,""))</f>
        <v/>
      </c>
      <c r="BD169" s="23" t="str">
        <f ca="1">IF(AND($O169="Objectif",BD$7&gt;=$R169,BD$7&lt;=$R169+$S169-1),2,IF(AND($O169="Jalon",BD$7&gt;=$R169,BD$7&lt;=$R169+$S169-1),1,""))</f>
        <v/>
      </c>
      <c r="BE169" s="23" t="str">
        <f ca="1">IF(AND($O169="Objectif",BE$7&gt;=$R169,BE$7&lt;=$R169+$S169-1),2,IF(AND($O169="Jalon",BE$7&gt;=$R169,BE$7&lt;=$R169+$S169-1),1,""))</f>
        <v/>
      </c>
      <c r="BF169" s="23" t="str">
        <f ca="1">IF(AND($O169="Objectif",BF$7&gt;=$R169,BF$7&lt;=$R169+$S169-1),2,IF(AND($O169="Jalon",BF$7&gt;=$R169,BF$7&lt;=$R169+$S169-1),1,""))</f>
        <v/>
      </c>
      <c r="BG169" s="23" t="str">
        <f ca="1">IF(AND($O169="Objectif",BG$7&gt;=$R169,BG$7&lt;=$R169+$S169-1),2,IF(AND($O169="Jalon",BG$7&gt;=$R169,BG$7&lt;=$R169+$S169-1),1,""))</f>
        <v/>
      </c>
      <c r="BH169" s="23" t="str">
        <f ca="1">IF(AND($O169="Objectif",BH$7&gt;=$R169,BH$7&lt;=$R169+$S169-1),2,IF(AND($O169="Jalon",BH$7&gt;=$R169,BH$7&lt;=$R169+$S169-1),1,""))</f>
        <v/>
      </c>
      <c r="BI169" s="23" t="str">
        <f ca="1">IF(AND($O169="Objectif",BI$7&gt;=$R169,BI$7&lt;=$R169+$S169-1),2,IF(AND($O169="Jalon",BI$7&gt;=$R169,BI$7&lt;=$R169+$S169-1),1,""))</f>
        <v/>
      </c>
      <c r="BJ169" s="23" t="str">
        <f ca="1">IF(AND($O169="Objectif",BJ$7&gt;=$R169,BJ$7&lt;=$R169+$S169-1),2,IF(AND($O169="Jalon",BJ$7&gt;=$R169,BJ$7&lt;=$R169+$S169-1),1,""))</f>
        <v/>
      </c>
      <c r="BK169" s="23" t="str">
        <f ca="1">IF(AND($O169="Objectif",BK$7&gt;=$R169,BK$7&lt;=$R169+$S169-1),2,IF(AND($O169="Jalon",BK$7&gt;=$R169,BK$7&lt;=$R169+$S169-1),1,""))</f>
        <v/>
      </c>
      <c r="BL169" s="23" t="str">
        <f ca="1">IF(AND($O169="Objectif",BL$7&gt;=$R169,BL$7&lt;=$R169+$S169-1),2,IF(AND($O169="Jalon",BL$7&gt;=$R169,BL$7&lt;=$R169+$S169-1),1,""))</f>
        <v/>
      </c>
      <c r="BM169" s="23" t="str">
        <f ca="1">IF(AND($O169="Objectif",BM$7&gt;=$R169,BM$7&lt;=$R169+$S169-1),2,IF(AND($O169="Jalon",BM$7&gt;=$R169,BM$7&lt;=$R169+$S169-1),1,""))</f>
        <v/>
      </c>
      <c r="BN169" s="23" t="str">
        <f ca="1">IF(AND($O169="Objectif",BN$7&gt;=$R169,BN$7&lt;=$R169+$S169-1),2,IF(AND($O169="Jalon",BN$7&gt;=$R169,BN$7&lt;=$R169+$S169-1),1,""))</f>
        <v/>
      </c>
      <c r="BO169" s="23" t="str">
        <f ca="1">IF(AND($O169="Objectif",BO$7&gt;=$R169,BO$7&lt;=$R169+$S169-1),2,IF(AND($O169="Jalon",BO$7&gt;=$R169,BO$7&lt;=$R169+$S169-1),1,""))</f>
        <v/>
      </c>
      <c r="BP169" s="23" t="str">
        <f ca="1">IF(AND($O169="Objectif",BP$7&gt;=$R169,BP$7&lt;=$R169+$S169-1),2,IF(AND($O169="Jalon",BP$7&gt;=$R169,BP$7&lt;=$R169+$S169-1),1,""))</f>
        <v/>
      </c>
      <c r="BQ169" s="23" t="str">
        <f ca="1">IF(AND($O169="Objectif",BQ$7&gt;=$R169,BQ$7&lt;=$R169+$S169-1),2,IF(AND($O169="Jalon",BQ$7&gt;=$R169,BQ$7&lt;=$R169+$S169-1),1,""))</f>
        <v/>
      </c>
      <c r="BR169" s="23" t="str">
        <f ca="1">IF(AND($O169="Objectif",BR$7&gt;=$R169,BR$7&lt;=$R169+$S169-1),2,IF(AND($O169="Jalon",BR$7&gt;=$R169,BR$7&lt;=$R169+$S169-1),1,""))</f>
        <v/>
      </c>
      <c r="BS169" s="23" t="str">
        <f ca="1">IF(AND($O169="Objectif",BS$7&gt;=$R169,BS$7&lt;=$R169+$S169-1),2,IF(AND($O169="Jalon",BS$7&gt;=$R169,BS$7&lt;=$R169+$S169-1),1,""))</f>
        <v/>
      </c>
      <c r="BT169" s="23" t="str">
        <f ca="1">IF(AND($O169="Objectif",BT$7&gt;=$R169,BT$7&lt;=$R169+$S169-1),2,IF(AND($O169="Jalon",BT$7&gt;=$R169,BT$7&lt;=$R169+$S169-1),1,""))</f>
        <v/>
      </c>
      <c r="BU169" s="23" t="str">
        <f ca="1">IF(AND($O169="Objectif",BU$7&gt;=$R169,BU$7&lt;=$R169+$S169-1),2,IF(AND($O169="Jalon",BU$7&gt;=$R169,BU$7&lt;=$R169+$S169-1),1,""))</f>
        <v/>
      </c>
      <c r="BV169" s="23" t="str">
        <f ca="1">IF(AND($O169="Objectif",BV$7&gt;=$R169,BV$7&lt;=$R169+$S169-1),2,IF(AND($O169="Jalon",BV$7&gt;=$R169,BV$7&lt;=$R169+$S169-1),1,""))</f>
        <v/>
      </c>
      <c r="BW169" s="23" t="str">
        <f ca="1">IF(AND($O169="Objectif",BW$7&gt;=$R169,BW$7&lt;=$R169+$S169-1),2,IF(AND($O169="Jalon",BW$7&gt;=$R169,BW$7&lt;=$R169+$S169-1),1,""))</f>
        <v/>
      </c>
      <c r="BX169" s="23" t="str">
        <f ca="1">IF(AND($O169="Objectif",BX$7&gt;=$R169,BX$7&lt;=$R169+$S169-1),2,IF(AND($O169="Jalon",BX$7&gt;=$R169,BX$7&lt;=$R169+$S169-1),1,""))</f>
        <v/>
      </c>
      <c r="BY169" s="23" t="str">
        <f ca="1">IF(AND($O169="Objectif",BY$7&gt;=$R169,BY$7&lt;=$R169+$S169-1),2,IF(AND($O169="Jalon",BY$7&gt;=$R169,BY$7&lt;=$R169+$S169-1),1,""))</f>
        <v/>
      </c>
      <c r="BZ169" s="23" t="str">
        <f ca="1">IF(AND($O169="Objectif",BZ$7&gt;=$R169,BZ$7&lt;=$R169+$S169-1),2,IF(AND($O169="Jalon",BZ$7&gt;=$R169,BZ$7&lt;=$R169+$S169-1),1,""))</f>
        <v/>
      </c>
      <c r="CA169" s="23" t="str">
        <f ca="1">IF(AND($O169="Objectif",CA$7&gt;=$R169,CA$7&lt;=$R169+$S169-1),2,IF(AND($O169="Jalon",CA$7&gt;=$R169,CA$7&lt;=$R169+$S169-1),1,""))</f>
        <v/>
      </c>
      <c r="CB169" s="23" t="str">
        <f ca="1">IF(AND($O169="Objectif",CB$7&gt;=$R169,CB$7&lt;=$R169+$S169-1),2,IF(AND($O169="Jalon",CB$7&gt;=$R169,CB$7&lt;=$R169+$S169-1),1,""))</f>
        <v/>
      </c>
    </row>
    <row r="170" spans="1:80" s="60" customFormat="1" ht="30" customHeight="1" x14ac:dyDescent="0.25">
      <c r="A170" s="37">
        <v>24</v>
      </c>
      <c r="B170" s="33" t="s">
        <v>40</v>
      </c>
      <c r="C170" s="88" t="str">
        <f ca="1">VLOOKUP(((Jalons[[#This Row],[perturbation ]]+Jalons[[#This Row],[perturbation 9]])/150),$D$3:$E$6,2,1)</f>
        <v>En bonne voie</v>
      </c>
      <c r="D170" s="88" t="str">
        <f ca="1">VLOOKUP((Jalons[[#This Row],[temps consommés ]]-Jalons[[#This Row],[Nombre de jours]])/Jalons[[#This Row],[Nombre de jours]],$V$3:$W$6,2,1)</f>
        <v>En bonne voie</v>
      </c>
      <c r="E170" s="22" t="s">
        <v>9</v>
      </c>
      <c r="F170" s="65">
        <f>IF(AND(Jalons[[#This Row],[début réel ]]="",Jalons[[#This Row],[fin réelle ]]),0,IF(AND(Jalons[[#This Row],[début réel ]]&lt;&gt;"",Jalons[[#This Row],[fin réelle ]]=""),0.5,1))</f>
        <v>0</v>
      </c>
      <c r="G170" s="56">
        <f>+T125+1</f>
        <v>45054</v>
      </c>
      <c r="H170" s="21">
        <v>2</v>
      </c>
      <c r="I170" s="45">
        <f>+Jalons[[#This Row],[Début prévisionnel ]]+Jalons[[#This Row],[Nombre de jours]]-1</f>
        <v>45055</v>
      </c>
      <c r="J170" s="45"/>
      <c r="K170" s="87">
        <f ca="1">IF(Jalons[[#This Row],[temps consommés ]]-Jalons[[#This Row],[Nombre de jours]]&lt;0,0,Jalons[[#This Row],[temps consommés ]]-Jalons[[#This Row],[Nombre de jours]])</f>
        <v>0</v>
      </c>
      <c r="L17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0" s="45"/>
      <c r="N170" s="66"/>
      <c r="O170" s="88" t="str">
        <f ca="1">VLOOKUP(Jalons[[#This Row],[temps consommés 10]]-Jalons[[#This Row],[Nombre de jours6]]/Jalons[[#This Row],[Nombre de jours6]],$V$3:$W$6,2,1)</f>
        <v>En bonne voie</v>
      </c>
      <c r="P170" s="22" t="s">
        <v>9</v>
      </c>
      <c r="Q170" s="65">
        <f>IF(AND(Jalons[[#This Row],[début réel 8]]="",Jalons[[#This Row],[fin réelle 11]]),0,IF(AND(Jalons[[#This Row],[début réel 8]]&lt;&gt;"",Jalons[[#This Row],[fin réelle 11]]=""),0.5,1))</f>
        <v>0</v>
      </c>
      <c r="R170" s="107">
        <f>Jalons[[#This Row],[Fin ]]+1</f>
        <v>45056</v>
      </c>
      <c r="S170">
        <v>26</v>
      </c>
      <c r="T170" s="45">
        <f>Jalons[[#This Row],[Début prévisionnel 5]]+Jalons[[#This Row],[Nombre de jours6]]</f>
        <v>45082</v>
      </c>
      <c r="U170" s="45"/>
      <c r="V170" s="87">
        <f ca="1">IF(Jalons[[#This Row],[temps consommés 10]]-Jalons[[#This Row],[Nombre de jours6]]&lt;0,0,Jalons[[#This Row],[temps consommés 10]]-Jalons[[#This Row],[Nombre de jours6]])</f>
        <v>0</v>
      </c>
      <c r="W17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0" s="45"/>
      <c r="Y170" s="23" t="str">
        <f ca="1">IF(AND($O170="Objectif",Y$7&gt;=$R170,Y$7&lt;=$R170+$S170-1),2,IF(AND($O170="Jalon",Y$7&gt;=$R170,Y$7&lt;=$R170+$S170-1),1,""))</f>
        <v/>
      </c>
      <c r="Z170" s="23" t="str">
        <f ca="1">IF(AND($O170="Objectif",Z$7&gt;=$R170,Z$7&lt;=$R170+$S170-1),2,IF(AND($O170="Jalon",Z$7&gt;=$R170,Z$7&lt;=$R170+$S170-1),1,""))</f>
        <v/>
      </c>
      <c r="AA170" s="23" t="str">
        <f ca="1">IF(AND($O170="Objectif",AA$7&gt;=$R170,AA$7&lt;=$R170+$S170-1),2,IF(AND($O170="Jalon",AA$7&gt;=$R170,AA$7&lt;=$R170+$S170-1),1,""))</f>
        <v/>
      </c>
      <c r="AB170" s="23" t="str">
        <f ca="1">IF(AND($O170="Objectif",AB$7&gt;=$R170,AB$7&lt;=$R170+$S170-1),2,IF(AND($O170="Jalon",AB$7&gt;=$R170,AB$7&lt;=$R170+$S170-1),1,""))</f>
        <v/>
      </c>
      <c r="AC170" s="23" t="str">
        <f ca="1">IF(AND($O170="Objectif",AC$7&gt;=$R170,AC$7&lt;=$R170+$S170-1),2,IF(AND($O170="Jalon",AC$7&gt;=$R170,AC$7&lt;=$R170+$S170-1),1,""))</f>
        <v/>
      </c>
      <c r="AD170" s="23" t="str">
        <f ca="1">IF(AND($O170="Objectif",AD$7&gt;=$R170,AD$7&lt;=$R170+$S170-1),2,IF(AND($O170="Jalon",AD$7&gt;=$R170,AD$7&lt;=$R170+$S170-1),1,""))</f>
        <v/>
      </c>
      <c r="AE170" s="23" t="str">
        <f ca="1">IF(AND($O170="Objectif",AE$7&gt;=$R170,AE$7&lt;=$R170+$S170-1),2,IF(AND($O170="Jalon",AE$7&gt;=$R170,AE$7&lt;=$R170+$S170-1),1,""))</f>
        <v/>
      </c>
      <c r="AF170" s="23" t="str">
        <f ca="1">IF(AND($O170="Objectif",AF$7&gt;=$R170,AF$7&lt;=$R170+$S170-1),2,IF(AND($O170="Jalon",AF$7&gt;=$R170,AF$7&lt;=$R170+$S170-1),1,""))</f>
        <v/>
      </c>
      <c r="AG170" s="23" t="str">
        <f ca="1">IF(AND($O170="Objectif",AG$7&gt;=$R170,AG$7&lt;=$R170+$S170-1),2,IF(AND($O170="Jalon",AG$7&gt;=$R170,AG$7&lt;=$R170+$S170-1),1,""))</f>
        <v/>
      </c>
      <c r="AH170" s="23" t="str">
        <f ca="1">IF(AND($O170="Objectif",AH$7&gt;=$R170,AH$7&lt;=$R170+$S170-1),2,IF(AND($O170="Jalon",AH$7&gt;=$R170,AH$7&lt;=$R170+$S170-1),1,""))</f>
        <v/>
      </c>
      <c r="AI170" s="23" t="str">
        <f ca="1">IF(AND($O170="Objectif",AI$7&gt;=$R170,AI$7&lt;=$R170+$S170-1),2,IF(AND($O170="Jalon",AI$7&gt;=$R170,AI$7&lt;=$R170+$S170-1),1,""))</f>
        <v/>
      </c>
      <c r="AJ170" s="23" t="str">
        <f ca="1">IF(AND($O170="Objectif",AJ$7&gt;=$R170,AJ$7&lt;=$R170+$S170-1),2,IF(AND($O170="Jalon",AJ$7&gt;=$R170,AJ$7&lt;=$R170+$S170-1),1,""))</f>
        <v/>
      </c>
      <c r="AK170" s="23" t="str">
        <f ca="1">IF(AND($O170="Objectif",AK$7&gt;=$R170,AK$7&lt;=$R170+$S170-1),2,IF(AND($O170="Jalon",AK$7&gt;=$R170,AK$7&lt;=$R170+$S170-1),1,""))</f>
        <v/>
      </c>
      <c r="AL170" s="23" t="str">
        <f ca="1">IF(AND($O170="Objectif",AL$7&gt;=$R170,AL$7&lt;=$R170+$S170-1),2,IF(AND($O170="Jalon",AL$7&gt;=$R170,AL$7&lt;=$R170+$S170-1),1,""))</f>
        <v/>
      </c>
      <c r="AM170" s="23" t="str">
        <f ca="1">IF(AND($O170="Objectif",AM$7&gt;=$R170,AM$7&lt;=$R170+$S170-1),2,IF(AND($O170="Jalon",AM$7&gt;=$R170,AM$7&lt;=$R170+$S170-1),1,""))</f>
        <v/>
      </c>
      <c r="AN170" s="23" t="str">
        <f ca="1">IF(AND($O170="Objectif",AN$7&gt;=$R170,AN$7&lt;=$R170+$S170-1),2,IF(AND($O170="Jalon",AN$7&gt;=$R170,AN$7&lt;=$R170+$S170-1),1,""))</f>
        <v/>
      </c>
      <c r="AO170" s="23" t="str">
        <f ca="1">IF(AND($O170="Objectif",AO$7&gt;=$R170,AO$7&lt;=$R170+$S170-1),2,IF(AND($O170="Jalon",AO$7&gt;=$R170,AO$7&lt;=$R170+$S170-1),1,""))</f>
        <v/>
      </c>
      <c r="AP170" s="23" t="str">
        <f ca="1">IF(AND($O170="Objectif",AP$7&gt;=$R170,AP$7&lt;=$R170+$S170-1),2,IF(AND($O170="Jalon",AP$7&gt;=$R170,AP$7&lt;=$R170+$S170-1),1,""))</f>
        <v/>
      </c>
      <c r="AQ170" s="23" t="str">
        <f ca="1">IF(AND($O170="Objectif",AQ$7&gt;=$R170,AQ$7&lt;=$R170+$S170-1),2,IF(AND($O170="Jalon",AQ$7&gt;=$R170,AQ$7&lt;=$R170+$S170-1),1,""))</f>
        <v/>
      </c>
      <c r="AR170" s="23" t="str">
        <f ca="1">IF(AND($O170="Objectif",AR$7&gt;=$R170,AR$7&lt;=$R170+$S170-1),2,IF(AND($O170="Jalon",AR$7&gt;=$R170,AR$7&lt;=$R170+$S170-1),1,""))</f>
        <v/>
      </c>
      <c r="AS170" s="23" t="str">
        <f ca="1">IF(AND($O170="Objectif",AS$7&gt;=$R170,AS$7&lt;=$R170+$S170-1),2,IF(AND($O170="Jalon",AS$7&gt;=$R170,AS$7&lt;=$R170+$S170-1),1,""))</f>
        <v/>
      </c>
      <c r="AT170" s="23" t="str">
        <f ca="1">IF(AND($O170="Objectif",AT$7&gt;=$R170,AT$7&lt;=$R170+$S170-1),2,IF(AND($O170="Jalon",AT$7&gt;=$R170,AT$7&lt;=$R170+$S170-1),1,""))</f>
        <v/>
      </c>
      <c r="AU170" s="23" t="str">
        <f ca="1">IF(AND($O170="Objectif",AU$7&gt;=$R170,AU$7&lt;=$R170+$S170-1),2,IF(AND($O170="Jalon",AU$7&gt;=$R170,AU$7&lt;=$R170+$S170-1),1,""))</f>
        <v/>
      </c>
      <c r="AV170" s="23" t="str">
        <f ca="1">IF(AND($O170="Objectif",AV$7&gt;=$R170,AV$7&lt;=$R170+$S170-1),2,IF(AND($O170="Jalon",AV$7&gt;=$R170,AV$7&lt;=$R170+$S170-1),1,""))</f>
        <v/>
      </c>
      <c r="AW170" s="23" t="str">
        <f ca="1">IF(AND($O170="Objectif",AW$7&gt;=$R170,AW$7&lt;=$R170+$S170-1),2,IF(AND($O170="Jalon",AW$7&gt;=$R170,AW$7&lt;=$R170+$S170-1),1,""))</f>
        <v/>
      </c>
      <c r="AX170" s="23" t="str">
        <f ca="1">IF(AND($O170="Objectif",AX$7&gt;=$R170,AX$7&lt;=$R170+$S170-1),2,IF(AND($O170="Jalon",AX$7&gt;=$R170,AX$7&lt;=$R170+$S170-1),1,""))</f>
        <v/>
      </c>
      <c r="AY170" s="23" t="str">
        <f ca="1">IF(AND($O170="Objectif",AY$7&gt;=$R170,AY$7&lt;=$R170+$S170-1),2,IF(AND($O170="Jalon",AY$7&gt;=$R170,AY$7&lt;=$R170+$S170-1),1,""))</f>
        <v/>
      </c>
      <c r="AZ170" s="23" t="str">
        <f ca="1">IF(AND($O170="Objectif",AZ$7&gt;=$R170,AZ$7&lt;=$R170+$S170-1),2,IF(AND($O170="Jalon",AZ$7&gt;=$R170,AZ$7&lt;=$R170+$S170-1),1,""))</f>
        <v/>
      </c>
      <c r="BA170" s="23" t="str">
        <f ca="1">IF(AND($O170="Objectif",BA$7&gt;=$R170,BA$7&lt;=$R170+$S170-1),2,IF(AND($O170="Jalon",BA$7&gt;=$R170,BA$7&lt;=$R170+$S170-1),1,""))</f>
        <v/>
      </c>
      <c r="BB170" s="23" t="str">
        <f ca="1">IF(AND($O170="Objectif",BB$7&gt;=$R170,BB$7&lt;=$R170+$S170-1),2,IF(AND($O170="Jalon",BB$7&gt;=$R170,BB$7&lt;=$R170+$S170-1),1,""))</f>
        <v/>
      </c>
      <c r="BC170" s="23" t="str">
        <f ca="1">IF(AND($O170="Objectif",BC$7&gt;=$R170,BC$7&lt;=$R170+$S170-1),2,IF(AND($O170="Jalon",BC$7&gt;=$R170,BC$7&lt;=$R170+$S170-1),1,""))</f>
        <v/>
      </c>
      <c r="BD170" s="23" t="str">
        <f ca="1">IF(AND($O170="Objectif",BD$7&gt;=$R170,BD$7&lt;=$R170+$S170-1),2,IF(AND($O170="Jalon",BD$7&gt;=$R170,BD$7&lt;=$R170+$S170-1),1,""))</f>
        <v/>
      </c>
      <c r="BE170" s="23" t="str">
        <f ca="1">IF(AND($O170="Objectif",BE$7&gt;=$R170,BE$7&lt;=$R170+$S170-1),2,IF(AND($O170="Jalon",BE$7&gt;=$R170,BE$7&lt;=$R170+$S170-1),1,""))</f>
        <v/>
      </c>
      <c r="BF170" s="23" t="str">
        <f ca="1">IF(AND($O170="Objectif",BF$7&gt;=$R170,BF$7&lt;=$R170+$S170-1),2,IF(AND($O170="Jalon",BF$7&gt;=$R170,BF$7&lt;=$R170+$S170-1),1,""))</f>
        <v/>
      </c>
      <c r="BG170" s="23" t="str">
        <f ca="1">IF(AND($O170="Objectif",BG$7&gt;=$R170,BG$7&lt;=$R170+$S170-1),2,IF(AND($O170="Jalon",BG$7&gt;=$R170,BG$7&lt;=$R170+$S170-1),1,""))</f>
        <v/>
      </c>
      <c r="BH170" s="23" t="str">
        <f ca="1">IF(AND($O170="Objectif",BH$7&gt;=$R170,BH$7&lt;=$R170+$S170-1),2,IF(AND($O170="Jalon",BH$7&gt;=$R170,BH$7&lt;=$R170+$S170-1),1,""))</f>
        <v/>
      </c>
      <c r="BI170" s="23" t="str">
        <f ca="1">IF(AND($O170="Objectif",BI$7&gt;=$R170,BI$7&lt;=$R170+$S170-1),2,IF(AND($O170="Jalon",BI$7&gt;=$R170,BI$7&lt;=$R170+$S170-1),1,""))</f>
        <v/>
      </c>
      <c r="BJ170" s="23" t="str">
        <f ca="1">IF(AND($O170="Objectif",BJ$7&gt;=$R170,BJ$7&lt;=$R170+$S170-1),2,IF(AND($O170="Jalon",BJ$7&gt;=$R170,BJ$7&lt;=$R170+$S170-1),1,""))</f>
        <v/>
      </c>
      <c r="BK170" s="23" t="str">
        <f ca="1">IF(AND($O170="Objectif",BK$7&gt;=$R170,BK$7&lt;=$R170+$S170-1),2,IF(AND($O170="Jalon",BK$7&gt;=$R170,BK$7&lt;=$R170+$S170-1),1,""))</f>
        <v/>
      </c>
      <c r="BL170" s="23" t="str">
        <f ca="1">IF(AND($O170="Objectif",BL$7&gt;=$R170,BL$7&lt;=$R170+$S170-1),2,IF(AND($O170="Jalon",BL$7&gt;=$R170,BL$7&lt;=$R170+$S170-1),1,""))</f>
        <v/>
      </c>
      <c r="BM170" s="23" t="str">
        <f ca="1">IF(AND($O170="Objectif",BM$7&gt;=$R170,BM$7&lt;=$R170+$S170-1),2,IF(AND($O170="Jalon",BM$7&gt;=$R170,BM$7&lt;=$R170+$S170-1),1,""))</f>
        <v/>
      </c>
      <c r="BN170" s="23" t="str">
        <f ca="1">IF(AND($O170="Objectif",BN$7&gt;=$R170,BN$7&lt;=$R170+$S170-1),2,IF(AND($O170="Jalon",BN$7&gt;=$R170,BN$7&lt;=$R170+$S170-1),1,""))</f>
        <v/>
      </c>
      <c r="BO170" s="23" t="str">
        <f ca="1">IF(AND($O170="Objectif",BO$7&gt;=$R170,BO$7&lt;=$R170+$S170-1),2,IF(AND($O170="Jalon",BO$7&gt;=$R170,BO$7&lt;=$R170+$S170-1),1,""))</f>
        <v/>
      </c>
      <c r="BP170" s="23" t="str">
        <f ca="1">IF(AND($O170="Objectif",BP$7&gt;=$R170,BP$7&lt;=$R170+$S170-1),2,IF(AND($O170="Jalon",BP$7&gt;=$R170,BP$7&lt;=$R170+$S170-1),1,""))</f>
        <v/>
      </c>
      <c r="BQ170" s="23" t="str">
        <f ca="1">IF(AND($O170="Objectif",BQ$7&gt;=$R170,BQ$7&lt;=$R170+$S170-1),2,IF(AND($O170="Jalon",BQ$7&gt;=$R170,BQ$7&lt;=$R170+$S170-1),1,""))</f>
        <v/>
      </c>
      <c r="BR170" s="23" t="str">
        <f ca="1">IF(AND($O170="Objectif",BR$7&gt;=$R170,BR$7&lt;=$R170+$S170-1),2,IF(AND($O170="Jalon",BR$7&gt;=$R170,BR$7&lt;=$R170+$S170-1),1,""))</f>
        <v/>
      </c>
      <c r="BS170" s="23" t="str">
        <f ca="1">IF(AND($O170="Objectif",BS$7&gt;=$R170,BS$7&lt;=$R170+$S170-1),2,IF(AND($O170="Jalon",BS$7&gt;=$R170,BS$7&lt;=$R170+$S170-1),1,""))</f>
        <v/>
      </c>
      <c r="BT170" s="23" t="str">
        <f ca="1">IF(AND($O170="Objectif",BT$7&gt;=$R170,BT$7&lt;=$R170+$S170-1),2,IF(AND($O170="Jalon",BT$7&gt;=$R170,BT$7&lt;=$R170+$S170-1),1,""))</f>
        <v/>
      </c>
      <c r="BU170" s="23" t="str">
        <f ca="1">IF(AND($O170="Objectif",BU$7&gt;=$R170,BU$7&lt;=$R170+$S170-1),2,IF(AND($O170="Jalon",BU$7&gt;=$R170,BU$7&lt;=$R170+$S170-1),1,""))</f>
        <v/>
      </c>
      <c r="BV170" s="23" t="str">
        <f ca="1">IF(AND($O170="Objectif",BV$7&gt;=$R170,BV$7&lt;=$R170+$S170-1),2,IF(AND($O170="Jalon",BV$7&gt;=$R170,BV$7&lt;=$R170+$S170-1),1,""))</f>
        <v/>
      </c>
      <c r="BW170" s="23" t="str">
        <f ca="1">IF(AND($O170="Objectif",BW$7&gt;=$R170,BW$7&lt;=$R170+$S170-1),2,IF(AND($O170="Jalon",BW$7&gt;=$R170,BW$7&lt;=$R170+$S170-1),1,""))</f>
        <v/>
      </c>
      <c r="BX170" s="23" t="str">
        <f ca="1">IF(AND($O170="Objectif",BX$7&gt;=$R170,BX$7&lt;=$R170+$S170-1),2,IF(AND($O170="Jalon",BX$7&gt;=$R170,BX$7&lt;=$R170+$S170-1),1,""))</f>
        <v/>
      </c>
      <c r="BY170" s="23" t="str">
        <f ca="1">IF(AND($O170="Objectif",BY$7&gt;=$R170,BY$7&lt;=$R170+$S170-1),2,IF(AND($O170="Jalon",BY$7&gt;=$R170,BY$7&lt;=$R170+$S170-1),1,""))</f>
        <v/>
      </c>
      <c r="BZ170" s="23" t="str">
        <f ca="1">IF(AND($O170="Objectif",BZ$7&gt;=$R170,BZ$7&lt;=$R170+$S170-1),2,IF(AND($O170="Jalon",BZ$7&gt;=$R170,BZ$7&lt;=$R170+$S170-1),1,""))</f>
        <v/>
      </c>
      <c r="CA170" s="23" t="str">
        <f ca="1">IF(AND($O170="Objectif",CA$7&gt;=$R170,CA$7&lt;=$R170+$S170-1),2,IF(AND($O170="Jalon",CA$7&gt;=$R170,CA$7&lt;=$R170+$S170-1),1,""))</f>
        <v/>
      </c>
      <c r="CB170" s="23" t="str">
        <f ca="1">IF(AND($O170="Objectif",CB$7&gt;=$R170,CB$7&lt;=$R170+$S170-1),2,IF(AND($O170="Jalon",CB$7&gt;=$R170,CB$7&lt;=$R170+$S170-1),1,""))</f>
        <v/>
      </c>
    </row>
    <row r="171" spans="1:80" s="60" customFormat="1" ht="30" customHeight="1" x14ac:dyDescent="0.25">
      <c r="A171" s="37">
        <v>25</v>
      </c>
      <c r="B171" s="33" t="s">
        <v>41</v>
      </c>
      <c r="C171" s="88" t="str">
        <f ca="1">VLOOKUP(((Jalons[[#This Row],[perturbation ]]+Jalons[[#This Row],[perturbation 9]])/150),$D$3:$E$6,2,1)</f>
        <v>En bonne voie</v>
      </c>
      <c r="D171" s="88" t="str">
        <f ca="1">VLOOKUP((Jalons[[#This Row],[temps consommés ]]-Jalons[[#This Row],[Nombre de jours]])/Jalons[[#This Row],[Nombre de jours]],$V$3:$W$6,2,1)</f>
        <v>En bonne voie</v>
      </c>
      <c r="E171" s="22" t="s">
        <v>9</v>
      </c>
      <c r="F171" s="65">
        <f>IF(AND(Jalons[[#This Row],[début réel ]]="",Jalons[[#This Row],[fin réelle ]]),0,IF(AND(Jalons[[#This Row],[début réel ]]&lt;&gt;"",Jalons[[#This Row],[fin réelle ]]=""),0.5,1))</f>
        <v>0</v>
      </c>
      <c r="G171" s="56">
        <f>+T126+1</f>
        <v>45054</v>
      </c>
      <c r="H171" s="21">
        <v>2</v>
      </c>
      <c r="I171" s="45">
        <f>+Jalons[[#This Row],[Début prévisionnel ]]+Jalons[[#This Row],[Nombre de jours]]-1</f>
        <v>45055</v>
      </c>
      <c r="J171" s="45"/>
      <c r="K171" s="87">
        <f ca="1">IF(Jalons[[#This Row],[temps consommés ]]-Jalons[[#This Row],[Nombre de jours]]&lt;0,0,Jalons[[#This Row],[temps consommés ]]-Jalons[[#This Row],[Nombre de jours]])</f>
        <v>0</v>
      </c>
      <c r="L17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1" s="45"/>
      <c r="N171" s="66"/>
      <c r="O171" s="88" t="str">
        <f ca="1">VLOOKUP(Jalons[[#This Row],[temps consommés 10]]-Jalons[[#This Row],[Nombre de jours6]]/Jalons[[#This Row],[Nombre de jours6]],$V$3:$W$6,2,1)</f>
        <v>En bonne voie</v>
      </c>
      <c r="P171" s="22" t="s">
        <v>9</v>
      </c>
      <c r="Q171" s="65">
        <f>IF(AND(Jalons[[#This Row],[début réel 8]]="",Jalons[[#This Row],[fin réelle 11]]),0,IF(AND(Jalons[[#This Row],[début réel 8]]&lt;&gt;"",Jalons[[#This Row],[fin réelle 11]]=""),0.5,1))</f>
        <v>0</v>
      </c>
      <c r="R171" s="107">
        <f>Jalons[[#This Row],[Fin ]]+1</f>
        <v>45056</v>
      </c>
      <c r="S171">
        <v>26</v>
      </c>
      <c r="T171" s="45">
        <f>Jalons[[#This Row],[Début prévisionnel 5]]+Jalons[[#This Row],[Nombre de jours6]]</f>
        <v>45082</v>
      </c>
      <c r="U171" s="45"/>
      <c r="V171" s="87">
        <f ca="1">IF(Jalons[[#This Row],[temps consommés 10]]-Jalons[[#This Row],[Nombre de jours6]]&lt;0,0,Jalons[[#This Row],[temps consommés 10]]-Jalons[[#This Row],[Nombre de jours6]])</f>
        <v>0</v>
      </c>
      <c r="W17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1" s="45"/>
      <c r="Y171" s="23" t="str">
        <f ca="1">IF(AND($O171="Objectif",Y$7&gt;=$R171,Y$7&lt;=$R171+$S171-1),2,IF(AND($O171="Jalon",Y$7&gt;=$R171,Y$7&lt;=$R171+$S171-1),1,""))</f>
        <v/>
      </c>
      <c r="Z171" s="23" t="str">
        <f ca="1">IF(AND($O171="Objectif",Z$7&gt;=$R171,Z$7&lt;=$R171+$S171-1),2,IF(AND($O171="Jalon",Z$7&gt;=$R171,Z$7&lt;=$R171+$S171-1),1,""))</f>
        <v/>
      </c>
      <c r="AA171" s="23" t="str">
        <f ca="1">IF(AND($O171="Objectif",AA$7&gt;=$R171,AA$7&lt;=$R171+$S171-1),2,IF(AND($O171="Jalon",AA$7&gt;=$R171,AA$7&lt;=$R171+$S171-1),1,""))</f>
        <v/>
      </c>
      <c r="AB171" s="23" t="str">
        <f ca="1">IF(AND($O171="Objectif",AB$7&gt;=$R171,AB$7&lt;=$R171+$S171-1),2,IF(AND($O171="Jalon",AB$7&gt;=$R171,AB$7&lt;=$R171+$S171-1),1,""))</f>
        <v/>
      </c>
      <c r="AC171" s="23" t="str">
        <f ca="1">IF(AND($O171="Objectif",AC$7&gt;=$R171,AC$7&lt;=$R171+$S171-1),2,IF(AND($O171="Jalon",AC$7&gt;=$R171,AC$7&lt;=$R171+$S171-1),1,""))</f>
        <v/>
      </c>
      <c r="AD171" s="23" t="str">
        <f ca="1">IF(AND($O171="Objectif",AD$7&gt;=$R171,AD$7&lt;=$R171+$S171-1),2,IF(AND($O171="Jalon",AD$7&gt;=$R171,AD$7&lt;=$R171+$S171-1),1,""))</f>
        <v/>
      </c>
      <c r="AE171" s="23" t="str">
        <f ca="1">IF(AND($O171="Objectif",AE$7&gt;=$R171,AE$7&lt;=$R171+$S171-1),2,IF(AND($O171="Jalon",AE$7&gt;=$R171,AE$7&lt;=$R171+$S171-1),1,""))</f>
        <v/>
      </c>
      <c r="AF171" s="23" t="str">
        <f ca="1">IF(AND($O171="Objectif",AF$7&gt;=$R171,AF$7&lt;=$R171+$S171-1),2,IF(AND($O171="Jalon",AF$7&gt;=$R171,AF$7&lt;=$R171+$S171-1),1,""))</f>
        <v/>
      </c>
      <c r="AG171" s="23" t="str">
        <f ca="1">IF(AND($O171="Objectif",AG$7&gt;=$R171,AG$7&lt;=$R171+$S171-1),2,IF(AND($O171="Jalon",AG$7&gt;=$R171,AG$7&lt;=$R171+$S171-1),1,""))</f>
        <v/>
      </c>
      <c r="AH171" s="23" t="str">
        <f ca="1">IF(AND($O171="Objectif",AH$7&gt;=$R171,AH$7&lt;=$R171+$S171-1),2,IF(AND($O171="Jalon",AH$7&gt;=$R171,AH$7&lt;=$R171+$S171-1),1,""))</f>
        <v/>
      </c>
      <c r="AI171" s="23" t="str">
        <f ca="1">IF(AND($O171="Objectif",AI$7&gt;=$R171,AI$7&lt;=$R171+$S171-1),2,IF(AND($O171="Jalon",AI$7&gt;=$R171,AI$7&lt;=$R171+$S171-1),1,""))</f>
        <v/>
      </c>
      <c r="AJ171" s="23" t="str">
        <f ca="1">IF(AND($O171="Objectif",AJ$7&gt;=$R171,AJ$7&lt;=$R171+$S171-1),2,IF(AND($O171="Jalon",AJ$7&gt;=$R171,AJ$7&lt;=$R171+$S171-1),1,""))</f>
        <v/>
      </c>
      <c r="AK171" s="23" t="str">
        <f ca="1">IF(AND($O171="Objectif",AK$7&gt;=$R171,AK$7&lt;=$R171+$S171-1),2,IF(AND($O171="Jalon",AK$7&gt;=$R171,AK$7&lt;=$R171+$S171-1),1,""))</f>
        <v/>
      </c>
      <c r="AL171" s="23" t="str">
        <f ca="1">IF(AND($O171="Objectif",AL$7&gt;=$R171,AL$7&lt;=$R171+$S171-1),2,IF(AND($O171="Jalon",AL$7&gt;=$R171,AL$7&lt;=$R171+$S171-1),1,""))</f>
        <v/>
      </c>
      <c r="AM171" s="23" t="str">
        <f ca="1">IF(AND($O171="Objectif",AM$7&gt;=$R171,AM$7&lt;=$R171+$S171-1),2,IF(AND($O171="Jalon",AM$7&gt;=$R171,AM$7&lt;=$R171+$S171-1),1,""))</f>
        <v/>
      </c>
      <c r="AN171" s="23" t="str">
        <f ca="1">IF(AND($O171="Objectif",AN$7&gt;=$R171,AN$7&lt;=$R171+$S171-1),2,IF(AND($O171="Jalon",AN$7&gt;=$R171,AN$7&lt;=$R171+$S171-1),1,""))</f>
        <v/>
      </c>
      <c r="AO171" s="23" t="str">
        <f ca="1">IF(AND($O171="Objectif",AO$7&gt;=$R171,AO$7&lt;=$R171+$S171-1),2,IF(AND($O171="Jalon",AO$7&gt;=$R171,AO$7&lt;=$R171+$S171-1),1,""))</f>
        <v/>
      </c>
      <c r="AP171" s="23" t="str">
        <f ca="1">IF(AND($O171="Objectif",AP$7&gt;=$R171,AP$7&lt;=$R171+$S171-1),2,IF(AND($O171="Jalon",AP$7&gt;=$R171,AP$7&lt;=$R171+$S171-1),1,""))</f>
        <v/>
      </c>
      <c r="AQ171" s="23" t="str">
        <f ca="1">IF(AND($O171="Objectif",AQ$7&gt;=$R171,AQ$7&lt;=$R171+$S171-1),2,IF(AND($O171="Jalon",AQ$7&gt;=$R171,AQ$7&lt;=$R171+$S171-1),1,""))</f>
        <v/>
      </c>
      <c r="AR171" s="23" t="str">
        <f ca="1">IF(AND($O171="Objectif",AR$7&gt;=$R171,AR$7&lt;=$R171+$S171-1),2,IF(AND($O171="Jalon",AR$7&gt;=$R171,AR$7&lt;=$R171+$S171-1),1,""))</f>
        <v/>
      </c>
      <c r="AS171" s="23" t="str">
        <f ca="1">IF(AND($O171="Objectif",AS$7&gt;=$R171,AS$7&lt;=$R171+$S171-1),2,IF(AND($O171="Jalon",AS$7&gt;=$R171,AS$7&lt;=$R171+$S171-1),1,""))</f>
        <v/>
      </c>
      <c r="AT171" s="23" t="str">
        <f ca="1">IF(AND($O171="Objectif",AT$7&gt;=$R171,AT$7&lt;=$R171+$S171-1),2,IF(AND($O171="Jalon",AT$7&gt;=$R171,AT$7&lt;=$R171+$S171-1),1,""))</f>
        <v/>
      </c>
      <c r="AU171" s="23" t="str">
        <f ca="1">IF(AND($O171="Objectif",AU$7&gt;=$R171,AU$7&lt;=$R171+$S171-1),2,IF(AND($O171="Jalon",AU$7&gt;=$R171,AU$7&lt;=$R171+$S171-1),1,""))</f>
        <v/>
      </c>
      <c r="AV171" s="23" t="str">
        <f ca="1">IF(AND($O171="Objectif",AV$7&gt;=$R171,AV$7&lt;=$R171+$S171-1),2,IF(AND($O171="Jalon",AV$7&gt;=$R171,AV$7&lt;=$R171+$S171-1),1,""))</f>
        <v/>
      </c>
      <c r="AW171" s="23" t="str">
        <f ca="1">IF(AND($O171="Objectif",AW$7&gt;=$R171,AW$7&lt;=$R171+$S171-1),2,IF(AND($O171="Jalon",AW$7&gt;=$R171,AW$7&lt;=$R171+$S171-1),1,""))</f>
        <v/>
      </c>
      <c r="AX171" s="23" t="str">
        <f ca="1">IF(AND($O171="Objectif",AX$7&gt;=$R171,AX$7&lt;=$R171+$S171-1),2,IF(AND($O171="Jalon",AX$7&gt;=$R171,AX$7&lt;=$R171+$S171-1),1,""))</f>
        <v/>
      </c>
      <c r="AY171" s="23" t="str">
        <f ca="1">IF(AND($O171="Objectif",AY$7&gt;=$R171,AY$7&lt;=$R171+$S171-1),2,IF(AND($O171="Jalon",AY$7&gt;=$R171,AY$7&lt;=$R171+$S171-1),1,""))</f>
        <v/>
      </c>
      <c r="AZ171" s="23" t="str">
        <f ca="1">IF(AND($O171="Objectif",AZ$7&gt;=$R171,AZ$7&lt;=$R171+$S171-1),2,IF(AND($O171="Jalon",AZ$7&gt;=$R171,AZ$7&lt;=$R171+$S171-1),1,""))</f>
        <v/>
      </c>
      <c r="BA171" s="23" t="str">
        <f ca="1">IF(AND($O171="Objectif",BA$7&gt;=$R171,BA$7&lt;=$R171+$S171-1),2,IF(AND($O171="Jalon",BA$7&gt;=$R171,BA$7&lt;=$R171+$S171-1),1,""))</f>
        <v/>
      </c>
      <c r="BB171" s="23" t="str">
        <f ca="1">IF(AND($O171="Objectif",BB$7&gt;=$R171,BB$7&lt;=$R171+$S171-1),2,IF(AND($O171="Jalon",BB$7&gt;=$R171,BB$7&lt;=$R171+$S171-1),1,""))</f>
        <v/>
      </c>
      <c r="BC171" s="23" t="str">
        <f ca="1">IF(AND($O171="Objectif",BC$7&gt;=$R171,BC$7&lt;=$R171+$S171-1),2,IF(AND($O171="Jalon",BC$7&gt;=$R171,BC$7&lt;=$R171+$S171-1),1,""))</f>
        <v/>
      </c>
      <c r="BD171" s="23" t="str">
        <f ca="1">IF(AND($O171="Objectif",BD$7&gt;=$R171,BD$7&lt;=$R171+$S171-1),2,IF(AND($O171="Jalon",BD$7&gt;=$R171,BD$7&lt;=$R171+$S171-1),1,""))</f>
        <v/>
      </c>
      <c r="BE171" s="23" t="str">
        <f ca="1">IF(AND($O171="Objectif",BE$7&gt;=$R171,BE$7&lt;=$R171+$S171-1),2,IF(AND($O171="Jalon",BE$7&gt;=$R171,BE$7&lt;=$R171+$S171-1),1,""))</f>
        <v/>
      </c>
      <c r="BF171" s="23" t="str">
        <f ca="1">IF(AND($O171="Objectif",BF$7&gt;=$R171,BF$7&lt;=$R171+$S171-1),2,IF(AND($O171="Jalon",BF$7&gt;=$R171,BF$7&lt;=$R171+$S171-1),1,""))</f>
        <v/>
      </c>
      <c r="BG171" s="23" t="str">
        <f ca="1">IF(AND($O171="Objectif",BG$7&gt;=$R171,BG$7&lt;=$R171+$S171-1),2,IF(AND($O171="Jalon",BG$7&gt;=$R171,BG$7&lt;=$R171+$S171-1),1,""))</f>
        <v/>
      </c>
      <c r="BH171" s="23" t="str">
        <f ca="1">IF(AND($O171="Objectif",BH$7&gt;=$R171,BH$7&lt;=$R171+$S171-1),2,IF(AND($O171="Jalon",BH$7&gt;=$R171,BH$7&lt;=$R171+$S171-1),1,""))</f>
        <v/>
      </c>
      <c r="BI171" s="23" t="str">
        <f ca="1">IF(AND($O171="Objectif",BI$7&gt;=$R171,BI$7&lt;=$R171+$S171-1),2,IF(AND($O171="Jalon",BI$7&gt;=$R171,BI$7&lt;=$R171+$S171-1),1,""))</f>
        <v/>
      </c>
      <c r="BJ171" s="23" t="str">
        <f ca="1">IF(AND($O171="Objectif",BJ$7&gt;=$R171,BJ$7&lt;=$R171+$S171-1),2,IF(AND($O171="Jalon",BJ$7&gt;=$R171,BJ$7&lt;=$R171+$S171-1),1,""))</f>
        <v/>
      </c>
      <c r="BK171" s="23" t="str">
        <f ca="1">IF(AND($O171="Objectif",BK$7&gt;=$R171,BK$7&lt;=$R171+$S171-1),2,IF(AND($O171="Jalon",BK$7&gt;=$R171,BK$7&lt;=$R171+$S171-1),1,""))</f>
        <v/>
      </c>
      <c r="BL171" s="23" t="str">
        <f ca="1">IF(AND($O171="Objectif",BL$7&gt;=$R171,BL$7&lt;=$R171+$S171-1),2,IF(AND($O171="Jalon",BL$7&gt;=$R171,BL$7&lt;=$R171+$S171-1),1,""))</f>
        <v/>
      </c>
      <c r="BM171" s="23" t="str">
        <f ca="1">IF(AND($O171="Objectif",BM$7&gt;=$R171,BM$7&lt;=$R171+$S171-1),2,IF(AND($O171="Jalon",BM$7&gt;=$R171,BM$7&lt;=$R171+$S171-1),1,""))</f>
        <v/>
      </c>
      <c r="BN171" s="23" t="str">
        <f ca="1">IF(AND($O171="Objectif",BN$7&gt;=$R171,BN$7&lt;=$R171+$S171-1),2,IF(AND($O171="Jalon",BN$7&gt;=$R171,BN$7&lt;=$R171+$S171-1),1,""))</f>
        <v/>
      </c>
      <c r="BO171" s="23" t="str">
        <f ca="1">IF(AND($O171="Objectif",BO$7&gt;=$R171,BO$7&lt;=$R171+$S171-1),2,IF(AND($O171="Jalon",BO$7&gt;=$R171,BO$7&lt;=$R171+$S171-1),1,""))</f>
        <v/>
      </c>
      <c r="BP171" s="23" t="str">
        <f ca="1">IF(AND($O171="Objectif",BP$7&gt;=$R171,BP$7&lt;=$R171+$S171-1),2,IF(AND($O171="Jalon",BP$7&gt;=$R171,BP$7&lt;=$R171+$S171-1),1,""))</f>
        <v/>
      </c>
      <c r="BQ171" s="23" t="str">
        <f ca="1">IF(AND($O171="Objectif",BQ$7&gt;=$R171,BQ$7&lt;=$R171+$S171-1),2,IF(AND($O171="Jalon",BQ$7&gt;=$R171,BQ$7&lt;=$R171+$S171-1),1,""))</f>
        <v/>
      </c>
      <c r="BR171" s="23" t="str">
        <f ca="1">IF(AND($O171="Objectif",BR$7&gt;=$R171,BR$7&lt;=$R171+$S171-1),2,IF(AND($O171="Jalon",BR$7&gt;=$R171,BR$7&lt;=$R171+$S171-1),1,""))</f>
        <v/>
      </c>
      <c r="BS171" s="23" t="str">
        <f ca="1">IF(AND($O171="Objectif",BS$7&gt;=$R171,BS$7&lt;=$R171+$S171-1),2,IF(AND($O171="Jalon",BS$7&gt;=$R171,BS$7&lt;=$R171+$S171-1),1,""))</f>
        <v/>
      </c>
      <c r="BT171" s="23" t="str">
        <f ca="1">IF(AND($O171="Objectif",BT$7&gt;=$R171,BT$7&lt;=$R171+$S171-1),2,IF(AND($O171="Jalon",BT$7&gt;=$R171,BT$7&lt;=$R171+$S171-1),1,""))</f>
        <v/>
      </c>
      <c r="BU171" s="23" t="str">
        <f ca="1">IF(AND($O171="Objectif",BU$7&gt;=$R171,BU$7&lt;=$R171+$S171-1),2,IF(AND($O171="Jalon",BU$7&gt;=$R171,BU$7&lt;=$R171+$S171-1),1,""))</f>
        <v/>
      </c>
      <c r="BV171" s="23" t="str">
        <f ca="1">IF(AND($O171="Objectif",BV$7&gt;=$R171,BV$7&lt;=$R171+$S171-1),2,IF(AND($O171="Jalon",BV$7&gt;=$R171,BV$7&lt;=$R171+$S171-1),1,""))</f>
        <v/>
      </c>
      <c r="BW171" s="23" t="str">
        <f ca="1">IF(AND($O171="Objectif",BW$7&gt;=$R171,BW$7&lt;=$R171+$S171-1),2,IF(AND($O171="Jalon",BW$7&gt;=$R171,BW$7&lt;=$R171+$S171-1),1,""))</f>
        <v/>
      </c>
      <c r="BX171" s="23" t="str">
        <f ca="1">IF(AND($O171="Objectif",BX$7&gt;=$R171,BX$7&lt;=$R171+$S171-1),2,IF(AND($O171="Jalon",BX$7&gt;=$R171,BX$7&lt;=$R171+$S171-1),1,""))</f>
        <v/>
      </c>
      <c r="BY171" s="23" t="str">
        <f ca="1">IF(AND($O171="Objectif",BY$7&gt;=$R171,BY$7&lt;=$R171+$S171-1),2,IF(AND($O171="Jalon",BY$7&gt;=$R171,BY$7&lt;=$R171+$S171-1),1,""))</f>
        <v/>
      </c>
      <c r="BZ171" s="23" t="str">
        <f ca="1">IF(AND($O171="Objectif",BZ$7&gt;=$R171,BZ$7&lt;=$R171+$S171-1),2,IF(AND($O171="Jalon",BZ$7&gt;=$R171,BZ$7&lt;=$R171+$S171-1),1,""))</f>
        <v/>
      </c>
      <c r="CA171" s="23" t="str">
        <f ca="1">IF(AND($O171="Objectif",CA$7&gt;=$R171,CA$7&lt;=$R171+$S171-1),2,IF(AND($O171="Jalon",CA$7&gt;=$R171,CA$7&lt;=$R171+$S171-1),1,""))</f>
        <v/>
      </c>
      <c r="CB171" s="23" t="str">
        <f ca="1">IF(AND($O171="Objectif",CB$7&gt;=$R171,CB$7&lt;=$R171+$S171-1),2,IF(AND($O171="Jalon",CB$7&gt;=$R171,CB$7&lt;=$R171+$S171-1),1,""))</f>
        <v/>
      </c>
    </row>
    <row r="172" spans="1:80" s="60" customFormat="1" ht="30" customHeight="1" x14ac:dyDescent="0.25">
      <c r="A172" s="36">
        <v>26</v>
      </c>
      <c r="B172" s="33" t="s">
        <v>42</v>
      </c>
      <c r="C172" s="88" t="str">
        <f ca="1">VLOOKUP(((Jalons[[#This Row],[perturbation ]]+Jalons[[#This Row],[perturbation 9]])/150),$D$3:$E$6,2,1)</f>
        <v>En bonne voie</v>
      </c>
      <c r="D172" s="88" t="str">
        <f ca="1">VLOOKUP((Jalons[[#This Row],[temps consommés ]]-Jalons[[#This Row],[Nombre de jours]])/Jalons[[#This Row],[Nombre de jours]],$V$3:$W$6,2,1)</f>
        <v>En bonne voie</v>
      </c>
      <c r="E172" s="22" t="s">
        <v>9</v>
      </c>
      <c r="F172" s="65">
        <f>IF(AND(Jalons[[#This Row],[début réel ]]="",Jalons[[#This Row],[fin réelle ]]),0,IF(AND(Jalons[[#This Row],[début réel ]]&lt;&gt;"",Jalons[[#This Row],[fin réelle ]]=""),0.5,1))</f>
        <v>0</v>
      </c>
      <c r="G172" s="56">
        <f>+T127+1</f>
        <v>45054</v>
      </c>
      <c r="H172" s="21">
        <v>2</v>
      </c>
      <c r="I172" s="45">
        <f>+Jalons[[#This Row],[Début prévisionnel ]]+Jalons[[#This Row],[Nombre de jours]]-1</f>
        <v>45055</v>
      </c>
      <c r="J172" s="45"/>
      <c r="K172" s="87">
        <f ca="1">IF(Jalons[[#This Row],[temps consommés ]]-Jalons[[#This Row],[Nombre de jours]]&lt;0,0,Jalons[[#This Row],[temps consommés ]]-Jalons[[#This Row],[Nombre de jours]])</f>
        <v>0</v>
      </c>
      <c r="L17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2" s="45"/>
      <c r="N172" s="66"/>
      <c r="O172" s="88" t="str">
        <f ca="1">VLOOKUP(Jalons[[#This Row],[temps consommés 10]]-Jalons[[#This Row],[Nombre de jours6]]/Jalons[[#This Row],[Nombre de jours6]],$V$3:$W$6,2,1)</f>
        <v>En bonne voie</v>
      </c>
      <c r="P172" s="22" t="s">
        <v>9</v>
      </c>
      <c r="Q172" s="65">
        <f>IF(AND(Jalons[[#This Row],[début réel 8]]="",Jalons[[#This Row],[fin réelle 11]]),0,IF(AND(Jalons[[#This Row],[début réel 8]]&lt;&gt;"",Jalons[[#This Row],[fin réelle 11]]=""),0.5,1))</f>
        <v>0</v>
      </c>
      <c r="R172" s="107">
        <f>Jalons[[#This Row],[Fin ]]+1</f>
        <v>45056</v>
      </c>
      <c r="S172">
        <v>26</v>
      </c>
      <c r="T172" s="45">
        <f>Jalons[[#This Row],[Début prévisionnel 5]]+Jalons[[#This Row],[Nombre de jours6]]</f>
        <v>45082</v>
      </c>
      <c r="U172" s="45"/>
      <c r="V172" s="87">
        <f ca="1">IF(Jalons[[#This Row],[temps consommés 10]]-Jalons[[#This Row],[Nombre de jours6]]&lt;0,0,Jalons[[#This Row],[temps consommés 10]]-Jalons[[#This Row],[Nombre de jours6]])</f>
        <v>0</v>
      </c>
      <c r="W17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2" s="45"/>
      <c r="Y172" s="23" t="str">
        <f ca="1">IF(AND($O172="Objectif",Y$7&gt;=$R172,Y$7&lt;=$R172+$S172-1),2,IF(AND($O172="Jalon",Y$7&gt;=$R172,Y$7&lt;=$R172+$S172-1),1,""))</f>
        <v/>
      </c>
      <c r="Z172" s="23" t="str">
        <f ca="1">IF(AND($O172="Objectif",Z$7&gt;=$R172,Z$7&lt;=$R172+$S172-1),2,IF(AND($O172="Jalon",Z$7&gt;=$R172,Z$7&lt;=$R172+$S172-1),1,""))</f>
        <v/>
      </c>
      <c r="AA172" s="23" t="str">
        <f ca="1">IF(AND($O172="Objectif",AA$7&gt;=$R172,AA$7&lt;=$R172+$S172-1),2,IF(AND($O172="Jalon",AA$7&gt;=$R172,AA$7&lt;=$R172+$S172-1),1,""))</f>
        <v/>
      </c>
      <c r="AB172" s="23" t="str">
        <f ca="1">IF(AND($O172="Objectif",AB$7&gt;=$R172,AB$7&lt;=$R172+$S172-1),2,IF(AND($O172="Jalon",AB$7&gt;=$R172,AB$7&lt;=$R172+$S172-1),1,""))</f>
        <v/>
      </c>
      <c r="AC172" s="23" t="str">
        <f ca="1">IF(AND($O172="Objectif",AC$7&gt;=$R172,AC$7&lt;=$R172+$S172-1),2,IF(AND($O172="Jalon",AC$7&gt;=$R172,AC$7&lt;=$R172+$S172-1),1,""))</f>
        <v/>
      </c>
      <c r="AD172" s="23" t="str">
        <f ca="1">IF(AND($O172="Objectif",AD$7&gt;=$R172,AD$7&lt;=$R172+$S172-1),2,IF(AND($O172="Jalon",AD$7&gt;=$R172,AD$7&lt;=$R172+$S172-1),1,""))</f>
        <v/>
      </c>
      <c r="AE172" s="23" t="str">
        <f ca="1">IF(AND($O172="Objectif",AE$7&gt;=$R172,AE$7&lt;=$R172+$S172-1),2,IF(AND($O172="Jalon",AE$7&gt;=$R172,AE$7&lt;=$R172+$S172-1),1,""))</f>
        <v/>
      </c>
      <c r="AF172" s="23" t="str">
        <f ca="1">IF(AND($O172="Objectif",AF$7&gt;=$R172,AF$7&lt;=$R172+$S172-1),2,IF(AND($O172="Jalon",AF$7&gt;=$R172,AF$7&lt;=$R172+$S172-1),1,""))</f>
        <v/>
      </c>
      <c r="AG172" s="23" t="str">
        <f ca="1">IF(AND($O172="Objectif",AG$7&gt;=$R172,AG$7&lt;=$R172+$S172-1),2,IF(AND($O172="Jalon",AG$7&gt;=$R172,AG$7&lt;=$R172+$S172-1),1,""))</f>
        <v/>
      </c>
      <c r="AH172" s="23" t="str">
        <f ca="1">IF(AND($O172="Objectif",AH$7&gt;=$R172,AH$7&lt;=$R172+$S172-1),2,IF(AND($O172="Jalon",AH$7&gt;=$R172,AH$7&lt;=$R172+$S172-1),1,""))</f>
        <v/>
      </c>
      <c r="AI172" s="23" t="str">
        <f ca="1">IF(AND($O172="Objectif",AI$7&gt;=$R172,AI$7&lt;=$R172+$S172-1),2,IF(AND($O172="Jalon",AI$7&gt;=$R172,AI$7&lt;=$R172+$S172-1),1,""))</f>
        <v/>
      </c>
      <c r="AJ172" s="23" t="str">
        <f ca="1">IF(AND($O172="Objectif",AJ$7&gt;=$R172,AJ$7&lt;=$R172+$S172-1),2,IF(AND($O172="Jalon",AJ$7&gt;=$R172,AJ$7&lt;=$R172+$S172-1),1,""))</f>
        <v/>
      </c>
      <c r="AK172" s="23" t="str">
        <f ca="1">IF(AND($O172="Objectif",AK$7&gt;=$R172,AK$7&lt;=$R172+$S172-1),2,IF(AND($O172="Jalon",AK$7&gt;=$R172,AK$7&lt;=$R172+$S172-1),1,""))</f>
        <v/>
      </c>
      <c r="AL172" s="23" t="str">
        <f ca="1">IF(AND($O172="Objectif",AL$7&gt;=$R172,AL$7&lt;=$R172+$S172-1),2,IF(AND($O172="Jalon",AL$7&gt;=$R172,AL$7&lt;=$R172+$S172-1),1,""))</f>
        <v/>
      </c>
      <c r="AM172" s="23" t="str">
        <f ca="1">IF(AND($O172="Objectif",AM$7&gt;=$R172,AM$7&lt;=$R172+$S172-1),2,IF(AND($O172="Jalon",AM$7&gt;=$R172,AM$7&lt;=$R172+$S172-1),1,""))</f>
        <v/>
      </c>
      <c r="AN172" s="23" t="str">
        <f ca="1">IF(AND($O172="Objectif",AN$7&gt;=$R172,AN$7&lt;=$R172+$S172-1),2,IF(AND($O172="Jalon",AN$7&gt;=$R172,AN$7&lt;=$R172+$S172-1),1,""))</f>
        <v/>
      </c>
      <c r="AO172" s="23" t="str">
        <f ca="1">IF(AND($O172="Objectif",AO$7&gt;=$R172,AO$7&lt;=$R172+$S172-1),2,IF(AND($O172="Jalon",AO$7&gt;=$R172,AO$7&lt;=$R172+$S172-1),1,""))</f>
        <v/>
      </c>
      <c r="AP172" s="23" t="str">
        <f ca="1">IF(AND($O172="Objectif",AP$7&gt;=$R172,AP$7&lt;=$R172+$S172-1),2,IF(AND($O172="Jalon",AP$7&gt;=$R172,AP$7&lt;=$R172+$S172-1),1,""))</f>
        <v/>
      </c>
      <c r="AQ172" s="23" t="str">
        <f ca="1">IF(AND($O172="Objectif",AQ$7&gt;=$R172,AQ$7&lt;=$R172+$S172-1),2,IF(AND($O172="Jalon",AQ$7&gt;=$R172,AQ$7&lt;=$R172+$S172-1),1,""))</f>
        <v/>
      </c>
      <c r="AR172" s="23" t="str">
        <f ca="1">IF(AND($O172="Objectif",AR$7&gt;=$R172,AR$7&lt;=$R172+$S172-1),2,IF(AND($O172="Jalon",AR$7&gt;=$R172,AR$7&lt;=$R172+$S172-1),1,""))</f>
        <v/>
      </c>
      <c r="AS172" s="23" t="str">
        <f ca="1">IF(AND($O172="Objectif",AS$7&gt;=$R172,AS$7&lt;=$R172+$S172-1),2,IF(AND($O172="Jalon",AS$7&gt;=$R172,AS$7&lt;=$R172+$S172-1),1,""))</f>
        <v/>
      </c>
      <c r="AT172" s="23" t="str">
        <f ca="1">IF(AND($O172="Objectif",AT$7&gt;=$R172,AT$7&lt;=$R172+$S172-1),2,IF(AND($O172="Jalon",AT$7&gt;=$R172,AT$7&lt;=$R172+$S172-1),1,""))</f>
        <v/>
      </c>
      <c r="AU172" s="23" t="str">
        <f ca="1">IF(AND($O172="Objectif",AU$7&gt;=$R172,AU$7&lt;=$R172+$S172-1),2,IF(AND($O172="Jalon",AU$7&gt;=$R172,AU$7&lt;=$R172+$S172-1),1,""))</f>
        <v/>
      </c>
      <c r="AV172" s="23" t="str">
        <f ca="1">IF(AND($O172="Objectif",AV$7&gt;=$R172,AV$7&lt;=$R172+$S172-1),2,IF(AND($O172="Jalon",AV$7&gt;=$R172,AV$7&lt;=$R172+$S172-1),1,""))</f>
        <v/>
      </c>
      <c r="AW172" s="23" t="str">
        <f ca="1">IF(AND($O172="Objectif",AW$7&gt;=$R172,AW$7&lt;=$R172+$S172-1),2,IF(AND($O172="Jalon",AW$7&gt;=$R172,AW$7&lt;=$R172+$S172-1),1,""))</f>
        <v/>
      </c>
      <c r="AX172" s="23" t="str">
        <f ca="1">IF(AND($O172="Objectif",AX$7&gt;=$R172,AX$7&lt;=$R172+$S172-1),2,IF(AND($O172="Jalon",AX$7&gt;=$R172,AX$7&lt;=$R172+$S172-1),1,""))</f>
        <v/>
      </c>
      <c r="AY172" s="23" t="str">
        <f ca="1">IF(AND($O172="Objectif",AY$7&gt;=$R172,AY$7&lt;=$R172+$S172-1),2,IF(AND($O172="Jalon",AY$7&gt;=$R172,AY$7&lt;=$R172+$S172-1),1,""))</f>
        <v/>
      </c>
      <c r="AZ172" s="23" t="str">
        <f ca="1">IF(AND($O172="Objectif",AZ$7&gt;=$R172,AZ$7&lt;=$R172+$S172-1),2,IF(AND($O172="Jalon",AZ$7&gt;=$R172,AZ$7&lt;=$R172+$S172-1),1,""))</f>
        <v/>
      </c>
      <c r="BA172" s="23" t="str">
        <f ca="1">IF(AND($O172="Objectif",BA$7&gt;=$R172,BA$7&lt;=$R172+$S172-1),2,IF(AND($O172="Jalon",BA$7&gt;=$R172,BA$7&lt;=$R172+$S172-1),1,""))</f>
        <v/>
      </c>
      <c r="BB172" s="23" t="str">
        <f ca="1">IF(AND($O172="Objectif",BB$7&gt;=$R172,BB$7&lt;=$R172+$S172-1),2,IF(AND($O172="Jalon",BB$7&gt;=$R172,BB$7&lt;=$R172+$S172-1),1,""))</f>
        <v/>
      </c>
      <c r="BC172" s="23" t="str">
        <f ca="1">IF(AND($O172="Objectif",BC$7&gt;=$R172,BC$7&lt;=$R172+$S172-1),2,IF(AND($O172="Jalon",BC$7&gt;=$R172,BC$7&lt;=$R172+$S172-1),1,""))</f>
        <v/>
      </c>
      <c r="BD172" s="23" t="str">
        <f ca="1">IF(AND($O172="Objectif",BD$7&gt;=$R172,BD$7&lt;=$R172+$S172-1),2,IF(AND($O172="Jalon",BD$7&gt;=$R172,BD$7&lt;=$R172+$S172-1),1,""))</f>
        <v/>
      </c>
      <c r="BE172" s="23" t="str">
        <f ca="1">IF(AND($O172="Objectif",BE$7&gt;=$R172,BE$7&lt;=$R172+$S172-1),2,IF(AND($O172="Jalon",BE$7&gt;=$R172,BE$7&lt;=$R172+$S172-1),1,""))</f>
        <v/>
      </c>
      <c r="BF172" s="23" t="str">
        <f ca="1">IF(AND($O172="Objectif",BF$7&gt;=$R172,BF$7&lt;=$R172+$S172-1),2,IF(AND($O172="Jalon",BF$7&gt;=$R172,BF$7&lt;=$R172+$S172-1),1,""))</f>
        <v/>
      </c>
      <c r="BG172" s="23" t="str">
        <f ca="1">IF(AND($O172="Objectif",BG$7&gt;=$R172,BG$7&lt;=$R172+$S172-1),2,IF(AND($O172="Jalon",BG$7&gt;=$R172,BG$7&lt;=$R172+$S172-1),1,""))</f>
        <v/>
      </c>
      <c r="BH172" s="23" t="str">
        <f ca="1">IF(AND($O172="Objectif",BH$7&gt;=$R172,BH$7&lt;=$R172+$S172-1),2,IF(AND($O172="Jalon",BH$7&gt;=$R172,BH$7&lt;=$R172+$S172-1),1,""))</f>
        <v/>
      </c>
      <c r="BI172" s="23" t="str">
        <f ca="1">IF(AND($O172="Objectif",BI$7&gt;=$R172,BI$7&lt;=$R172+$S172-1),2,IF(AND($O172="Jalon",BI$7&gt;=$R172,BI$7&lt;=$R172+$S172-1),1,""))</f>
        <v/>
      </c>
      <c r="BJ172" s="23" t="str">
        <f ca="1">IF(AND($O172="Objectif",BJ$7&gt;=$R172,BJ$7&lt;=$R172+$S172-1),2,IF(AND($O172="Jalon",BJ$7&gt;=$R172,BJ$7&lt;=$R172+$S172-1),1,""))</f>
        <v/>
      </c>
      <c r="BK172" s="23" t="str">
        <f ca="1">IF(AND($O172="Objectif",BK$7&gt;=$R172,BK$7&lt;=$R172+$S172-1),2,IF(AND($O172="Jalon",BK$7&gt;=$R172,BK$7&lt;=$R172+$S172-1),1,""))</f>
        <v/>
      </c>
      <c r="BL172" s="23" t="str">
        <f ca="1">IF(AND($O172="Objectif",BL$7&gt;=$R172,BL$7&lt;=$R172+$S172-1),2,IF(AND($O172="Jalon",BL$7&gt;=$R172,BL$7&lt;=$R172+$S172-1),1,""))</f>
        <v/>
      </c>
      <c r="BM172" s="23" t="str">
        <f ca="1">IF(AND($O172="Objectif",BM$7&gt;=$R172,BM$7&lt;=$R172+$S172-1),2,IF(AND($O172="Jalon",BM$7&gt;=$R172,BM$7&lt;=$R172+$S172-1),1,""))</f>
        <v/>
      </c>
      <c r="BN172" s="23" t="str">
        <f ca="1">IF(AND($O172="Objectif",BN$7&gt;=$R172,BN$7&lt;=$R172+$S172-1),2,IF(AND($O172="Jalon",BN$7&gt;=$R172,BN$7&lt;=$R172+$S172-1),1,""))</f>
        <v/>
      </c>
      <c r="BO172" s="23" t="str">
        <f ca="1">IF(AND($O172="Objectif",BO$7&gt;=$R172,BO$7&lt;=$R172+$S172-1),2,IF(AND($O172="Jalon",BO$7&gt;=$R172,BO$7&lt;=$R172+$S172-1),1,""))</f>
        <v/>
      </c>
      <c r="BP172" s="23" t="str">
        <f ca="1">IF(AND($O172="Objectif",BP$7&gt;=$R172,BP$7&lt;=$R172+$S172-1),2,IF(AND($O172="Jalon",BP$7&gt;=$R172,BP$7&lt;=$R172+$S172-1),1,""))</f>
        <v/>
      </c>
      <c r="BQ172" s="23" t="str">
        <f ca="1">IF(AND($O172="Objectif",BQ$7&gt;=$R172,BQ$7&lt;=$R172+$S172-1),2,IF(AND($O172="Jalon",BQ$7&gt;=$R172,BQ$7&lt;=$R172+$S172-1),1,""))</f>
        <v/>
      </c>
      <c r="BR172" s="23" t="str">
        <f ca="1">IF(AND($O172="Objectif",BR$7&gt;=$R172,BR$7&lt;=$R172+$S172-1),2,IF(AND($O172="Jalon",BR$7&gt;=$R172,BR$7&lt;=$R172+$S172-1),1,""))</f>
        <v/>
      </c>
      <c r="BS172" s="23" t="str">
        <f ca="1">IF(AND($O172="Objectif",BS$7&gt;=$R172,BS$7&lt;=$R172+$S172-1),2,IF(AND($O172="Jalon",BS$7&gt;=$R172,BS$7&lt;=$R172+$S172-1),1,""))</f>
        <v/>
      </c>
      <c r="BT172" s="23" t="str">
        <f ca="1">IF(AND($O172="Objectif",BT$7&gt;=$R172,BT$7&lt;=$R172+$S172-1),2,IF(AND($O172="Jalon",BT$7&gt;=$R172,BT$7&lt;=$R172+$S172-1),1,""))</f>
        <v/>
      </c>
      <c r="BU172" s="23" t="str">
        <f ca="1">IF(AND($O172="Objectif",BU$7&gt;=$R172,BU$7&lt;=$R172+$S172-1),2,IF(AND($O172="Jalon",BU$7&gt;=$R172,BU$7&lt;=$R172+$S172-1),1,""))</f>
        <v/>
      </c>
      <c r="BV172" s="23" t="str">
        <f ca="1">IF(AND($O172="Objectif",BV$7&gt;=$R172,BV$7&lt;=$R172+$S172-1),2,IF(AND($O172="Jalon",BV$7&gt;=$R172,BV$7&lt;=$R172+$S172-1),1,""))</f>
        <v/>
      </c>
      <c r="BW172" s="23" t="str">
        <f ca="1">IF(AND($O172="Objectif",BW$7&gt;=$R172,BW$7&lt;=$R172+$S172-1),2,IF(AND($O172="Jalon",BW$7&gt;=$R172,BW$7&lt;=$R172+$S172-1),1,""))</f>
        <v/>
      </c>
      <c r="BX172" s="23" t="str">
        <f ca="1">IF(AND($O172="Objectif",BX$7&gt;=$R172,BX$7&lt;=$R172+$S172-1),2,IF(AND($O172="Jalon",BX$7&gt;=$R172,BX$7&lt;=$R172+$S172-1),1,""))</f>
        <v/>
      </c>
      <c r="BY172" s="23" t="str">
        <f ca="1">IF(AND($O172="Objectif",BY$7&gt;=$R172,BY$7&lt;=$R172+$S172-1),2,IF(AND($O172="Jalon",BY$7&gt;=$R172,BY$7&lt;=$R172+$S172-1),1,""))</f>
        <v/>
      </c>
      <c r="BZ172" s="23" t="str">
        <f ca="1">IF(AND($O172="Objectif",BZ$7&gt;=$R172,BZ$7&lt;=$R172+$S172-1),2,IF(AND($O172="Jalon",BZ$7&gt;=$R172,BZ$7&lt;=$R172+$S172-1),1,""))</f>
        <v/>
      </c>
      <c r="CA172" s="23" t="str">
        <f ca="1">IF(AND($O172="Objectif",CA$7&gt;=$R172,CA$7&lt;=$R172+$S172-1),2,IF(AND($O172="Jalon",CA$7&gt;=$R172,CA$7&lt;=$R172+$S172-1),1,""))</f>
        <v/>
      </c>
      <c r="CB172" s="23" t="str">
        <f ca="1">IF(AND($O172="Objectif",CB$7&gt;=$R172,CB$7&lt;=$R172+$S172-1),2,IF(AND($O172="Jalon",CB$7&gt;=$R172,CB$7&lt;=$R172+$S172-1),1,""))</f>
        <v/>
      </c>
    </row>
    <row r="173" spans="1:80" s="60" customFormat="1" ht="30" customHeight="1" x14ac:dyDescent="0.25">
      <c r="A173" s="37">
        <v>27</v>
      </c>
      <c r="B173" s="33" t="s">
        <v>43</v>
      </c>
      <c r="C173" s="88" t="str">
        <f ca="1">VLOOKUP(((Jalons[[#This Row],[perturbation ]]+Jalons[[#This Row],[perturbation 9]])/150),$D$3:$E$6,2,1)</f>
        <v>En bonne voie</v>
      </c>
      <c r="D173" s="88" t="str">
        <f ca="1">VLOOKUP((Jalons[[#This Row],[temps consommés ]]-Jalons[[#This Row],[Nombre de jours]])/Jalons[[#This Row],[Nombre de jours]],$V$3:$W$6,2,1)</f>
        <v>En bonne voie</v>
      </c>
      <c r="E173" s="22" t="s">
        <v>9</v>
      </c>
      <c r="F173" s="65">
        <f>IF(AND(Jalons[[#This Row],[début réel ]]="",Jalons[[#This Row],[fin réelle ]]),0,IF(AND(Jalons[[#This Row],[début réel ]]&lt;&gt;"",Jalons[[#This Row],[fin réelle ]]=""),0.5,1))</f>
        <v>0</v>
      </c>
      <c r="G173" s="56">
        <f>+T128+1</f>
        <v>45054</v>
      </c>
      <c r="H173" s="21">
        <v>2</v>
      </c>
      <c r="I173" s="45">
        <f>+Jalons[[#This Row],[Début prévisionnel ]]+Jalons[[#This Row],[Nombre de jours]]-1</f>
        <v>45055</v>
      </c>
      <c r="J173" s="45"/>
      <c r="K173" s="87">
        <f ca="1">IF(Jalons[[#This Row],[temps consommés ]]-Jalons[[#This Row],[Nombre de jours]]&lt;0,0,Jalons[[#This Row],[temps consommés ]]-Jalons[[#This Row],[Nombre de jours]])</f>
        <v>0</v>
      </c>
      <c r="L17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3" s="45"/>
      <c r="N173" s="66"/>
      <c r="O173" s="88" t="str">
        <f ca="1">VLOOKUP(Jalons[[#This Row],[temps consommés 10]]-Jalons[[#This Row],[Nombre de jours6]]/Jalons[[#This Row],[Nombre de jours6]],$V$3:$W$6,2,1)</f>
        <v>En bonne voie</v>
      </c>
      <c r="P173" s="22" t="s">
        <v>9</v>
      </c>
      <c r="Q173" s="65">
        <f>IF(AND(Jalons[[#This Row],[début réel 8]]="",Jalons[[#This Row],[fin réelle 11]]),0,IF(AND(Jalons[[#This Row],[début réel 8]]&lt;&gt;"",Jalons[[#This Row],[fin réelle 11]]=""),0.5,1))</f>
        <v>0</v>
      </c>
      <c r="R173" s="107">
        <f>Jalons[[#This Row],[Fin ]]+1</f>
        <v>45056</v>
      </c>
      <c r="S173">
        <v>26</v>
      </c>
      <c r="T173" s="45">
        <f>Jalons[[#This Row],[Début prévisionnel 5]]+Jalons[[#This Row],[Nombre de jours6]]</f>
        <v>45082</v>
      </c>
      <c r="U173" s="45"/>
      <c r="V173" s="87">
        <f ca="1">IF(Jalons[[#This Row],[temps consommés 10]]-Jalons[[#This Row],[Nombre de jours6]]&lt;0,0,Jalons[[#This Row],[temps consommés 10]]-Jalons[[#This Row],[Nombre de jours6]])</f>
        <v>0</v>
      </c>
      <c r="W17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3" s="45"/>
      <c r="Y173" s="23" t="str">
        <f ca="1">IF(AND($O173="Objectif",Y$7&gt;=$R173,Y$7&lt;=$R173+$S173-1),2,IF(AND($O173="Jalon",Y$7&gt;=$R173,Y$7&lt;=$R173+$S173-1),1,""))</f>
        <v/>
      </c>
      <c r="Z173" s="23" t="str">
        <f ca="1">IF(AND($O173="Objectif",Z$7&gt;=$R173,Z$7&lt;=$R173+$S173-1),2,IF(AND($O173="Jalon",Z$7&gt;=$R173,Z$7&lt;=$R173+$S173-1),1,""))</f>
        <v/>
      </c>
      <c r="AA173" s="23" t="str">
        <f ca="1">IF(AND($O173="Objectif",AA$7&gt;=$R173,AA$7&lt;=$R173+$S173-1),2,IF(AND($O173="Jalon",AA$7&gt;=$R173,AA$7&lt;=$R173+$S173-1),1,""))</f>
        <v/>
      </c>
      <c r="AB173" s="23" t="str">
        <f ca="1">IF(AND($O173="Objectif",AB$7&gt;=$R173,AB$7&lt;=$R173+$S173-1),2,IF(AND($O173="Jalon",AB$7&gt;=$R173,AB$7&lt;=$R173+$S173-1),1,""))</f>
        <v/>
      </c>
      <c r="AC173" s="23" t="str">
        <f ca="1">IF(AND($O173="Objectif",AC$7&gt;=$R173,AC$7&lt;=$R173+$S173-1),2,IF(AND($O173="Jalon",AC$7&gt;=$R173,AC$7&lt;=$R173+$S173-1),1,""))</f>
        <v/>
      </c>
      <c r="AD173" s="23" t="str">
        <f ca="1">IF(AND($O173="Objectif",AD$7&gt;=$R173,AD$7&lt;=$R173+$S173-1),2,IF(AND($O173="Jalon",AD$7&gt;=$R173,AD$7&lt;=$R173+$S173-1),1,""))</f>
        <v/>
      </c>
      <c r="AE173" s="23" t="str">
        <f ca="1">IF(AND($O173="Objectif",AE$7&gt;=$R173,AE$7&lt;=$R173+$S173-1),2,IF(AND($O173="Jalon",AE$7&gt;=$R173,AE$7&lt;=$R173+$S173-1),1,""))</f>
        <v/>
      </c>
      <c r="AF173" s="23" t="str">
        <f ca="1">IF(AND($O173="Objectif",AF$7&gt;=$R173,AF$7&lt;=$R173+$S173-1),2,IF(AND($O173="Jalon",AF$7&gt;=$R173,AF$7&lt;=$R173+$S173-1),1,""))</f>
        <v/>
      </c>
      <c r="AG173" s="23" t="str">
        <f ca="1">IF(AND($O173="Objectif",AG$7&gt;=$R173,AG$7&lt;=$R173+$S173-1),2,IF(AND($O173="Jalon",AG$7&gt;=$R173,AG$7&lt;=$R173+$S173-1),1,""))</f>
        <v/>
      </c>
      <c r="AH173" s="23" t="str">
        <f ca="1">IF(AND($O173="Objectif",AH$7&gt;=$R173,AH$7&lt;=$R173+$S173-1),2,IF(AND($O173="Jalon",AH$7&gt;=$R173,AH$7&lt;=$R173+$S173-1),1,""))</f>
        <v/>
      </c>
      <c r="AI173" s="23" t="str">
        <f ca="1">IF(AND($O173="Objectif",AI$7&gt;=$R173,AI$7&lt;=$R173+$S173-1),2,IF(AND($O173="Jalon",AI$7&gt;=$R173,AI$7&lt;=$R173+$S173-1),1,""))</f>
        <v/>
      </c>
      <c r="AJ173" s="23" t="str">
        <f ca="1">IF(AND($O173="Objectif",AJ$7&gt;=$R173,AJ$7&lt;=$R173+$S173-1),2,IF(AND($O173="Jalon",AJ$7&gt;=$R173,AJ$7&lt;=$R173+$S173-1),1,""))</f>
        <v/>
      </c>
      <c r="AK173" s="23" t="str">
        <f ca="1">IF(AND($O173="Objectif",AK$7&gt;=$R173,AK$7&lt;=$R173+$S173-1),2,IF(AND($O173="Jalon",AK$7&gt;=$R173,AK$7&lt;=$R173+$S173-1),1,""))</f>
        <v/>
      </c>
      <c r="AL173" s="23" t="str">
        <f ca="1">IF(AND($O173="Objectif",AL$7&gt;=$R173,AL$7&lt;=$R173+$S173-1),2,IF(AND($O173="Jalon",AL$7&gt;=$R173,AL$7&lt;=$R173+$S173-1),1,""))</f>
        <v/>
      </c>
      <c r="AM173" s="23" t="str">
        <f ca="1">IF(AND($O173="Objectif",AM$7&gt;=$R173,AM$7&lt;=$R173+$S173-1),2,IF(AND($O173="Jalon",AM$7&gt;=$R173,AM$7&lt;=$R173+$S173-1),1,""))</f>
        <v/>
      </c>
      <c r="AN173" s="23" t="str">
        <f ca="1">IF(AND($O173="Objectif",AN$7&gt;=$R173,AN$7&lt;=$R173+$S173-1),2,IF(AND($O173="Jalon",AN$7&gt;=$R173,AN$7&lt;=$R173+$S173-1),1,""))</f>
        <v/>
      </c>
      <c r="AO173" s="23" t="str">
        <f ca="1">IF(AND($O173="Objectif",AO$7&gt;=$R173,AO$7&lt;=$R173+$S173-1),2,IF(AND($O173="Jalon",AO$7&gt;=$R173,AO$7&lt;=$R173+$S173-1),1,""))</f>
        <v/>
      </c>
      <c r="AP173" s="23" t="str">
        <f ca="1">IF(AND($O173="Objectif",AP$7&gt;=$R173,AP$7&lt;=$R173+$S173-1),2,IF(AND($O173="Jalon",AP$7&gt;=$R173,AP$7&lt;=$R173+$S173-1),1,""))</f>
        <v/>
      </c>
      <c r="AQ173" s="23" t="str">
        <f ca="1">IF(AND($O173="Objectif",AQ$7&gt;=$R173,AQ$7&lt;=$R173+$S173-1),2,IF(AND($O173="Jalon",AQ$7&gt;=$R173,AQ$7&lt;=$R173+$S173-1),1,""))</f>
        <v/>
      </c>
      <c r="AR173" s="23" t="str">
        <f ca="1">IF(AND($O173="Objectif",AR$7&gt;=$R173,AR$7&lt;=$R173+$S173-1),2,IF(AND($O173="Jalon",AR$7&gt;=$R173,AR$7&lt;=$R173+$S173-1),1,""))</f>
        <v/>
      </c>
      <c r="AS173" s="23" t="str">
        <f ca="1">IF(AND($O173="Objectif",AS$7&gt;=$R173,AS$7&lt;=$R173+$S173-1),2,IF(AND($O173="Jalon",AS$7&gt;=$R173,AS$7&lt;=$R173+$S173-1),1,""))</f>
        <v/>
      </c>
      <c r="AT173" s="23" t="str">
        <f ca="1">IF(AND($O173="Objectif",AT$7&gt;=$R173,AT$7&lt;=$R173+$S173-1),2,IF(AND($O173="Jalon",AT$7&gt;=$R173,AT$7&lt;=$R173+$S173-1),1,""))</f>
        <v/>
      </c>
      <c r="AU173" s="23" t="str">
        <f ca="1">IF(AND($O173="Objectif",AU$7&gt;=$R173,AU$7&lt;=$R173+$S173-1),2,IF(AND($O173="Jalon",AU$7&gt;=$R173,AU$7&lt;=$R173+$S173-1),1,""))</f>
        <v/>
      </c>
      <c r="AV173" s="23" t="str">
        <f ca="1">IF(AND($O173="Objectif",AV$7&gt;=$R173,AV$7&lt;=$R173+$S173-1),2,IF(AND($O173="Jalon",AV$7&gt;=$R173,AV$7&lt;=$R173+$S173-1),1,""))</f>
        <v/>
      </c>
      <c r="AW173" s="23" t="str">
        <f ca="1">IF(AND($O173="Objectif",AW$7&gt;=$R173,AW$7&lt;=$R173+$S173-1),2,IF(AND($O173="Jalon",AW$7&gt;=$R173,AW$7&lt;=$R173+$S173-1),1,""))</f>
        <v/>
      </c>
      <c r="AX173" s="23" t="str">
        <f ca="1">IF(AND($O173="Objectif",AX$7&gt;=$R173,AX$7&lt;=$R173+$S173-1),2,IF(AND($O173="Jalon",AX$7&gt;=$R173,AX$7&lt;=$R173+$S173-1),1,""))</f>
        <v/>
      </c>
      <c r="AY173" s="23" t="str">
        <f ca="1">IF(AND($O173="Objectif",AY$7&gt;=$R173,AY$7&lt;=$R173+$S173-1),2,IF(AND($O173="Jalon",AY$7&gt;=$R173,AY$7&lt;=$R173+$S173-1),1,""))</f>
        <v/>
      </c>
      <c r="AZ173" s="23" t="str">
        <f ca="1">IF(AND($O173="Objectif",AZ$7&gt;=$R173,AZ$7&lt;=$R173+$S173-1),2,IF(AND($O173="Jalon",AZ$7&gt;=$R173,AZ$7&lt;=$R173+$S173-1),1,""))</f>
        <v/>
      </c>
      <c r="BA173" s="23" t="str">
        <f ca="1">IF(AND($O173="Objectif",BA$7&gt;=$R173,BA$7&lt;=$R173+$S173-1),2,IF(AND($O173="Jalon",BA$7&gt;=$R173,BA$7&lt;=$R173+$S173-1),1,""))</f>
        <v/>
      </c>
      <c r="BB173" s="23" t="str">
        <f ca="1">IF(AND($O173="Objectif",BB$7&gt;=$R173,BB$7&lt;=$R173+$S173-1),2,IF(AND($O173="Jalon",BB$7&gt;=$R173,BB$7&lt;=$R173+$S173-1),1,""))</f>
        <v/>
      </c>
      <c r="BC173" s="23" t="str">
        <f ca="1">IF(AND($O173="Objectif",BC$7&gt;=$R173,BC$7&lt;=$R173+$S173-1),2,IF(AND($O173="Jalon",BC$7&gt;=$R173,BC$7&lt;=$R173+$S173-1),1,""))</f>
        <v/>
      </c>
      <c r="BD173" s="23" t="str">
        <f ca="1">IF(AND($O173="Objectif",BD$7&gt;=$R173,BD$7&lt;=$R173+$S173-1),2,IF(AND($O173="Jalon",BD$7&gt;=$R173,BD$7&lt;=$R173+$S173-1),1,""))</f>
        <v/>
      </c>
      <c r="BE173" s="23" t="str">
        <f ca="1">IF(AND($O173="Objectif",BE$7&gt;=$R173,BE$7&lt;=$R173+$S173-1),2,IF(AND($O173="Jalon",BE$7&gt;=$R173,BE$7&lt;=$R173+$S173-1),1,""))</f>
        <v/>
      </c>
      <c r="BF173" s="23" t="str">
        <f ca="1">IF(AND($O173="Objectif",BF$7&gt;=$R173,BF$7&lt;=$R173+$S173-1),2,IF(AND($O173="Jalon",BF$7&gt;=$R173,BF$7&lt;=$R173+$S173-1),1,""))</f>
        <v/>
      </c>
      <c r="BG173" s="23" t="str">
        <f ca="1">IF(AND($O173="Objectif",BG$7&gt;=$R173,BG$7&lt;=$R173+$S173-1),2,IF(AND($O173="Jalon",BG$7&gt;=$R173,BG$7&lt;=$R173+$S173-1),1,""))</f>
        <v/>
      </c>
      <c r="BH173" s="23" t="str">
        <f ca="1">IF(AND($O173="Objectif",BH$7&gt;=$R173,BH$7&lt;=$R173+$S173-1),2,IF(AND($O173="Jalon",BH$7&gt;=$R173,BH$7&lt;=$R173+$S173-1),1,""))</f>
        <v/>
      </c>
      <c r="BI173" s="23" t="str">
        <f ca="1">IF(AND($O173="Objectif",BI$7&gt;=$R173,BI$7&lt;=$R173+$S173-1),2,IF(AND($O173="Jalon",BI$7&gt;=$R173,BI$7&lt;=$R173+$S173-1),1,""))</f>
        <v/>
      </c>
      <c r="BJ173" s="23" t="str">
        <f ca="1">IF(AND($O173="Objectif",BJ$7&gt;=$R173,BJ$7&lt;=$R173+$S173-1),2,IF(AND($O173="Jalon",BJ$7&gt;=$R173,BJ$7&lt;=$R173+$S173-1),1,""))</f>
        <v/>
      </c>
      <c r="BK173" s="23" t="str">
        <f ca="1">IF(AND($O173="Objectif",BK$7&gt;=$R173,BK$7&lt;=$R173+$S173-1),2,IF(AND($O173="Jalon",BK$7&gt;=$R173,BK$7&lt;=$R173+$S173-1),1,""))</f>
        <v/>
      </c>
      <c r="BL173" s="23" t="str">
        <f ca="1">IF(AND($O173="Objectif",BL$7&gt;=$R173,BL$7&lt;=$R173+$S173-1),2,IF(AND($O173="Jalon",BL$7&gt;=$R173,BL$7&lt;=$R173+$S173-1),1,""))</f>
        <v/>
      </c>
      <c r="BM173" s="23" t="str">
        <f ca="1">IF(AND($O173="Objectif",BM$7&gt;=$R173,BM$7&lt;=$R173+$S173-1),2,IF(AND($O173="Jalon",BM$7&gt;=$R173,BM$7&lt;=$R173+$S173-1),1,""))</f>
        <v/>
      </c>
      <c r="BN173" s="23" t="str">
        <f ca="1">IF(AND($O173="Objectif",BN$7&gt;=$R173,BN$7&lt;=$R173+$S173-1),2,IF(AND($O173="Jalon",BN$7&gt;=$R173,BN$7&lt;=$R173+$S173-1),1,""))</f>
        <v/>
      </c>
      <c r="BO173" s="23" t="str">
        <f ca="1">IF(AND($O173="Objectif",BO$7&gt;=$R173,BO$7&lt;=$R173+$S173-1),2,IF(AND($O173="Jalon",BO$7&gt;=$R173,BO$7&lt;=$R173+$S173-1),1,""))</f>
        <v/>
      </c>
      <c r="BP173" s="23" t="str">
        <f ca="1">IF(AND($O173="Objectif",BP$7&gt;=$R173,BP$7&lt;=$R173+$S173-1),2,IF(AND($O173="Jalon",BP$7&gt;=$R173,BP$7&lt;=$R173+$S173-1),1,""))</f>
        <v/>
      </c>
      <c r="BQ173" s="23" t="str">
        <f ca="1">IF(AND($O173="Objectif",BQ$7&gt;=$R173,BQ$7&lt;=$R173+$S173-1),2,IF(AND($O173="Jalon",BQ$7&gt;=$R173,BQ$7&lt;=$R173+$S173-1),1,""))</f>
        <v/>
      </c>
      <c r="BR173" s="23" t="str">
        <f ca="1">IF(AND($O173="Objectif",BR$7&gt;=$R173,BR$7&lt;=$R173+$S173-1),2,IF(AND($O173="Jalon",BR$7&gt;=$R173,BR$7&lt;=$R173+$S173-1),1,""))</f>
        <v/>
      </c>
      <c r="BS173" s="23" t="str">
        <f ca="1">IF(AND($O173="Objectif",BS$7&gt;=$R173,BS$7&lt;=$R173+$S173-1),2,IF(AND($O173="Jalon",BS$7&gt;=$R173,BS$7&lt;=$R173+$S173-1),1,""))</f>
        <v/>
      </c>
      <c r="BT173" s="23" t="str">
        <f ca="1">IF(AND($O173="Objectif",BT$7&gt;=$R173,BT$7&lt;=$R173+$S173-1),2,IF(AND($O173="Jalon",BT$7&gt;=$R173,BT$7&lt;=$R173+$S173-1),1,""))</f>
        <v/>
      </c>
      <c r="BU173" s="23" t="str">
        <f ca="1">IF(AND($O173="Objectif",BU$7&gt;=$R173,BU$7&lt;=$R173+$S173-1),2,IF(AND($O173="Jalon",BU$7&gt;=$R173,BU$7&lt;=$R173+$S173-1),1,""))</f>
        <v/>
      </c>
      <c r="BV173" s="23" t="str">
        <f ca="1">IF(AND($O173="Objectif",BV$7&gt;=$R173,BV$7&lt;=$R173+$S173-1),2,IF(AND($O173="Jalon",BV$7&gt;=$R173,BV$7&lt;=$R173+$S173-1),1,""))</f>
        <v/>
      </c>
      <c r="BW173" s="23" t="str">
        <f ca="1">IF(AND($O173="Objectif",BW$7&gt;=$R173,BW$7&lt;=$R173+$S173-1),2,IF(AND($O173="Jalon",BW$7&gt;=$R173,BW$7&lt;=$R173+$S173-1),1,""))</f>
        <v/>
      </c>
      <c r="BX173" s="23" t="str">
        <f ca="1">IF(AND($O173="Objectif",BX$7&gt;=$R173,BX$7&lt;=$R173+$S173-1),2,IF(AND($O173="Jalon",BX$7&gt;=$R173,BX$7&lt;=$R173+$S173-1),1,""))</f>
        <v/>
      </c>
      <c r="BY173" s="23" t="str">
        <f ca="1">IF(AND($O173="Objectif",BY$7&gt;=$R173,BY$7&lt;=$R173+$S173-1),2,IF(AND($O173="Jalon",BY$7&gt;=$R173,BY$7&lt;=$R173+$S173-1),1,""))</f>
        <v/>
      </c>
      <c r="BZ173" s="23" t="str">
        <f ca="1">IF(AND($O173="Objectif",BZ$7&gt;=$R173,BZ$7&lt;=$R173+$S173-1),2,IF(AND($O173="Jalon",BZ$7&gt;=$R173,BZ$7&lt;=$R173+$S173-1),1,""))</f>
        <v/>
      </c>
      <c r="CA173" s="23" t="str">
        <f ca="1">IF(AND($O173="Objectif",CA$7&gt;=$R173,CA$7&lt;=$R173+$S173-1),2,IF(AND($O173="Jalon",CA$7&gt;=$R173,CA$7&lt;=$R173+$S173-1),1,""))</f>
        <v/>
      </c>
      <c r="CB173" s="23" t="str">
        <f ca="1">IF(AND($O173="Objectif",CB$7&gt;=$R173,CB$7&lt;=$R173+$S173-1),2,IF(AND($O173="Jalon",CB$7&gt;=$R173,CB$7&lt;=$R173+$S173-1),1,""))</f>
        <v/>
      </c>
    </row>
    <row r="174" spans="1:80" s="60" customFormat="1" ht="30" customHeight="1" x14ac:dyDescent="0.25">
      <c r="A174" s="37">
        <v>28</v>
      </c>
      <c r="B174" s="33" t="s">
        <v>44</v>
      </c>
      <c r="C174" s="88" t="str">
        <f ca="1">VLOOKUP(((Jalons[[#This Row],[perturbation ]]+Jalons[[#This Row],[perturbation 9]])/150),$D$3:$E$6,2,1)</f>
        <v>En bonne voie</v>
      </c>
      <c r="D174" s="88" t="str">
        <f ca="1">VLOOKUP((Jalons[[#This Row],[temps consommés ]]-Jalons[[#This Row],[Nombre de jours]])/Jalons[[#This Row],[Nombre de jours]],$V$3:$W$6,2,1)</f>
        <v>En bonne voie</v>
      </c>
      <c r="E174" s="22" t="s">
        <v>9</v>
      </c>
      <c r="F174" s="65">
        <f>IF(AND(Jalons[[#This Row],[début réel ]]="",Jalons[[#This Row],[fin réelle ]]),0,IF(AND(Jalons[[#This Row],[début réel ]]&lt;&gt;"",Jalons[[#This Row],[fin réelle ]]=""),0.5,1))</f>
        <v>0</v>
      </c>
      <c r="G174" s="56">
        <f>+T129+1</f>
        <v>45054</v>
      </c>
      <c r="H174" s="21">
        <v>2</v>
      </c>
      <c r="I174" s="45">
        <f>+Jalons[[#This Row],[Début prévisionnel ]]+Jalons[[#This Row],[Nombre de jours]]-1</f>
        <v>45055</v>
      </c>
      <c r="J174" s="45"/>
      <c r="K174" s="87">
        <f ca="1">IF(Jalons[[#This Row],[temps consommés ]]-Jalons[[#This Row],[Nombre de jours]]&lt;0,0,Jalons[[#This Row],[temps consommés ]]-Jalons[[#This Row],[Nombre de jours]])</f>
        <v>0</v>
      </c>
      <c r="L17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4" s="45"/>
      <c r="N174" s="66"/>
      <c r="O174" s="88" t="str">
        <f ca="1">VLOOKUP(Jalons[[#This Row],[temps consommés 10]]-Jalons[[#This Row],[Nombre de jours6]]/Jalons[[#This Row],[Nombre de jours6]],$V$3:$W$6,2,1)</f>
        <v>En bonne voie</v>
      </c>
      <c r="P174" s="22" t="s">
        <v>9</v>
      </c>
      <c r="Q174" s="65">
        <f>IF(AND(Jalons[[#This Row],[début réel 8]]="",Jalons[[#This Row],[fin réelle 11]]),0,IF(AND(Jalons[[#This Row],[début réel 8]]&lt;&gt;"",Jalons[[#This Row],[fin réelle 11]]=""),0.5,1))</f>
        <v>0</v>
      </c>
      <c r="R174" s="107">
        <f>Jalons[[#This Row],[Fin ]]+1</f>
        <v>45056</v>
      </c>
      <c r="S174">
        <v>26</v>
      </c>
      <c r="T174" s="45">
        <f>Jalons[[#This Row],[Début prévisionnel 5]]+Jalons[[#This Row],[Nombre de jours6]]</f>
        <v>45082</v>
      </c>
      <c r="U174" s="45"/>
      <c r="V174" s="87">
        <f ca="1">IF(Jalons[[#This Row],[temps consommés 10]]-Jalons[[#This Row],[Nombre de jours6]]&lt;0,0,Jalons[[#This Row],[temps consommés 10]]-Jalons[[#This Row],[Nombre de jours6]])</f>
        <v>0</v>
      </c>
      <c r="W17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4" s="45"/>
      <c r="Y174" s="23" t="str">
        <f ca="1">IF(AND($O174="Objectif",Y$7&gt;=$R174,Y$7&lt;=$R174+$S174-1),2,IF(AND($O174="Jalon",Y$7&gt;=$R174,Y$7&lt;=$R174+$S174-1),1,""))</f>
        <v/>
      </c>
      <c r="Z174" s="23" t="str">
        <f ca="1">IF(AND($O174="Objectif",Z$7&gt;=$R174,Z$7&lt;=$R174+$S174-1),2,IF(AND($O174="Jalon",Z$7&gt;=$R174,Z$7&lt;=$R174+$S174-1),1,""))</f>
        <v/>
      </c>
      <c r="AA174" s="23" t="str">
        <f ca="1">IF(AND($O174="Objectif",AA$7&gt;=$R174,AA$7&lt;=$R174+$S174-1),2,IF(AND($O174="Jalon",AA$7&gt;=$R174,AA$7&lt;=$R174+$S174-1),1,""))</f>
        <v/>
      </c>
      <c r="AB174" s="23" t="str">
        <f ca="1">IF(AND($O174="Objectif",AB$7&gt;=$R174,AB$7&lt;=$R174+$S174-1),2,IF(AND($O174="Jalon",AB$7&gt;=$R174,AB$7&lt;=$R174+$S174-1),1,""))</f>
        <v/>
      </c>
      <c r="AC174" s="23" t="str">
        <f ca="1">IF(AND($O174="Objectif",AC$7&gt;=$R174,AC$7&lt;=$R174+$S174-1),2,IF(AND($O174="Jalon",AC$7&gt;=$R174,AC$7&lt;=$R174+$S174-1),1,""))</f>
        <v/>
      </c>
      <c r="AD174" s="23" t="str">
        <f ca="1">IF(AND($O174="Objectif",AD$7&gt;=$R174,AD$7&lt;=$R174+$S174-1),2,IF(AND($O174="Jalon",AD$7&gt;=$R174,AD$7&lt;=$R174+$S174-1),1,""))</f>
        <v/>
      </c>
      <c r="AE174" s="23" t="str">
        <f ca="1">IF(AND($O174="Objectif",AE$7&gt;=$R174,AE$7&lt;=$R174+$S174-1),2,IF(AND($O174="Jalon",AE$7&gt;=$R174,AE$7&lt;=$R174+$S174-1),1,""))</f>
        <v/>
      </c>
      <c r="AF174" s="23" t="str">
        <f ca="1">IF(AND($O174="Objectif",AF$7&gt;=$R174,AF$7&lt;=$R174+$S174-1),2,IF(AND($O174="Jalon",AF$7&gt;=$R174,AF$7&lt;=$R174+$S174-1),1,""))</f>
        <v/>
      </c>
      <c r="AG174" s="23" t="str">
        <f ca="1">IF(AND($O174="Objectif",AG$7&gt;=$R174,AG$7&lt;=$R174+$S174-1),2,IF(AND($O174="Jalon",AG$7&gt;=$R174,AG$7&lt;=$R174+$S174-1),1,""))</f>
        <v/>
      </c>
      <c r="AH174" s="23" t="str">
        <f ca="1">IF(AND($O174="Objectif",AH$7&gt;=$R174,AH$7&lt;=$R174+$S174-1),2,IF(AND($O174="Jalon",AH$7&gt;=$R174,AH$7&lt;=$R174+$S174-1),1,""))</f>
        <v/>
      </c>
      <c r="AI174" s="23" t="str">
        <f ca="1">IF(AND($O174="Objectif",AI$7&gt;=$R174,AI$7&lt;=$R174+$S174-1),2,IF(AND($O174="Jalon",AI$7&gt;=$R174,AI$7&lt;=$R174+$S174-1),1,""))</f>
        <v/>
      </c>
      <c r="AJ174" s="23" t="str">
        <f ca="1">IF(AND($O174="Objectif",AJ$7&gt;=$R174,AJ$7&lt;=$R174+$S174-1),2,IF(AND($O174="Jalon",AJ$7&gt;=$R174,AJ$7&lt;=$R174+$S174-1),1,""))</f>
        <v/>
      </c>
      <c r="AK174" s="23" t="str">
        <f ca="1">IF(AND($O174="Objectif",AK$7&gt;=$R174,AK$7&lt;=$R174+$S174-1),2,IF(AND($O174="Jalon",AK$7&gt;=$R174,AK$7&lt;=$R174+$S174-1),1,""))</f>
        <v/>
      </c>
      <c r="AL174" s="23" t="str">
        <f ca="1">IF(AND($O174="Objectif",AL$7&gt;=$R174,AL$7&lt;=$R174+$S174-1),2,IF(AND($O174="Jalon",AL$7&gt;=$R174,AL$7&lt;=$R174+$S174-1),1,""))</f>
        <v/>
      </c>
      <c r="AM174" s="23" t="str">
        <f ca="1">IF(AND($O174="Objectif",AM$7&gt;=$R174,AM$7&lt;=$R174+$S174-1),2,IF(AND($O174="Jalon",AM$7&gt;=$R174,AM$7&lt;=$R174+$S174-1),1,""))</f>
        <v/>
      </c>
      <c r="AN174" s="23" t="str">
        <f ca="1">IF(AND($O174="Objectif",AN$7&gt;=$R174,AN$7&lt;=$R174+$S174-1),2,IF(AND($O174="Jalon",AN$7&gt;=$R174,AN$7&lt;=$R174+$S174-1),1,""))</f>
        <v/>
      </c>
      <c r="AO174" s="23" t="str">
        <f ca="1">IF(AND($O174="Objectif",AO$7&gt;=$R174,AO$7&lt;=$R174+$S174-1),2,IF(AND($O174="Jalon",AO$7&gt;=$R174,AO$7&lt;=$R174+$S174-1),1,""))</f>
        <v/>
      </c>
      <c r="AP174" s="23" t="str">
        <f ca="1">IF(AND($O174="Objectif",AP$7&gt;=$R174,AP$7&lt;=$R174+$S174-1),2,IF(AND($O174="Jalon",AP$7&gt;=$R174,AP$7&lt;=$R174+$S174-1),1,""))</f>
        <v/>
      </c>
      <c r="AQ174" s="23" t="str">
        <f ca="1">IF(AND($O174="Objectif",AQ$7&gt;=$R174,AQ$7&lt;=$R174+$S174-1),2,IF(AND($O174="Jalon",AQ$7&gt;=$R174,AQ$7&lt;=$R174+$S174-1),1,""))</f>
        <v/>
      </c>
      <c r="AR174" s="23" t="str">
        <f ca="1">IF(AND($O174="Objectif",AR$7&gt;=$R174,AR$7&lt;=$R174+$S174-1),2,IF(AND($O174="Jalon",AR$7&gt;=$R174,AR$7&lt;=$R174+$S174-1),1,""))</f>
        <v/>
      </c>
      <c r="AS174" s="23" t="str">
        <f ca="1">IF(AND($O174="Objectif",AS$7&gt;=$R174,AS$7&lt;=$R174+$S174-1),2,IF(AND($O174="Jalon",AS$7&gt;=$R174,AS$7&lt;=$R174+$S174-1),1,""))</f>
        <v/>
      </c>
      <c r="AT174" s="23" t="str">
        <f ca="1">IF(AND($O174="Objectif",AT$7&gt;=$R174,AT$7&lt;=$R174+$S174-1),2,IF(AND($O174="Jalon",AT$7&gt;=$R174,AT$7&lt;=$R174+$S174-1),1,""))</f>
        <v/>
      </c>
      <c r="AU174" s="23" t="str">
        <f ca="1">IF(AND($O174="Objectif",AU$7&gt;=$R174,AU$7&lt;=$R174+$S174-1),2,IF(AND($O174="Jalon",AU$7&gt;=$R174,AU$7&lt;=$R174+$S174-1),1,""))</f>
        <v/>
      </c>
      <c r="AV174" s="23" t="str">
        <f ca="1">IF(AND($O174="Objectif",AV$7&gt;=$R174,AV$7&lt;=$R174+$S174-1),2,IF(AND($O174="Jalon",AV$7&gt;=$R174,AV$7&lt;=$R174+$S174-1),1,""))</f>
        <v/>
      </c>
      <c r="AW174" s="23" t="str">
        <f ca="1">IF(AND($O174="Objectif",AW$7&gt;=$R174,AW$7&lt;=$R174+$S174-1),2,IF(AND($O174="Jalon",AW$7&gt;=$R174,AW$7&lt;=$R174+$S174-1),1,""))</f>
        <v/>
      </c>
      <c r="AX174" s="23" t="str">
        <f ca="1">IF(AND($O174="Objectif",AX$7&gt;=$R174,AX$7&lt;=$R174+$S174-1),2,IF(AND($O174="Jalon",AX$7&gt;=$R174,AX$7&lt;=$R174+$S174-1),1,""))</f>
        <v/>
      </c>
      <c r="AY174" s="23" t="str">
        <f ca="1">IF(AND($O174="Objectif",AY$7&gt;=$R174,AY$7&lt;=$R174+$S174-1),2,IF(AND($O174="Jalon",AY$7&gt;=$R174,AY$7&lt;=$R174+$S174-1),1,""))</f>
        <v/>
      </c>
      <c r="AZ174" s="23" t="str">
        <f ca="1">IF(AND($O174="Objectif",AZ$7&gt;=$R174,AZ$7&lt;=$R174+$S174-1),2,IF(AND($O174="Jalon",AZ$7&gt;=$R174,AZ$7&lt;=$R174+$S174-1),1,""))</f>
        <v/>
      </c>
      <c r="BA174" s="23" t="str">
        <f ca="1">IF(AND($O174="Objectif",BA$7&gt;=$R174,BA$7&lt;=$R174+$S174-1),2,IF(AND($O174="Jalon",BA$7&gt;=$R174,BA$7&lt;=$R174+$S174-1),1,""))</f>
        <v/>
      </c>
      <c r="BB174" s="23" t="str">
        <f ca="1">IF(AND($O174="Objectif",BB$7&gt;=$R174,BB$7&lt;=$R174+$S174-1),2,IF(AND($O174="Jalon",BB$7&gt;=$R174,BB$7&lt;=$R174+$S174-1),1,""))</f>
        <v/>
      </c>
      <c r="BC174" s="23" t="str">
        <f ca="1">IF(AND($O174="Objectif",BC$7&gt;=$R174,BC$7&lt;=$R174+$S174-1),2,IF(AND($O174="Jalon",BC$7&gt;=$R174,BC$7&lt;=$R174+$S174-1),1,""))</f>
        <v/>
      </c>
      <c r="BD174" s="23" t="str">
        <f ca="1">IF(AND($O174="Objectif",BD$7&gt;=$R174,BD$7&lt;=$R174+$S174-1),2,IF(AND($O174="Jalon",BD$7&gt;=$R174,BD$7&lt;=$R174+$S174-1),1,""))</f>
        <v/>
      </c>
      <c r="BE174" s="23" t="str">
        <f ca="1">IF(AND($O174="Objectif",BE$7&gt;=$R174,BE$7&lt;=$R174+$S174-1),2,IF(AND($O174="Jalon",BE$7&gt;=$R174,BE$7&lt;=$R174+$S174-1),1,""))</f>
        <v/>
      </c>
      <c r="BF174" s="23" t="str">
        <f ca="1">IF(AND($O174="Objectif",BF$7&gt;=$R174,BF$7&lt;=$R174+$S174-1),2,IF(AND($O174="Jalon",BF$7&gt;=$R174,BF$7&lt;=$R174+$S174-1),1,""))</f>
        <v/>
      </c>
      <c r="BG174" s="23" t="str">
        <f ca="1">IF(AND($O174="Objectif",BG$7&gt;=$R174,BG$7&lt;=$R174+$S174-1),2,IF(AND($O174="Jalon",BG$7&gt;=$R174,BG$7&lt;=$R174+$S174-1),1,""))</f>
        <v/>
      </c>
      <c r="BH174" s="23" t="str">
        <f ca="1">IF(AND($O174="Objectif",BH$7&gt;=$R174,BH$7&lt;=$R174+$S174-1),2,IF(AND($O174="Jalon",BH$7&gt;=$R174,BH$7&lt;=$R174+$S174-1),1,""))</f>
        <v/>
      </c>
      <c r="BI174" s="23" t="str">
        <f ca="1">IF(AND($O174="Objectif",BI$7&gt;=$R174,BI$7&lt;=$R174+$S174-1),2,IF(AND($O174="Jalon",BI$7&gt;=$R174,BI$7&lt;=$R174+$S174-1),1,""))</f>
        <v/>
      </c>
      <c r="BJ174" s="23" t="str">
        <f ca="1">IF(AND($O174="Objectif",BJ$7&gt;=$R174,BJ$7&lt;=$R174+$S174-1),2,IF(AND($O174="Jalon",BJ$7&gt;=$R174,BJ$7&lt;=$R174+$S174-1),1,""))</f>
        <v/>
      </c>
      <c r="BK174" s="23" t="str">
        <f ca="1">IF(AND($O174="Objectif",BK$7&gt;=$R174,BK$7&lt;=$R174+$S174-1),2,IF(AND($O174="Jalon",BK$7&gt;=$R174,BK$7&lt;=$R174+$S174-1),1,""))</f>
        <v/>
      </c>
      <c r="BL174" s="23" t="str">
        <f ca="1">IF(AND($O174="Objectif",BL$7&gt;=$R174,BL$7&lt;=$R174+$S174-1),2,IF(AND($O174="Jalon",BL$7&gt;=$R174,BL$7&lt;=$R174+$S174-1),1,""))</f>
        <v/>
      </c>
      <c r="BM174" s="23" t="str">
        <f ca="1">IF(AND($O174="Objectif",BM$7&gt;=$R174,BM$7&lt;=$R174+$S174-1),2,IF(AND($O174="Jalon",BM$7&gt;=$R174,BM$7&lt;=$R174+$S174-1),1,""))</f>
        <v/>
      </c>
      <c r="BN174" s="23" t="str">
        <f ca="1">IF(AND($O174="Objectif",BN$7&gt;=$R174,BN$7&lt;=$R174+$S174-1),2,IF(AND($O174="Jalon",BN$7&gt;=$R174,BN$7&lt;=$R174+$S174-1),1,""))</f>
        <v/>
      </c>
      <c r="BO174" s="23" t="str">
        <f ca="1">IF(AND($O174="Objectif",BO$7&gt;=$R174,BO$7&lt;=$R174+$S174-1),2,IF(AND($O174="Jalon",BO$7&gt;=$R174,BO$7&lt;=$R174+$S174-1),1,""))</f>
        <v/>
      </c>
      <c r="BP174" s="23" t="str">
        <f ca="1">IF(AND($O174="Objectif",BP$7&gt;=$R174,BP$7&lt;=$R174+$S174-1),2,IF(AND($O174="Jalon",BP$7&gt;=$R174,BP$7&lt;=$R174+$S174-1),1,""))</f>
        <v/>
      </c>
      <c r="BQ174" s="23" t="str">
        <f ca="1">IF(AND($O174="Objectif",BQ$7&gt;=$R174,BQ$7&lt;=$R174+$S174-1),2,IF(AND($O174="Jalon",BQ$7&gt;=$R174,BQ$7&lt;=$R174+$S174-1),1,""))</f>
        <v/>
      </c>
      <c r="BR174" s="23" t="str">
        <f ca="1">IF(AND($O174="Objectif",BR$7&gt;=$R174,BR$7&lt;=$R174+$S174-1),2,IF(AND($O174="Jalon",BR$7&gt;=$R174,BR$7&lt;=$R174+$S174-1),1,""))</f>
        <v/>
      </c>
      <c r="BS174" s="23" t="str">
        <f ca="1">IF(AND($O174="Objectif",BS$7&gt;=$R174,BS$7&lt;=$R174+$S174-1),2,IF(AND($O174="Jalon",BS$7&gt;=$R174,BS$7&lt;=$R174+$S174-1),1,""))</f>
        <v/>
      </c>
      <c r="BT174" s="23" t="str">
        <f ca="1">IF(AND($O174="Objectif",BT$7&gt;=$R174,BT$7&lt;=$R174+$S174-1),2,IF(AND($O174="Jalon",BT$7&gt;=$R174,BT$7&lt;=$R174+$S174-1),1,""))</f>
        <v/>
      </c>
      <c r="BU174" s="23" t="str">
        <f ca="1">IF(AND($O174="Objectif",BU$7&gt;=$R174,BU$7&lt;=$R174+$S174-1),2,IF(AND($O174="Jalon",BU$7&gt;=$R174,BU$7&lt;=$R174+$S174-1),1,""))</f>
        <v/>
      </c>
      <c r="BV174" s="23" t="str">
        <f ca="1">IF(AND($O174="Objectif",BV$7&gt;=$R174,BV$7&lt;=$R174+$S174-1),2,IF(AND($O174="Jalon",BV$7&gt;=$R174,BV$7&lt;=$R174+$S174-1),1,""))</f>
        <v/>
      </c>
      <c r="BW174" s="23" t="str">
        <f ca="1">IF(AND($O174="Objectif",BW$7&gt;=$R174,BW$7&lt;=$R174+$S174-1),2,IF(AND($O174="Jalon",BW$7&gt;=$R174,BW$7&lt;=$R174+$S174-1),1,""))</f>
        <v/>
      </c>
      <c r="BX174" s="23" t="str">
        <f ca="1">IF(AND($O174="Objectif",BX$7&gt;=$R174,BX$7&lt;=$R174+$S174-1),2,IF(AND($O174="Jalon",BX$7&gt;=$R174,BX$7&lt;=$R174+$S174-1),1,""))</f>
        <v/>
      </c>
      <c r="BY174" s="23" t="str">
        <f ca="1">IF(AND($O174="Objectif",BY$7&gt;=$R174,BY$7&lt;=$R174+$S174-1),2,IF(AND($O174="Jalon",BY$7&gt;=$R174,BY$7&lt;=$R174+$S174-1),1,""))</f>
        <v/>
      </c>
      <c r="BZ174" s="23" t="str">
        <f ca="1">IF(AND($O174="Objectif",BZ$7&gt;=$R174,BZ$7&lt;=$R174+$S174-1),2,IF(AND($O174="Jalon",BZ$7&gt;=$R174,BZ$7&lt;=$R174+$S174-1),1,""))</f>
        <v/>
      </c>
      <c r="CA174" s="23" t="str">
        <f ca="1">IF(AND($O174="Objectif",CA$7&gt;=$R174,CA$7&lt;=$R174+$S174-1),2,IF(AND($O174="Jalon",CA$7&gt;=$R174,CA$7&lt;=$R174+$S174-1),1,""))</f>
        <v/>
      </c>
      <c r="CB174" s="23" t="str">
        <f ca="1">IF(AND($O174="Objectif",CB$7&gt;=$R174,CB$7&lt;=$R174+$S174-1),2,IF(AND($O174="Jalon",CB$7&gt;=$R174,CB$7&lt;=$R174+$S174-1),1,""))</f>
        <v/>
      </c>
    </row>
    <row r="175" spans="1:80" s="60" customFormat="1" ht="30" customHeight="1" x14ac:dyDescent="0.25">
      <c r="A175" s="36">
        <v>29</v>
      </c>
      <c r="B175" s="33" t="s">
        <v>45</v>
      </c>
      <c r="C175" s="88" t="str">
        <f ca="1">VLOOKUP(((Jalons[[#This Row],[perturbation ]]+Jalons[[#This Row],[perturbation 9]])/150),$D$3:$E$6,2,1)</f>
        <v>En bonne voie</v>
      </c>
      <c r="D175" s="88" t="str">
        <f ca="1">VLOOKUP((Jalons[[#This Row],[temps consommés ]]-Jalons[[#This Row],[Nombre de jours]])/Jalons[[#This Row],[Nombre de jours]],$V$3:$W$6,2,1)</f>
        <v>En bonne voie</v>
      </c>
      <c r="E175" s="22" t="s">
        <v>9</v>
      </c>
      <c r="F175" s="65">
        <f>IF(AND(Jalons[[#This Row],[début réel ]]="",Jalons[[#This Row],[fin réelle ]]),0,IF(AND(Jalons[[#This Row],[début réel ]]&lt;&gt;"",Jalons[[#This Row],[fin réelle ]]=""),0.5,1))</f>
        <v>0</v>
      </c>
      <c r="G175" s="56">
        <f>+T130+1</f>
        <v>45054</v>
      </c>
      <c r="H175" s="21">
        <v>2</v>
      </c>
      <c r="I175" s="45">
        <f>+Jalons[[#This Row],[Début prévisionnel ]]+Jalons[[#This Row],[Nombre de jours]]-1</f>
        <v>45055</v>
      </c>
      <c r="J175" s="45"/>
      <c r="K175" s="87">
        <f ca="1">IF(Jalons[[#This Row],[temps consommés ]]-Jalons[[#This Row],[Nombre de jours]]&lt;0,0,Jalons[[#This Row],[temps consommés ]]-Jalons[[#This Row],[Nombre de jours]])</f>
        <v>0</v>
      </c>
      <c r="L17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5" s="45"/>
      <c r="N175" s="66"/>
      <c r="O175" s="88" t="str">
        <f ca="1">VLOOKUP(Jalons[[#This Row],[temps consommés 10]]-Jalons[[#This Row],[Nombre de jours6]]/Jalons[[#This Row],[Nombre de jours6]],$V$3:$W$6,2,1)</f>
        <v>En bonne voie</v>
      </c>
      <c r="P175" s="22" t="s">
        <v>9</v>
      </c>
      <c r="Q175" s="65">
        <f>IF(AND(Jalons[[#This Row],[début réel 8]]="",Jalons[[#This Row],[fin réelle 11]]),0,IF(AND(Jalons[[#This Row],[début réel 8]]&lt;&gt;"",Jalons[[#This Row],[fin réelle 11]]=""),0.5,1))</f>
        <v>0</v>
      </c>
      <c r="R175" s="107">
        <f>Jalons[[#This Row],[Fin ]]+1</f>
        <v>45056</v>
      </c>
      <c r="S175">
        <v>26</v>
      </c>
      <c r="T175" s="45">
        <f>Jalons[[#This Row],[Début prévisionnel 5]]+Jalons[[#This Row],[Nombre de jours6]]</f>
        <v>45082</v>
      </c>
      <c r="U175" s="45"/>
      <c r="V175" s="87">
        <f ca="1">IF(Jalons[[#This Row],[temps consommés 10]]-Jalons[[#This Row],[Nombre de jours6]]&lt;0,0,Jalons[[#This Row],[temps consommés 10]]-Jalons[[#This Row],[Nombre de jours6]])</f>
        <v>0</v>
      </c>
      <c r="W17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5" s="45"/>
      <c r="Y175" s="23" t="str">
        <f ca="1">IF(AND($O175="Objectif",Y$7&gt;=$R175,Y$7&lt;=$R175+$S175-1),2,IF(AND($O175="Jalon",Y$7&gt;=$R175,Y$7&lt;=$R175+$S175-1),1,""))</f>
        <v/>
      </c>
      <c r="Z175" s="23" t="str">
        <f ca="1">IF(AND($O175="Objectif",Z$7&gt;=$R175,Z$7&lt;=$R175+$S175-1),2,IF(AND($O175="Jalon",Z$7&gt;=$R175,Z$7&lt;=$R175+$S175-1),1,""))</f>
        <v/>
      </c>
      <c r="AA175" s="23" t="str">
        <f ca="1">IF(AND($O175="Objectif",AA$7&gt;=$R175,AA$7&lt;=$R175+$S175-1),2,IF(AND($O175="Jalon",AA$7&gt;=$R175,AA$7&lt;=$R175+$S175-1),1,""))</f>
        <v/>
      </c>
      <c r="AB175" s="23" t="str">
        <f ca="1">IF(AND($O175="Objectif",AB$7&gt;=$R175,AB$7&lt;=$R175+$S175-1),2,IF(AND($O175="Jalon",AB$7&gt;=$R175,AB$7&lt;=$R175+$S175-1),1,""))</f>
        <v/>
      </c>
      <c r="AC175" s="23" t="str">
        <f ca="1">IF(AND($O175="Objectif",AC$7&gt;=$R175,AC$7&lt;=$R175+$S175-1),2,IF(AND($O175="Jalon",AC$7&gt;=$R175,AC$7&lt;=$R175+$S175-1),1,""))</f>
        <v/>
      </c>
      <c r="AD175" s="23" t="str">
        <f ca="1">IF(AND($O175="Objectif",AD$7&gt;=$R175,AD$7&lt;=$R175+$S175-1),2,IF(AND($O175="Jalon",AD$7&gt;=$R175,AD$7&lt;=$R175+$S175-1),1,""))</f>
        <v/>
      </c>
      <c r="AE175" s="23" t="str">
        <f ca="1">IF(AND($O175="Objectif",AE$7&gt;=$R175,AE$7&lt;=$R175+$S175-1),2,IF(AND($O175="Jalon",AE$7&gt;=$R175,AE$7&lt;=$R175+$S175-1),1,""))</f>
        <v/>
      </c>
      <c r="AF175" s="23" t="str">
        <f ca="1">IF(AND($O175="Objectif",AF$7&gt;=$R175,AF$7&lt;=$R175+$S175-1),2,IF(AND($O175="Jalon",AF$7&gt;=$R175,AF$7&lt;=$R175+$S175-1),1,""))</f>
        <v/>
      </c>
      <c r="AG175" s="23" t="str">
        <f ca="1">IF(AND($O175="Objectif",AG$7&gt;=$R175,AG$7&lt;=$R175+$S175-1),2,IF(AND($O175="Jalon",AG$7&gt;=$R175,AG$7&lt;=$R175+$S175-1),1,""))</f>
        <v/>
      </c>
      <c r="AH175" s="23" t="str">
        <f ca="1">IF(AND($O175="Objectif",AH$7&gt;=$R175,AH$7&lt;=$R175+$S175-1),2,IF(AND($O175="Jalon",AH$7&gt;=$R175,AH$7&lt;=$R175+$S175-1),1,""))</f>
        <v/>
      </c>
      <c r="AI175" s="23" t="str">
        <f ca="1">IF(AND($O175="Objectif",AI$7&gt;=$R175,AI$7&lt;=$R175+$S175-1),2,IF(AND($O175="Jalon",AI$7&gt;=$R175,AI$7&lt;=$R175+$S175-1),1,""))</f>
        <v/>
      </c>
      <c r="AJ175" s="23" t="str">
        <f ca="1">IF(AND($O175="Objectif",AJ$7&gt;=$R175,AJ$7&lt;=$R175+$S175-1),2,IF(AND($O175="Jalon",AJ$7&gt;=$R175,AJ$7&lt;=$R175+$S175-1),1,""))</f>
        <v/>
      </c>
      <c r="AK175" s="23" t="str">
        <f ca="1">IF(AND($O175="Objectif",AK$7&gt;=$R175,AK$7&lt;=$R175+$S175-1),2,IF(AND($O175="Jalon",AK$7&gt;=$R175,AK$7&lt;=$R175+$S175-1),1,""))</f>
        <v/>
      </c>
      <c r="AL175" s="23" t="str">
        <f ca="1">IF(AND($O175="Objectif",AL$7&gt;=$R175,AL$7&lt;=$R175+$S175-1),2,IF(AND($O175="Jalon",AL$7&gt;=$R175,AL$7&lt;=$R175+$S175-1),1,""))</f>
        <v/>
      </c>
      <c r="AM175" s="23" t="str">
        <f ca="1">IF(AND($O175="Objectif",AM$7&gt;=$R175,AM$7&lt;=$R175+$S175-1),2,IF(AND($O175="Jalon",AM$7&gt;=$R175,AM$7&lt;=$R175+$S175-1),1,""))</f>
        <v/>
      </c>
      <c r="AN175" s="23" t="str">
        <f ca="1">IF(AND($O175="Objectif",AN$7&gt;=$R175,AN$7&lt;=$R175+$S175-1),2,IF(AND($O175="Jalon",AN$7&gt;=$R175,AN$7&lt;=$R175+$S175-1),1,""))</f>
        <v/>
      </c>
      <c r="AO175" s="23" t="str">
        <f ca="1">IF(AND($O175="Objectif",AO$7&gt;=$R175,AO$7&lt;=$R175+$S175-1),2,IF(AND($O175="Jalon",AO$7&gt;=$R175,AO$7&lt;=$R175+$S175-1),1,""))</f>
        <v/>
      </c>
      <c r="AP175" s="23" t="str">
        <f ca="1">IF(AND($O175="Objectif",AP$7&gt;=$R175,AP$7&lt;=$R175+$S175-1),2,IF(AND($O175="Jalon",AP$7&gt;=$R175,AP$7&lt;=$R175+$S175-1),1,""))</f>
        <v/>
      </c>
      <c r="AQ175" s="23" t="str">
        <f ca="1">IF(AND($O175="Objectif",AQ$7&gt;=$R175,AQ$7&lt;=$R175+$S175-1),2,IF(AND($O175="Jalon",AQ$7&gt;=$R175,AQ$7&lt;=$R175+$S175-1),1,""))</f>
        <v/>
      </c>
      <c r="AR175" s="23" t="str">
        <f ca="1">IF(AND($O175="Objectif",AR$7&gt;=$R175,AR$7&lt;=$R175+$S175-1),2,IF(AND($O175="Jalon",AR$7&gt;=$R175,AR$7&lt;=$R175+$S175-1),1,""))</f>
        <v/>
      </c>
      <c r="AS175" s="23" t="str">
        <f ca="1">IF(AND($O175="Objectif",AS$7&gt;=$R175,AS$7&lt;=$R175+$S175-1),2,IF(AND($O175="Jalon",AS$7&gt;=$R175,AS$7&lt;=$R175+$S175-1),1,""))</f>
        <v/>
      </c>
      <c r="AT175" s="23" t="str">
        <f ca="1">IF(AND($O175="Objectif",AT$7&gt;=$R175,AT$7&lt;=$R175+$S175-1),2,IF(AND($O175="Jalon",AT$7&gt;=$R175,AT$7&lt;=$R175+$S175-1),1,""))</f>
        <v/>
      </c>
      <c r="AU175" s="23" t="str">
        <f ca="1">IF(AND($O175="Objectif",AU$7&gt;=$R175,AU$7&lt;=$R175+$S175-1),2,IF(AND($O175="Jalon",AU$7&gt;=$R175,AU$7&lt;=$R175+$S175-1),1,""))</f>
        <v/>
      </c>
      <c r="AV175" s="23" t="str">
        <f ca="1">IF(AND($O175="Objectif",AV$7&gt;=$R175,AV$7&lt;=$R175+$S175-1),2,IF(AND($O175="Jalon",AV$7&gt;=$R175,AV$7&lt;=$R175+$S175-1),1,""))</f>
        <v/>
      </c>
      <c r="AW175" s="23" t="str">
        <f ca="1">IF(AND($O175="Objectif",AW$7&gt;=$R175,AW$7&lt;=$R175+$S175-1),2,IF(AND($O175="Jalon",AW$7&gt;=$R175,AW$7&lt;=$R175+$S175-1),1,""))</f>
        <v/>
      </c>
      <c r="AX175" s="23" t="str">
        <f ca="1">IF(AND($O175="Objectif",AX$7&gt;=$R175,AX$7&lt;=$R175+$S175-1),2,IF(AND($O175="Jalon",AX$7&gt;=$R175,AX$7&lt;=$R175+$S175-1),1,""))</f>
        <v/>
      </c>
      <c r="AY175" s="23" t="str">
        <f ca="1">IF(AND($O175="Objectif",AY$7&gt;=$R175,AY$7&lt;=$R175+$S175-1),2,IF(AND($O175="Jalon",AY$7&gt;=$R175,AY$7&lt;=$R175+$S175-1),1,""))</f>
        <v/>
      </c>
      <c r="AZ175" s="23" t="str">
        <f ca="1">IF(AND($O175="Objectif",AZ$7&gt;=$R175,AZ$7&lt;=$R175+$S175-1),2,IF(AND($O175="Jalon",AZ$7&gt;=$R175,AZ$7&lt;=$R175+$S175-1),1,""))</f>
        <v/>
      </c>
      <c r="BA175" s="23" t="str">
        <f ca="1">IF(AND($O175="Objectif",BA$7&gt;=$R175,BA$7&lt;=$R175+$S175-1),2,IF(AND($O175="Jalon",BA$7&gt;=$R175,BA$7&lt;=$R175+$S175-1),1,""))</f>
        <v/>
      </c>
      <c r="BB175" s="23" t="str">
        <f ca="1">IF(AND($O175="Objectif",BB$7&gt;=$R175,BB$7&lt;=$R175+$S175-1),2,IF(AND($O175="Jalon",BB$7&gt;=$R175,BB$7&lt;=$R175+$S175-1),1,""))</f>
        <v/>
      </c>
      <c r="BC175" s="23" t="str">
        <f ca="1">IF(AND($O175="Objectif",BC$7&gt;=$R175,BC$7&lt;=$R175+$S175-1),2,IF(AND($O175="Jalon",BC$7&gt;=$R175,BC$7&lt;=$R175+$S175-1),1,""))</f>
        <v/>
      </c>
      <c r="BD175" s="23" t="str">
        <f ca="1">IF(AND($O175="Objectif",BD$7&gt;=$R175,BD$7&lt;=$R175+$S175-1),2,IF(AND($O175="Jalon",BD$7&gt;=$R175,BD$7&lt;=$R175+$S175-1),1,""))</f>
        <v/>
      </c>
      <c r="BE175" s="23" t="str">
        <f ca="1">IF(AND($O175="Objectif",BE$7&gt;=$R175,BE$7&lt;=$R175+$S175-1),2,IF(AND($O175="Jalon",BE$7&gt;=$R175,BE$7&lt;=$R175+$S175-1),1,""))</f>
        <v/>
      </c>
      <c r="BF175" s="23" t="str">
        <f ca="1">IF(AND($O175="Objectif",BF$7&gt;=$R175,BF$7&lt;=$R175+$S175-1),2,IF(AND($O175="Jalon",BF$7&gt;=$R175,BF$7&lt;=$R175+$S175-1),1,""))</f>
        <v/>
      </c>
      <c r="BG175" s="23" t="str">
        <f ca="1">IF(AND($O175="Objectif",BG$7&gt;=$R175,BG$7&lt;=$R175+$S175-1),2,IF(AND($O175="Jalon",BG$7&gt;=$R175,BG$7&lt;=$R175+$S175-1),1,""))</f>
        <v/>
      </c>
      <c r="BH175" s="23" t="str">
        <f ca="1">IF(AND($O175="Objectif",BH$7&gt;=$R175,BH$7&lt;=$R175+$S175-1),2,IF(AND($O175="Jalon",BH$7&gt;=$R175,BH$7&lt;=$R175+$S175-1),1,""))</f>
        <v/>
      </c>
      <c r="BI175" s="23" t="str">
        <f ca="1">IF(AND($O175="Objectif",BI$7&gt;=$R175,BI$7&lt;=$R175+$S175-1),2,IF(AND($O175="Jalon",BI$7&gt;=$R175,BI$7&lt;=$R175+$S175-1),1,""))</f>
        <v/>
      </c>
      <c r="BJ175" s="23" t="str">
        <f ca="1">IF(AND($O175="Objectif",BJ$7&gt;=$R175,BJ$7&lt;=$R175+$S175-1),2,IF(AND($O175="Jalon",BJ$7&gt;=$R175,BJ$7&lt;=$R175+$S175-1),1,""))</f>
        <v/>
      </c>
      <c r="BK175" s="23" t="str">
        <f ca="1">IF(AND($O175="Objectif",BK$7&gt;=$R175,BK$7&lt;=$R175+$S175-1),2,IF(AND($O175="Jalon",BK$7&gt;=$R175,BK$7&lt;=$R175+$S175-1),1,""))</f>
        <v/>
      </c>
      <c r="BL175" s="23" t="str">
        <f ca="1">IF(AND($O175="Objectif",BL$7&gt;=$R175,BL$7&lt;=$R175+$S175-1),2,IF(AND($O175="Jalon",BL$7&gt;=$R175,BL$7&lt;=$R175+$S175-1),1,""))</f>
        <v/>
      </c>
      <c r="BM175" s="23" t="str">
        <f ca="1">IF(AND($O175="Objectif",BM$7&gt;=$R175,BM$7&lt;=$R175+$S175-1),2,IF(AND($O175="Jalon",BM$7&gt;=$R175,BM$7&lt;=$R175+$S175-1),1,""))</f>
        <v/>
      </c>
      <c r="BN175" s="23" t="str">
        <f ca="1">IF(AND($O175="Objectif",BN$7&gt;=$R175,BN$7&lt;=$R175+$S175-1),2,IF(AND($O175="Jalon",BN$7&gt;=$R175,BN$7&lt;=$R175+$S175-1),1,""))</f>
        <v/>
      </c>
      <c r="BO175" s="23" t="str">
        <f ca="1">IF(AND($O175="Objectif",BO$7&gt;=$R175,BO$7&lt;=$R175+$S175-1),2,IF(AND($O175="Jalon",BO$7&gt;=$R175,BO$7&lt;=$R175+$S175-1),1,""))</f>
        <v/>
      </c>
      <c r="BP175" s="23" t="str">
        <f ca="1">IF(AND($O175="Objectif",BP$7&gt;=$R175,BP$7&lt;=$R175+$S175-1),2,IF(AND($O175="Jalon",BP$7&gt;=$R175,BP$7&lt;=$R175+$S175-1),1,""))</f>
        <v/>
      </c>
      <c r="BQ175" s="23" t="str">
        <f ca="1">IF(AND($O175="Objectif",BQ$7&gt;=$R175,BQ$7&lt;=$R175+$S175-1),2,IF(AND($O175="Jalon",BQ$7&gt;=$R175,BQ$7&lt;=$R175+$S175-1),1,""))</f>
        <v/>
      </c>
      <c r="BR175" s="23" t="str">
        <f ca="1">IF(AND($O175="Objectif",BR$7&gt;=$R175,BR$7&lt;=$R175+$S175-1),2,IF(AND($O175="Jalon",BR$7&gt;=$R175,BR$7&lt;=$R175+$S175-1),1,""))</f>
        <v/>
      </c>
      <c r="BS175" s="23" t="str">
        <f ca="1">IF(AND($O175="Objectif",BS$7&gt;=$R175,BS$7&lt;=$R175+$S175-1),2,IF(AND($O175="Jalon",BS$7&gt;=$R175,BS$7&lt;=$R175+$S175-1),1,""))</f>
        <v/>
      </c>
      <c r="BT175" s="23" t="str">
        <f ca="1">IF(AND($O175="Objectif",BT$7&gt;=$R175,BT$7&lt;=$R175+$S175-1),2,IF(AND($O175="Jalon",BT$7&gt;=$R175,BT$7&lt;=$R175+$S175-1),1,""))</f>
        <v/>
      </c>
      <c r="BU175" s="23" t="str">
        <f ca="1">IF(AND($O175="Objectif",BU$7&gt;=$R175,BU$7&lt;=$R175+$S175-1),2,IF(AND($O175="Jalon",BU$7&gt;=$R175,BU$7&lt;=$R175+$S175-1),1,""))</f>
        <v/>
      </c>
      <c r="BV175" s="23" t="str">
        <f ca="1">IF(AND($O175="Objectif",BV$7&gt;=$R175,BV$7&lt;=$R175+$S175-1),2,IF(AND($O175="Jalon",BV$7&gt;=$R175,BV$7&lt;=$R175+$S175-1),1,""))</f>
        <v/>
      </c>
      <c r="BW175" s="23" t="str">
        <f ca="1">IF(AND($O175="Objectif",BW$7&gt;=$R175,BW$7&lt;=$R175+$S175-1),2,IF(AND($O175="Jalon",BW$7&gt;=$R175,BW$7&lt;=$R175+$S175-1),1,""))</f>
        <v/>
      </c>
      <c r="BX175" s="23" t="str">
        <f ca="1">IF(AND($O175="Objectif",BX$7&gt;=$R175,BX$7&lt;=$R175+$S175-1),2,IF(AND($O175="Jalon",BX$7&gt;=$R175,BX$7&lt;=$R175+$S175-1),1,""))</f>
        <v/>
      </c>
      <c r="BY175" s="23" t="str">
        <f ca="1">IF(AND($O175="Objectif",BY$7&gt;=$R175,BY$7&lt;=$R175+$S175-1),2,IF(AND($O175="Jalon",BY$7&gt;=$R175,BY$7&lt;=$R175+$S175-1),1,""))</f>
        <v/>
      </c>
      <c r="BZ175" s="23" t="str">
        <f ca="1">IF(AND($O175="Objectif",BZ$7&gt;=$R175,BZ$7&lt;=$R175+$S175-1),2,IF(AND($O175="Jalon",BZ$7&gt;=$R175,BZ$7&lt;=$R175+$S175-1),1,""))</f>
        <v/>
      </c>
      <c r="CA175" s="23" t="str">
        <f ca="1">IF(AND($O175="Objectif",CA$7&gt;=$R175,CA$7&lt;=$R175+$S175-1),2,IF(AND($O175="Jalon",CA$7&gt;=$R175,CA$7&lt;=$R175+$S175-1),1,""))</f>
        <v/>
      </c>
      <c r="CB175" s="23" t="str">
        <f ca="1">IF(AND($O175="Objectif",CB$7&gt;=$R175,CB$7&lt;=$R175+$S175-1),2,IF(AND($O175="Jalon",CB$7&gt;=$R175,CB$7&lt;=$R175+$S175-1),1,""))</f>
        <v/>
      </c>
    </row>
    <row r="176" spans="1:80" s="60" customFormat="1" ht="30" customHeight="1" x14ac:dyDescent="0.25">
      <c r="A176" s="37">
        <v>30</v>
      </c>
      <c r="B176" s="33" t="s">
        <v>46</v>
      </c>
      <c r="C176" s="88" t="str">
        <f ca="1">VLOOKUP(((Jalons[[#This Row],[perturbation ]]+Jalons[[#This Row],[perturbation 9]])/150),$D$3:$E$6,2,1)</f>
        <v>En bonne voie</v>
      </c>
      <c r="D176" s="88" t="str">
        <f ca="1">VLOOKUP((Jalons[[#This Row],[temps consommés ]]-Jalons[[#This Row],[Nombre de jours]])/Jalons[[#This Row],[Nombre de jours]],$V$3:$W$6,2,1)</f>
        <v>En bonne voie</v>
      </c>
      <c r="E176" s="22" t="s">
        <v>9</v>
      </c>
      <c r="F176" s="65">
        <f>IF(AND(Jalons[[#This Row],[début réel ]]="",Jalons[[#This Row],[fin réelle ]]),0,IF(AND(Jalons[[#This Row],[début réel ]]&lt;&gt;"",Jalons[[#This Row],[fin réelle ]]=""),0.5,1))</f>
        <v>0</v>
      </c>
      <c r="G176" s="56">
        <f>+T131+1</f>
        <v>45054</v>
      </c>
      <c r="H176" s="21">
        <v>2</v>
      </c>
      <c r="I176" s="45">
        <f>+Jalons[[#This Row],[Début prévisionnel ]]+Jalons[[#This Row],[Nombre de jours]]-1</f>
        <v>45055</v>
      </c>
      <c r="J176" s="45"/>
      <c r="K176" s="87">
        <f ca="1">IF(Jalons[[#This Row],[temps consommés ]]-Jalons[[#This Row],[Nombre de jours]]&lt;0,0,Jalons[[#This Row],[temps consommés ]]-Jalons[[#This Row],[Nombre de jours]])</f>
        <v>0</v>
      </c>
      <c r="L17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6" s="45"/>
      <c r="N176" s="66"/>
      <c r="O176" s="88" t="str">
        <f ca="1">VLOOKUP(Jalons[[#This Row],[temps consommés 10]]-Jalons[[#This Row],[Nombre de jours6]]/Jalons[[#This Row],[Nombre de jours6]],$V$3:$W$6,2,1)</f>
        <v>En bonne voie</v>
      </c>
      <c r="P176" s="22" t="s">
        <v>9</v>
      </c>
      <c r="Q176" s="65">
        <f>IF(AND(Jalons[[#This Row],[début réel 8]]="",Jalons[[#This Row],[fin réelle 11]]),0,IF(AND(Jalons[[#This Row],[début réel 8]]&lt;&gt;"",Jalons[[#This Row],[fin réelle 11]]=""),0.5,1))</f>
        <v>0</v>
      </c>
      <c r="R176" s="107">
        <f>Jalons[[#This Row],[Fin ]]+1</f>
        <v>45056</v>
      </c>
      <c r="S176">
        <v>26</v>
      </c>
      <c r="T176" s="45">
        <f>Jalons[[#This Row],[Début prévisionnel 5]]+Jalons[[#This Row],[Nombre de jours6]]</f>
        <v>45082</v>
      </c>
      <c r="U176" s="45"/>
      <c r="V176" s="87">
        <f ca="1">IF(Jalons[[#This Row],[temps consommés 10]]-Jalons[[#This Row],[Nombre de jours6]]&lt;0,0,Jalons[[#This Row],[temps consommés 10]]-Jalons[[#This Row],[Nombre de jours6]])</f>
        <v>0</v>
      </c>
      <c r="W17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6" s="45"/>
      <c r="Y176" s="23" t="str">
        <f ca="1">IF(AND($O176="Objectif",Y$7&gt;=$R176,Y$7&lt;=$R176+$S176-1),2,IF(AND($O176="Jalon",Y$7&gt;=$R176,Y$7&lt;=$R176+$S176-1),1,""))</f>
        <v/>
      </c>
      <c r="Z176" s="23" t="str">
        <f ca="1">IF(AND($O176="Objectif",Z$7&gt;=$R176,Z$7&lt;=$R176+$S176-1),2,IF(AND($O176="Jalon",Z$7&gt;=$R176,Z$7&lt;=$R176+$S176-1),1,""))</f>
        <v/>
      </c>
      <c r="AA176" s="23" t="str">
        <f ca="1">IF(AND($O176="Objectif",AA$7&gt;=$R176,AA$7&lt;=$R176+$S176-1),2,IF(AND($O176="Jalon",AA$7&gt;=$R176,AA$7&lt;=$R176+$S176-1),1,""))</f>
        <v/>
      </c>
      <c r="AB176" s="23" t="str">
        <f ca="1">IF(AND($O176="Objectif",AB$7&gt;=$R176,AB$7&lt;=$R176+$S176-1),2,IF(AND($O176="Jalon",AB$7&gt;=$R176,AB$7&lt;=$R176+$S176-1),1,""))</f>
        <v/>
      </c>
      <c r="AC176" s="23" t="str">
        <f ca="1">IF(AND($O176="Objectif",AC$7&gt;=$R176,AC$7&lt;=$R176+$S176-1),2,IF(AND($O176="Jalon",AC$7&gt;=$R176,AC$7&lt;=$R176+$S176-1),1,""))</f>
        <v/>
      </c>
      <c r="AD176" s="23" t="str">
        <f ca="1">IF(AND($O176="Objectif",AD$7&gt;=$R176,AD$7&lt;=$R176+$S176-1),2,IF(AND($O176="Jalon",AD$7&gt;=$R176,AD$7&lt;=$R176+$S176-1),1,""))</f>
        <v/>
      </c>
      <c r="AE176" s="23" t="str">
        <f ca="1">IF(AND($O176="Objectif",AE$7&gt;=$R176,AE$7&lt;=$R176+$S176-1),2,IF(AND($O176="Jalon",AE$7&gt;=$R176,AE$7&lt;=$R176+$S176-1),1,""))</f>
        <v/>
      </c>
      <c r="AF176" s="23" t="str">
        <f ca="1">IF(AND($O176="Objectif",AF$7&gt;=$R176,AF$7&lt;=$R176+$S176-1),2,IF(AND($O176="Jalon",AF$7&gt;=$R176,AF$7&lt;=$R176+$S176-1),1,""))</f>
        <v/>
      </c>
      <c r="AG176" s="23" t="str">
        <f ca="1">IF(AND($O176="Objectif",AG$7&gt;=$R176,AG$7&lt;=$R176+$S176-1),2,IF(AND($O176="Jalon",AG$7&gt;=$R176,AG$7&lt;=$R176+$S176-1),1,""))</f>
        <v/>
      </c>
      <c r="AH176" s="23" t="str">
        <f ca="1">IF(AND($O176="Objectif",AH$7&gt;=$R176,AH$7&lt;=$R176+$S176-1),2,IF(AND($O176="Jalon",AH$7&gt;=$R176,AH$7&lt;=$R176+$S176-1),1,""))</f>
        <v/>
      </c>
      <c r="AI176" s="23" t="str">
        <f ca="1">IF(AND($O176="Objectif",AI$7&gt;=$R176,AI$7&lt;=$R176+$S176-1),2,IF(AND($O176="Jalon",AI$7&gt;=$R176,AI$7&lt;=$R176+$S176-1),1,""))</f>
        <v/>
      </c>
      <c r="AJ176" s="23" t="str">
        <f ca="1">IF(AND($O176="Objectif",AJ$7&gt;=$R176,AJ$7&lt;=$R176+$S176-1),2,IF(AND($O176="Jalon",AJ$7&gt;=$R176,AJ$7&lt;=$R176+$S176-1),1,""))</f>
        <v/>
      </c>
      <c r="AK176" s="23" t="str">
        <f ca="1">IF(AND($O176="Objectif",AK$7&gt;=$R176,AK$7&lt;=$R176+$S176-1),2,IF(AND($O176="Jalon",AK$7&gt;=$R176,AK$7&lt;=$R176+$S176-1),1,""))</f>
        <v/>
      </c>
      <c r="AL176" s="23" t="str">
        <f ca="1">IF(AND($O176="Objectif",AL$7&gt;=$R176,AL$7&lt;=$R176+$S176-1),2,IF(AND($O176="Jalon",AL$7&gt;=$R176,AL$7&lt;=$R176+$S176-1),1,""))</f>
        <v/>
      </c>
      <c r="AM176" s="23" t="str">
        <f ca="1">IF(AND($O176="Objectif",AM$7&gt;=$R176,AM$7&lt;=$R176+$S176-1),2,IF(AND($O176="Jalon",AM$7&gt;=$R176,AM$7&lt;=$R176+$S176-1),1,""))</f>
        <v/>
      </c>
      <c r="AN176" s="23" t="str">
        <f ca="1">IF(AND($O176="Objectif",AN$7&gt;=$R176,AN$7&lt;=$R176+$S176-1),2,IF(AND($O176="Jalon",AN$7&gt;=$R176,AN$7&lt;=$R176+$S176-1),1,""))</f>
        <v/>
      </c>
      <c r="AO176" s="23" t="str">
        <f ca="1">IF(AND($O176="Objectif",AO$7&gt;=$R176,AO$7&lt;=$R176+$S176-1),2,IF(AND($O176="Jalon",AO$7&gt;=$R176,AO$7&lt;=$R176+$S176-1),1,""))</f>
        <v/>
      </c>
      <c r="AP176" s="23" t="str">
        <f ca="1">IF(AND($O176="Objectif",AP$7&gt;=$R176,AP$7&lt;=$R176+$S176-1),2,IF(AND($O176="Jalon",AP$7&gt;=$R176,AP$7&lt;=$R176+$S176-1),1,""))</f>
        <v/>
      </c>
      <c r="AQ176" s="23" t="str">
        <f ca="1">IF(AND($O176="Objectif",AQ$7&gt;=$R176,AQ$7&lt;=$R176+$S176-1),2,IF(AND($O176="Jalon",AQ$7&gt;=$R176,AQ$7&lt;=$R176+$S176-1),1,""))</f>
        <v/>
      </c>
      <c r="AR176" s="23" t="str">
        <f ca="1">IF(AND($O176="Objectif",AR$7&gt;=$R176,AR$7&lt;=$R176+$S176-1),2,IF(AND($O176="Jalon",AR$7&gt;=$R176,AR$7&lt;=$R176+$S176-1),1,""))</f>
        <v/>
      </c>
      <c r="AS176" s="23" t="str">
        <f ca="1">IF(AND($O176="Objectif",AS$7&gt;=$R176,AS$7&lt;=$R176+$S176-1),2,IF(AND($O176="Jalon",AS$7&gt;=$R176,AS$7&lt;=$R176+$S176-1),1,""))</f>
        <v/>
      </c>
      <c r="AT176" s="23" t="str">
        <f ca="1">IF(AND($O176="Objectif",AT$7&gt;=$R176,AT$7&lt;=$R176+$S176-1),2,IF(AND($O176="Jalon",AT$7&gt;=$R176,AT$7&lt;=$R176+$S176-1),1,""))</f>
        <v/>
      </c>
      <c r="AU176" s="23" t="str">
        <f ca="1">IF(AND($O176="Objectif",AU$7&gt;=$R176,AU$7&lt;=$R176+$S176-1),2,IF(AND($O176="Jalon",AU$7&gt;=$R176,AU$7&lt;=$R176+$S176-1),1,""))</f>
        <v/>
      </c>
      <c r="AV176" s="23" t="str">
        <f ca="1">IF(AND($O176="Objectif",AV$7&gt;=$R176,AV$7&lt;=$R176+$S176-1),2,IF(AND($O176="Jalon",AV$7&gt;=$R176,AV$7&lt;=$R176+$S176-1),1,""))</f>
        <v/>
      </c>
      <c r="AW176" s="23" t="str">
        <f ca="1">IF(AND($O176="Objectif",AW$7&gt;=$R176,AW$7&lt;=$R176+$S176-1),2,IF(AND($O176="Jalon",AW$7&gt;=$R176,AW$7&lt;=$R176+$S176-1),1,""))</f>
        <v/>
      </c>
      <c r="AX176" s="23" t="str">
        <f ca="1">IF(AND($O176="Objectif",AX$7&gt;=$R176,AX$7&lt;=$R176+$S176-1),2,IF(AND($O176="Jalon",AX$7&gt;=$R176,AX$7&lt;=$R176+$S176-1),1,""))</f>
        <v/>
      </c>
      <c r="AY176" s="23" t="str">
        <f ca="1">IF(AND($O176="Objectif",AY$7&gt;=$R176,AY$7&lt;=$R176+$S176-1),2,IF(AND($O176="Jalon",AY$7&gt;=$R176,AY$7&lt;=$R176+$S176-1),1,""))</f>
        <v/>
      </c>
      <c r="AZ176" s="23" t="str">
        <f ca="1">IF(AND($O176="Objectif",AZ$7&gt;=$R176,AZ$7&lt;=$R176+$S176-1),2,IF(AND($O176="Jalon",AZ$7&gt;=$R176,AZ$7&lt;=$R176+$S176-1),1,""))</f>
        <v/>
      </c>
      <c r="BA176" s="23" t="str">
        <f ca="1">IF(AND($O176="Objectif",BA$7&gt;=$R176,BA$7&lt;=$R176+$S176-1),2,IF(AND($O176="Jalon",BA$7&gt;=$R176,BA$7&lt;=$R176+$S176-1),1,""))</f>
        <v/>
      </c>
      <c r="BB176" s="23" t="str">
        <f ca="1">IF(AND($O176="Objectif",BB$7&gt;=$R176,BB$7&lt;=$R176+$S176-1),2,IF(AND($O176="Jalon",BB$7&gt;=$R176,BB$7&lt;=$R176+$S176-1),1,""))</f>
        <v/>
      </c>
      <c r="BC176" s="23" t="str">
        <f ca="1">IF(AND($O176="Objectif",BC$7&gt;=$R176,BC$7&lt;=$R176+$S176-1),2,IF(AND($O176="Jalon",BC$7&gt;=$R176,BC$7&lt;=$R176+$S176-1),1,""))</f>
        <v/>
      </c>
      <c r="BD176" s="23" t="str">
        <f ca="1">IF(AND($O176="Objectif",BD$7&gt;=$R176,BD$7&lt;=$R176+$S176-1),2,IF(AND($O176="Jalon",BD$7&gt;=$R176,BD$7&lt;=$R176+$S176-1),1,""))</f>
        <v/>
      </c>
      <c r="BE176" s="23" t="str">
        <f ca="1">IF(AND($O176="Objectif",BE$7&gt;=$R176,BE$7&lt;=$R176+$S176-1),2,IF(AND($O176="Jalon",BE$7&gt;=$R176,BE$7&lt;=$R176+$S176-1),1,""))</f>
        <v/>
      </c>
      <c r="BF176" s="23" t="str">
        <f ca="1">IF(AND($O176="Objectif",BF$7&gt;=$R176,BF$7&lt;=$R176+$S176-1),2,IF(AND($O176="Jalon",BF$7&gt;=$R176,BF$7&lt;=$R176+$S176-1),1,""))</f>
        <v/>
      </c>
      <c r="BG176" s="23" t="str">
        <f ca="1">IF(AND($O176="Objectif",BG$7&gt;=$R176,BG$7&lt;=$R176+$S176-1),2,IF(AND($O176="Jalon",BG$7&gt;=$R176,BG$7&lt;=$R176+$S176-1),1,""))</f>
        <v/>
      </c>
      <c r="BH176" s="23" t="str">
        <f ca="1">IF(AND($O176="Objectif",BH$7&gt;=$R176,BH$7&lt;=$R176+$S176-1),2,IF(AND($O176="Jalon",BH$7&gt;=$R176,BH$7&lt;=$R176+$S176-1),1,""))</f>
        <v/>
      </c>
      <c r="BI176" s="23" t="str">
        <f ca="1">IF(AND($O176="Objectif",BI$7&gt;=$R176,BI$7&lt;=$R176+$S176-1),2,IF(AND($O176="Jalon",BI$7&gt;=$R176,BI$7&lt;=$R176+$S176-1),1,""))</f>
        <v/>
      </c>
      <c r="BJ176" s="23" t="str">
        <f ca="1">IF(AND($O176="Objectif",BJ$7&gt;=$R176,BJ$7&lt;=$R176+$S176-1),2,IF(AND($O176="Jalon",BJ$7&gt;=$R176,BJ$7&lt;=$R176+$S176-1),1,""))</f>
        <v/>
      </c>
      <c r="BK176" s="23" t="str">
        <f ca="1">IF(AND($O176="Objectif",BK$7&gt;=$R176,BK$7&lt;=$R176+$S176-1),2,IF(AND($O176="Jalon",BK$7&gt;=$R176,BK$7&lt;=$R176+$S176-1),1,""))</f>
        <v/>
      </c>
      <c r="BL176" s="23" t="str">
        <f ca="1">IF(AND($O176="Objectif",BL$7&gt;=$R176,BL$7&lt;=$R176+$S176-1),2,IF(AND($O176="Jalon",BL$7&gt;=$R176,BL$7&lt;=$R176+$S176-1),1,""))</f>
        <v/>
      </c>
      <c r="BM176" s="23" t="str">
        <f ca="1">IF(AND($O176="Objectif",BM$7&gt;=$R176,BM$7&lt;=$R176+$S176-1),2,IF(AND($O176="Jalon",BM$7&gt;=$R176,BM$7&lt;=$R176+$S176-1),1,""))</f>
        <v/>
      </c>
      <c r="BN176" s="23" t="str">
        <f ca="1">IF(AND($O176="Objectif",BN$7&gt;=$R176,BN$7&lt;=$R176+$S176-1),2,IF(AND($O176="Jalon",BN$7&gt;=$R176,BN$7&lt;=$R176+$S176-1),1,""))</f>
        <v/>
      </c>
      <c r="BO176" s="23" t="str">
        <f ca="1">IF(AND($O176="Objectif",BO$7&gt;=$R176,BO$7&lt;=$R176+$S176-1),2,IF(AND($O176="Jalon",BO$7&gt;=$R176,BO$7&lt;=$R176+$S176-1),1,""))</f>
        <v/>
      </c>
      <c r="BP176" s="23" t="str">
        <f ca="1">IF(AND($O176="Objectif",BP$7&gt;=$R176,BP$7&lt;=$R176+$S176-1),2,IF(AND($O176="Jalon",BP$7&gt;=$R176,BP$7&lt;=$R176+$S176-1),1,""))</f>
        <v/>
      </c>
      <c r="BQ176" s="23" t="str">
        <f ca="1">IF(AND($O176="Objectif",BQ$7&gt;=$R176,BQ$7&lt;=$R176+$S176-1),2,IF(AND($O176="Jalon",BQ$7&gt;=$R176,BQ$7&lt;=$R176+$S176-1),1,""))</f>
        <v/>
      </c>
      <c r="BR176" s="23" t="str">
        <f ca="1">IF(AND($O176="Objectif",BR$7&gt;=$R176,BR$7&lt;=$R176+$S176-1),2,IF(AND($O176="Jalon",BR$7&gt;=$R176,BR$7&lt;=$R176+$S176-1),1,""))</f>
        <v/>
      </c>
      <c r="BS176" s="23" t="str">
        <f ca="1">IF(AND($O176="Objectif",BS$7&gt;=$R176,BS$7&lt;=$R176+$S176-1),2,IF(AND($O176="Jalon",BS$7&gt;=$R176,BS$7&lt;=$R176+$S176-1),1,""))</f>
        <v/>
      </c>
      <c r="BT176" s="23" t="str">
        <f ca="1">IF(AND($O176="Objectif",BT$7&gt;=$R176,BT$7&lt;=$R176+$S176-1),2,IF(AND($O176="Jalon",BT$7&gt;=$R176,BT$7&lt;=$R176+$S176-1),1,""))</f>
        <v/>
      </c>
      <c r="BU176" s="23" t="str">
        <f ca="1">IF(AND($O176="Objectif",BU$7&gt;=$R176,BU$7&lt;=$R176+$S176-1),2,IF(AND($O176="Jalon",BU$7&gt;=$R176,BU$7&lt;=$R176+$S176-1),1,""))</f>
        <v/>
      </c>
      <c r="BV176" s="23" t="str">
        <f ca="1">IF(AND($O176="Objectif",BV$7&gt;=$R176,BV$7&lt;=$R176+$S176-1),2,IF(AND($O176="Jalon",BV$7&gt;=$R176,BV$7&lt;=$R176+$S176-1),1,""))</f>
        <v/>
      </c>
      <c r="BW176" s="23" t="str">
        <f ca="1">IF(AND($O176="Objectif",BW$7&gt;=$R176,BW$7&lt;=$R176+$S176-1),2,IF(AND($O176="Jalon",BW$7&gt;=$R176,BW$7&lt;=$R176+$S176-1),1,""))</f>
        <v/>
      </c>
      <c r="BX176" s="23" t="str">
        <f ca="1">IF(AND($O176="Objectif",BX$7&gt;=$R176,BX$7&lt;=$R176+$S176-1),2,IF(AND($O176="Jalon",BX$7&gt;=$R176,BX$7&lt;=$R176+$S176-1),1,""))</f>
        <v/>
      </c>
      <c r="BY176" s="23" t="str">
        <f ca="1">IF(AND($O176="Objectif",BY$7&gt;=$R176,BY$7&lt;=$R176+$S176-1),2,IF(AND($O176="Jalon",BY$7&gt;=$R176,BY$7&lt;=$R176+$S176-1),1,""))</f>
        <v/>
      </c>
      <c r="BZ176" s="23" t="str">
        <f ca="1">IF(AND($O176="Objectif",BZ$7&gt;=$R176,BZ$7&lt;=$R176+$S176-1),2,IF(AND($O176="Jalon",BZ$7&gt;=$R176,BZ$7&lt;=$R176+$S176-1),1,""))</f>
        <v/>
      </c>
      <c r="CA176" s="23" t="str">
        <f ca="1">IF(AND($O176="Objectif",CA$7&gt;=$R176,CA$7&lt;=$R176+$S176-1),2,IF(AND($O176="Jalon",CA$7&gt;=$R176,CA$7&lt;=$R176+$S176-1),1,""))</f>
        <v/>
      </c>
      <c r="CB176" s="23" t="str">
        <f ca="1">IF(AND($O176="Objectif",CB$7&gt;=$R176,CB$7&lt;=$R176+$S176-1),2,IF(AND($O176="Jalon",CB$7&gt;=$R176,CB$7&lt;=$R176+$S176-1),1,""))</f>
        <v/>
      </c>
    </row>
    <row r="177" spans="1:80" s="60" customFormat="1" ht="30" customHeight="1" x14ac:dyDescent="0.25">
      <c r="A177" s="37">
        <v>31</v>
      </c>
      <c r="B177" s="33" t="s">
        <v>47</v>
      </c>
      <c r="C177" s="88" t="str">
        <f ca="1">VLOOKUP(((Jalons[[#This Row],[perturbation ]]+Jalons[[#This Row],[perturbation 9]])/150),$D$3:$E$6,2,1)</f>
        <v>En bonne voie</v>
      </c>
      <c r="D177" s="88" t="str">
        <f ca="1">VLOOKUP((Jalons[[#This Row],[temps consommés ]]-Jalons[[#This Row],[Nombre de jours]])/Jalons[[#This Row],[Nombre de jours]],$V$3:$W$6,2,1)</f>
        <v>En bonne voie</v>
      </c>
      <c r="E177" s="22" t="s">
        <v>9</v>
      </c>
      <c r="F177" s="65">
        <f>IF(AND(Jalons[[#This Row],[début réel ]]="",Jalons[[#This Row],[fin réelle ]]),0,IF(AND(Jalons[[#This Row],[début réel ]]&lt;&gt;"",Jalons[[#This Row],[fin réelle ]]=""),0.5,1))</f>
        <v>0</v>
      </c>
      <c r="G177" s="56">
        <f>+T132+1</f>
        <v>45054</v>
      </c>
      <c r="H177" s="21">
        <v>2</v>
      </c>
      <c r="I177" s="45">
        <f>+Jalons[[#This Row],[Début prévisionnel ]]+Jalons[[#This Row],[Nombre de jours]]-1</f>
        <v>45055</v>
      </c>
      <c r="J177" s="45"/>
      <c r="K177" s="87">
        <f ca="1">IF(Jalons[[#This Row],[temps consommés ]]-Jalons[[#This Row],[Nombre de jours]]&lt;0,0,Jalons[[#This Row],[temps consommés ]]-Jalons[[#This Row],[Nombre de jours]])</f>
        <v>0</v>
      </c>
      <c r="L17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7" s="45"/>
      <c r="N177" s="66"/>
      <c r="O177" s="88" t="str">
        <f ca="1">VLOOKUP(Jalons[[#This Row],[temps consommés 10]]-Jalons[[#This Row],[Nombre de jours6]]/Jalons[[#This Row],[Nombre de jours6]],$V$3:$W$6,2,1)</f>
        <v>En bonne voie</v>
      </c>
      <c r="P177" s="22" t="s">
        <v>9</v>
      </c>
      <c r="Q177" s="65">
        <f>IF(AND(Jalons[[#This Row],[début réel 8]]="",Jalons[[#This Row],[fin réelle 11]]),0,IF(AND(Jalons[[#This Row],[début réel 8]]&lt;&gt;"",Jalons[[#This Row],[fin réelle 11]]=""),0.5,1))</f>
        <v>0</v>
      </c>
      <c r="R177" s="107">
        <f>Jalons[[#This Row],[Fin ]]+1</f>
        <v>45056</v>
      </c>
      <c r="S177">
        <v>26</v>
      </c>
      <c r="T177" s="45">
        <f>Jalons[[#This Row],[Début prévisionnel 5]]+Jalons[[#This Row],[Nombre de jours6]]</f>
        <v>45082</v>
      </c>
      <c r="U177" s="45"/>
      <c r="V177" s="87">
        <f ca="1">IF(Jalons[[#This Row],[temps consommés 10]]-Jalons[[#This Row],[Nombre de jours6]]&lt;0,0,Jalons[[#This Row],[temps consommés 10]]-Jalons[[#This Row],[Nombre de jours6]])</f>
        <v>0</v>
      </c>
      <c r="W17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7" s="45"/>
      <c r="Y177" s="23" t="str">
        <f ca="1">IF(AND($O177="Objectif",Y$7&gt;=$R177,Y$7&lt;=$R177+$S177-1),2,IF(AND($O177="Jalon",Y$7&gt;=$R177,Y$7&lt;=$R177+$S177-1),1,""))</f>
        <v/>
      </c>
      <c r="Z177" s="23" t="str">
        <f ca="1">IF(AND($O177="Objectif",Z$7&gt;=$R177,Z$7&lt;=$R177+$S177-1),2,IF(AND($O177="Jalon",Z$7&gt;=$R177,Z$7&lt;=$R177+$S177-1),1,""))</f>
        <v/>
      </c>
      <c r="AA177" s="23" t="str">
        <f ca="1">IF(AND($O177="Objectif",AA$7&gt;=$R177,AA$7&lt;=$R177+$S177-1),2,IF(AND($O177="Jalon",AA$7&gt;=$R177,AA$7&lt;=$R177+$S177-1),1,""))</f>
        <v/>
      </c>
      <c r="AB177" s="23" t="str">
        <f ca="1">IF(AND($O177="Objectif",AB$7&gt;=$R177,AB$7&lt;=$R177+$S177-1),2,IF(AND($O177="Jalon",AB$7&gt;=$R177,AB$7&lt;=$R177+$S177-1),1,""))</f>
        <v/>
      </c>
      <c r="AC177" s="23" t="str">
        <f ca="1">IF(AND($O177="Objectif",AC$7&gt;=$R177,AC$7&lt;=$R177+$S177-1),2,IF(AND($O177="Jalon",AC$7&gt;=$R177,AC$7&lt;=$R177+$S177-1),1,""))</f>
        <v/>
      </c>
      <c r="AD177" s="23" t="str">
        <f ca="1">IF(AND($O177="Objectif",AD$7&gt;=$R177,AD$7&lt;=$R177+$S177-1),2,IF(AND($O177="Jalon",AD$7&gt;=$R177,AD$7&lt;=$R177+$S177-1),1,""))</f>
        <v/>
      </c>
      <c r="AE177" s="23" t="str">
        <f ca="1">IF(AND($O177="Objectif",AE$7&gt;=$R177,AE$7&lt;=$R177+$S177-1),2,IF(AND($O177="Jalon",AE$7&gt;=$R177,AE$7&lt;=$R177+$S177-1),1,""))</f>
        <v/>
      </c>
      <c r="AF177" s="23" t="str">
        <f ca="1">IF(AND($O177="Objectif",AF$7&gt;=$R177,AF$7&lt;=$R177+$S177-1),2,IF(AND($O177="Jalon",AF$7&gt;=$R177,AF$7&lt;=$R177+$S177-1),1,""))</f>
        <v/>
      </c>
      <c r="AG177" s="23" t="str">
        <f ca="1">IF(AND($O177="Objectif",AG$7&gt;=$R177,AG$7&lt;=$R177+$S177-1),2,IF(AND($O177="Jalon",AG$7&gt;=$R177,AG$7&lt;=$R177+$S177-1),1,""))</f>
        <v/>
      </c>
      <c r="AH177" s="23" t="str">
        <f ca="1">IF(AND($O177="Objectif",AH$7&gt;=$R177,AH$7&lt;=$R177+$S177-1),2,IF(AND($O177="Jalon",AH$7&gt;=$R177,AH$7&lt;=$R177+$S177-1),1,""))</f>
        <v/>
      </c>
      <c r="AI177" s="23" t="str">
        <f ca="1">IF(AND($O177="Objectif",AI$7&gt;=$R177,AI$7&lt;=$R177+$S177-1),2,IF(AND($O177="Jalon",AI$7&gt;=$R177,AI$7&lt;=$R177+$S177-1),1,""))</f>
        <v/>
      </c>
      <c r="AJ177" s="23" t="str">
        <f ca="1">IF(AND($O177="Objectif",AJ$7&gt;=$R177,AJ$7&lt;=$R177+$S177-1),2,IF(AND($O177="Jalon",AJ$7&gt;=$R177,AJ$7&lt;=$R177+$S177-1),1,""))</f>
        <v/>
      </c>
      <c r="AK177" s="23" t="str">
        <f ca="1">IF(AND($O177="Objectif",AK$7&gt;=$R177,AK$7&lt;=$R177+$S177-1),2,IF(AND($O177="Jalon",AK$7&gt;=$R177,AK$7&lt;=$R177+$S177-1),1,""))</f>
        <v/>
      </c>
      <c r="AL177" s="23" t="str">
        <f ca="1">IF(AND($O177="Objectif",AL$7&gt;=$R177,AL$7&lt;=$R177+$S177-1),2,IF(AND($O177="Jalon",AL$7&gt;=$R177,AL$7&lt;=$R177+$S177-1),1,""))</f>
        <v/>
      </c>
      <c r="AM177" s="23" t="str">
        <f ca="1">IF(AND($O177="Objectif",AM$7&gt;=$R177,AM$7&lt;=$R177+$S177-1),2,IF(AND($O177="Jalon",AM$7&gt;=$R177,AM$7&lt;=$R177+$S177-1),1,""))</f>
        <v/>
      </c>
      <c r="AN177" s="23" t="str">
        <f ca="1">IF(AND($O177="Objectif",AN$7&gt;=$R177,AN$7&lt;=$R177+$S177-1),2,IF(AND($O177="Jalon",AN$7&gt;=$R177,AN$7&lt;=$R177+$S177-1),1,""))</f>
        <v/>
      </c>
      <c r="AO177" s="23" t="str">
        <f ca="1">IF(AND($O177="Objectif",AO$7&gt;=$R177,AO$7&lt;=$R177+$S177-1),2,IF(AND($O177="Jalon",AO$7&gt;=$R177,AO$7&lt;=$R177+$S177-1),1,""))</f>
        <v/>
      </c>
      <c r="AP177" s="23" t="str">
        <f ca="1">IF(AND($O177="Objectif",AP$7&gt;=$R177,AP$7&lt;=$R177+$S177-1),2,IF(AND($O177="Jalon",AP$7&gt;=$R177,AP$7&lt;=$R177+$S177-1),1,""))</f>
        <v/>
      </c>
      <c r="AQ177" s="23" t="str">
        <f ca="1">IF(AND($O177="Objectif",AQ$7&gt;=$R177,AQ$7&lt;=$R177+$S177-1),2,IF(AND($O177="Jalon",AQ$7&gt;=$R177,AQ$7&lt;=$R177+$S177-1),1,""))</f>
        <v/>
      </c>
      <c r="AR177" s="23" t="str">
        <f ca="1">IF(AND($O177="Objectif",AR$7&gt;=$R177,AR$7&lt;=$R177+$S177-1),2,IF(AND($O177="Jalon",AR$7&gt;=$R177,AR$7&lt;=$R177+$S177-1),1,""))</f>
        <v/>
      </c>
      <c r="AS177" s="23" t="str">
        <f ca="1">IF(AND($O177="Objectif",AS$7&gt;=$R177,AS$7&lt;=$R177+$S177-1),2,IF(AND($O177="Jalon",AS$7&gt;=$R177,AS$7&lt;=$R177+$S177-1),1,""))</f>
        <v/>
      </c>
      <c r="AT177" s="23" t="str">
        <f ca="1">IF(AND($O177="Objectif",AT$7&gt;=$R177,AT$7&lt;=$R177+$S177-1),2,IF(AND($O177="Jalon",AT$7&gt;=$R177,AT$7&lt;=$R177+$S177-1),1,""))</f>
        <v/>
      </c>
      <c r="AU177" s="23" t="str">
        <f ca="1">IF(AND($O177="Objectif",AU$7&gt;=$R177,AU$7&lt;=$R177+$S177-1),2,IF(AND($O177="Jalon",AU$7&gt;=$R177,AU$7&lt;=$R177+$S177-1),1,""))</f>
        <v/>
      </c>
      <c r="AV177" s="23" t="str">
        <f ca="1">IF(AND($O177="Objectif",AV$7&gt;=$R177,AV$7&lt;=$R177+$S177-1),2,IF(AND($O177="Jalon",AV$7&gt;=$R177,AV$7&lt;=$R177+$S177-1),1,""))</f>
        <v/>
      </c>
      <c r="AW177" s="23" t="str">
        <f ca="1">IF(AND($O177="Objectif",AW$7&gt;=$R177,AW$7&lt;=$R177+$S177-1),2,IF(AND($O177="Jalon",AW$7&gt;=$R177,AW$7&lt;=$R177+$S177-1),1,""))</f>
        <v/>
      </c>
      <c r="AX177" s="23" t="str">
        <f ca="1">IF(AND($O177="Objectif",AX$7&gt;=$R177,AX$7&lt;=$R177+$S177-1),2,IF(AND($O177="Jalon",AX$7&gt;=$R177,AX$7&lt;=$R177+$S177-1),1,""))</f>
        <v/>
      </c>
      <c r="AY177" s="23" t="str">
        <f ca="1">IF(AND($O177="Objectif",AY$7&gt;=$R177,AY$7&lt;=$R177+$S177-1),2,IF(AND($O177="Jalon",AY$7&gt;=$R177,AY$7&lt;=$R177+$S177-1),1,""))</f>
        <v/>
      </c>
      <c r="AZ177" s="23" t="str">
        <f ca="1">IF(AND($O177="Objectif",AZ$7&gt;=$R177,AZ$7&lt;=$R177+$S177-1),2,IF(AND($O177="Jalon",AZ$7&gt;=$R177,AZ$7&lt;=$R177+$S177-1),1,""))</f>
        <v/>
      </c>
      <c r="BA177" s="23" t="str">
        <f ca="1">IF(AND($O177="Objectif",BA$7&gt;=$R177,BA$7&lt;=$R177+$S177-1),2,IF(AND($O177="Jalon",BA$7&gt;=$R177,BA$7&lt;=$R177+$S177-1),1,""))</f>
        <v/>
      </c>
      <c r="BB177" s="23" t="str">
        <f ca="1">IF(AND($O177="Objectif",BB$7&gt;=$R177,BB$7&lt;=$R177+$S177-1),2,IF(AND($O177="Jalon",BB$7&gt;=$R177,BB$7&lt;=$R177+$S177-1),1,""))</f>
        <v/>
      </c>
      <c r="BC177" s="23" t="str">
        <f ca="1">IF(AND($O177="Objectif",BC$7&gt;=$R177,BC$7&lt;=$R177+$S177-1),2,IF(AND($O177="Jalon",BC$7&gt;=$R177,BC$7&lt;=$R177+$S177-1),1,""))</f>
        <v/>
      </c>
      <c r="BD177" s="23" t="str">
        <f ca="1">IF(AND($O177="Objectif",BD$7&gt;=$R177,BD$7&lt;=$R177+$S177-1),2,IF(AND($O177="Jalon",BD$7&gt;=$R177,BD$7&lt;=$R177+$S177-1),1,""))</f>
        <v/>
      </c>
      <c r="BE177" s="23" t="str">
        <f ca="1">IF(AND($O177="Objectif",BE$7&gt;=$R177,BE$7&lt;=$R177+$S177-1),2,IF(AND($O177="Jalon",BE$7&gt;=$R177,BE$7&lt;=$R177+$S177-1),1,""))</f>
        <v/>
      </c>
      <c r="BF177" s="23" t="str">
        <f ca="1">IF(AND($O177="Objectif",BF$7&gt;=$R177,BF$7&lt;=$R177+$S177-1),2,IF(AND($O177="Jalon",BF$7&gt;=$R177,BF$7&lt;=$R177+$S177-1),1,""))</f>
        <v/>
      </c>
      <c r="BG177" s="23" t="str">
        <f ca="1">IF(AND($O177="Objectif",BG$7&gt;=$R177,BG$7&lt;=$R177+$S177-1),2,IF(AND($O177="Jalon",BG$7&gt;=$R177,BG$7&lt;=$R177+$S177-1),1,""))</f>
        <v/>
      </c>
      <c r="BH177" s="23" t="str">
        <f ca="1">IF(AND($O177="Objectif",BH$7&gt;=$R177,BH$7&lt;=$R177+$S177-1),2,IF(AND($O177="Jalon",BH$7&gt;=$R177,BH$7&lt;=$R177+$S177-1),1,""))</f>
        <v/>
      </c>
      <c r="BI177" s="23" t="str">
        <f ca="1">IF(AND($O177="Objectif",BI$7&gt;=$R177,BI$7&lt;=$R177+$S177-1),2,IF(AND($O177="Jalon",BI$7&gt;=$R177,BI$7&lt;=$R177+$S177-1),1,""))</f>
        <v/>
      </c>
      <c r="BJ177" s="23" t="str">
        <f ca="1">IF(AND($O177="Objectif",BJ$7&gt;=$R177,BJ$7&lt;=$R177+$S177-1),2,IF(AND($O177="Jalon",BJ$7&gt;=$R177,BJ$7&lt;=$R177+$S177-1),1,""))</f>
        <v/>
      </c>
      <c r="BK177" s="23" t="str">
        <f ca="1">IF(AND($O177="Objectif",BK$7&gt;=$R177,BK$7&lt;=$R177+$S177-1),2,IF(AND($O177="Jalon",BK$7&gt;=$R177,BK$7&lt;=$R177+$S177-1),1,""))</f>
        <v/>
      </c>
      <c r="BL177" s="23" t="str">
        <f ca="1">IF(AND($O177="Objectif",BL$7&gt;=$R177,BL$7&lt;=$R177+$S177-1),2,IF(AND($O177="Jalon",BL$7&gt;=$R177,BL$7&lt;=$R177+$S177-1),1,""))</f>
        <v/>
      </c>
      <c r="BM177" s="23" t="str">
        <f ca="1">IF(AND($O177="Objectif",BM$7&gt;=$R177,BM$7&lt;=$R177+$S177-1),2,IF(AND($O177="Jalon",BM$7&gt;=$R177,BM$7&lt;=$R177+$S177-1),1,""))</f>
        <v/>
      </c>
      <c r="BN177" s="23" t="str">
        <f ca="1">IF(AND($O177="Objectif",BN$7&gt;=$R177,BN$7&lt;=$R177+$S177-1),2,IF(AND($O177="Jalon",BN$7&gt;=$R177,BN$7&lt;=$R177+$S177-1),1,""))</f>
        <v/>
      </c>
      <c r="BO177" s="23" t="str">
        <f ca="1">IF(AND($O177="Objectif",BO$7&gt;=$R177,BO$7&lt;=$R177+$S177-1),2,IF(AND($O177="Jalon",BO$7&gt;=$R177,BO$7&lt;=$R177+$S177-1),1,""))</f>
        <v/>
      </c>
      <c r="BP177" s="23" t="str">
        <f ca="1">IF(AND($O177="Objectif",BP$7&gt;=$R177,BP$7&lt;=$R177+$S177-1),2,IF(AND($O177="Jalon",BP$7&gt;=$R177,BP$7&lt;=$R177+$S177-1),1,""))</f>
        <v/>
      </c>
      <c r="BQ177" s="23" t="str">
        <f ca="1">IF(AND($O177="Objectif",BQ$7&gt;=$R177,BQ$7&lt;=$R177+$S177-1),2,IF(AND($O177="Jalon",BQ$7&gt;=$R177,BQ$7&lt;=$R177+$S177-1),1,""))</f>
        <v/>
      </c>
      <c r="BR177" s="23" t="str">
        <f ca="1">IF(AND($O177="Objectif",BR$7&gt;=$R177,BR$7&lt;=$R177+$S177-1),2,IF(AND($O177="Jalon",BR$7&gt;=$R177,BR$7&lt;=$R177+$S177-1),1,""))</f>
        <v/>
      </c>
      <c r="BS177" s="23" t="str">
        <f ca="1">IF(AND($O177="Objectif",BS$7&gt;=$R177,BS$7&lt;=$R177+$S177-1),2,IF(AND($O177="Jalon",BS$7&gt;=$R177,BS$7&lt;=$R177+$S177-1),1,""))</f>
        <v/>
      </c>
      <c r="BT177" s="23" t="str">
        <f ca="1">IF(AND($O177="Objectif",BT$7&gt;=$R177,BT$7&lt;=$R177+$S177-1),2,IF(AND($O177="Jalon",BT$7&gt;=$R177,BT$7&lt;=$R177+$S177-1),1,""))</f>
        <v/>
      </c>
      <c r="BU177" s="23" t="str">
        <f ca="1">IF(AND($O177="Objectif",BU$7&gt;=$R177,BU$7&lt;=$R177+$S177-1),2,IF(AND($O177="Jalon",BU$7&gt;=$R177,BU$7&lt;=$R177+$S177-1),1,""))</f>
        <v/>
      </c>
      <c r="BV177" s="23" t="str">
        <f ca="1">IF(AND($O177="Objectif",BV$7&gt;=$R177,BV$7&lt;=$R177+$S177-1),2,IF(AND($O177="Jalon",BV$7&gt;=$R177,BV$7&lt;=$R177+$S177-1),1,""))</f>
        <v/>
      </c>
      <c r="BW177" s="23" t="str">
        <f ca="1">IF(AND($O177="Objectif",BW$7&gt;=$R177,BW$7&lt;=$R177+$S177-1),2,IF(AND($O177="Jalon",BW$7&gt;=$R177,BW$7&lt;=$R177+$S177-1),1,""))</f>
        <v/>
      </c>
      <c r="BX177" s="23" t="str">
        <f ca="1">IF(AND($O177="Objectif",BX$7&gt;=$R177,BX$7&lt;=$R177+$S177-1),2,IF(AND($O177="Jalon",BX$7&gt;=$R177,BX$7&lt;=$R177+$S177-1),1,""))</f>
        <v/>
      </c>
      <c r="BY177" s="23" t="str">
        <f ca="1">IF(AND($O177="Objectif",BY$7&gt;=$R177,BY$7&lt;=$R177+$S177-1),2,IF(AND($O177="Jalon",BY$7&gt;=$R177,BY$7&lt;=$R177+$S177-1),1,""))</f>
        <v/>
      </c>
      <c r="BZ177" s="23" t="str">
        <f ca="1">IF(AND($O177="Objectif",BZ$7&gt;=$R177,BZ$7&lt;=$R177+$S177-1),2,IF(AND($O177="Jalon",BZ$7&gt;=$R177,BZ$7&lt;=$R177+$S177-1),1,""))</f>
        <v/>
      </c>
      <c r="CA177" s="23" t="str">
        <f ca="1">IF(AND($O177="Objectif",CA$7&gt;=$R177,CA$7&lt;=$R177+$S177-1),2,IF(AND($O177="Jalon",CA$7&gt;=$R177,CA$7&lt;=$R177+$S177-1),1,""))</f>
        <v/>
      </c>
      <c r="CB177" s="23" t="str">
        <f ca="1">IF(AND($O177="Objectif",CB$7&gt;=$R177,CB$7&lt;=$R177+$S177-1),2,IF(AND($O177="Jalon",CB$7&gt;=$R177,CB$7&lt;=$R177+$S177-1),1,""))</f>
        <v/>
      </c>
    </row>
    <row r="178" spans="1:80" s="60" customFormat="1" ht="30" customHeight="1" x14ac:dyDescent="0.25">
      <c r="A178" s="36">
        <v>32</v>
      </c>
      <c r="B178" s="33" t="s">
        <v>48</v>
      </c>
      <c r="C178" s="88" t="str">
        <f ca="1">VLOOKUP(((Jalons[[#This Row],[perturbation ]]+Jalons[[#This Row],[perturbation 9]])/150),$D$3:$E$6,2,1)</f>
        <v>En bonne voie</v>
      </c>
      <c r="D178" s="88" t="str">
        <f ca="1">VLOOKUP((Jalons[[#This Row],[temps consommés ]]-Jalons[[#This Row],[Nombre de jours]])/Jalons[[#This Row],[Nombre de jours]],$V$3:$W$6,2,1)</f>
        <v>En bonne voie</v>
      </c>
      <c r="E178" s="22" t="s">
        <v>9</v>
      </c>
      <c r="F178" s="65">
        <f>IF(AND(Jalons[[#This Row],[début réel ]]="",Jalons[[#This Row],[fin réelle ]]),0,IF(AND(Jalons[[#This Row],[début réel ]]&lt;&gt;"",Jalons[[#This Row],[fin réelle ]]=""),0.5,1))</f>
        <v>0</v>
      </c>
      <c r="G178" s="56">
        <f>+T133+1</f>
        <v>45054</v>
      </c>
      <c r="H178" s="21">
        <v>2</v>
      </c>
      <c r="I178" s="45">
        <f>+Jalons[[#This Row],[Début prévisionnel ]]+Jalons[[#This Row],[Nombre de jours]]-1</f>
        <v>45055</v>
      </c>
      <c r="J178" s="45"/>
      <c r="K178" s="87">
        <f ca="1">IF(Jalons[[#This Row],[temps consommés ]]-Jalons[[#This Row],[Nombre de jours]]&lt;0,0,Jalons[[#This Row],[temps consommés ]]-Jalons[[#This Row],[Nombre de jours]])</f>
        <v>0</v>
      </c>
      <c r="L17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8" s="45"/>
      <c r="N178" s="66"/>
      <c r="O178" s="88" t="str">
        <f ca="1">VLOOKUP(Jalons[[#This Row],[temps consommés 10]]-Jalons[[#This Row],[Nombre de jours6]]/Jalons[[#This Row],[Nombre de jours6]],$V$3:$W$6,2,1)</f>
        <v>En bonne voie</v>
      </c>
      <c r="P178" s="22" t="s">
        <v>9</v>
      </c>
      <c r="Q178" s="65">
        <f>IF(AND(Jalons[[#This Row],[début réel 8]]="",Jalons[[#This Row],[fin réelle 11]]),0,IF(AND(Jalons[[#This Row],[début réel 8]]&lt;&gt;"",Jalons[[#This Row],[fin réelle 11]]=""),0.5,1))</f>
        <v>0</v>
      </c>
      <c r="R178" s="107">
        <f>Jalons[[#This Row],[Fin ]]+1</f>
        <v>45056</v>
      </c>
      <c r="S178">
        <v>26</v>
      </c>
      <c r="T178" s="45">
        <f>Jalons[[#This Row],[Début prévisionnel 5]]+Jalons[[#This Row],[Nombre de jours6]]</f>
        <v>45082</v>
      </c>
      <c r="U178" s="45"/>
      <c r="V178" s="87">
        <f ca="1">IF(Jalons[[#This Row],[temps consommés 10]]-Jalons[[#This Row],[Nombre de jours6]]&lt;0,0,Jalons[[#This Row],[temps consommés 10]]-Jalons[[#This Row],[Nombre de jours6]])</f>
        <v>0</v>
      </c>
      <c r="W17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8" s="45"/>
      <c r="Y178" s="23" t="str">
        <f ca="1">IF(AND($O178="Objectif",Y$7&gt;=$R178,Y$7&lt;=$R178+$S178-1),2,IF(AND($O178="Jalon",Y$7&gt;=$R178,Y$7&lt;=$R178+$S178-1),1,""))</f>
        <v/>
      </c>
      <c r="Z178" s="23" t="str">
        <f ca="1">IF(AND($O178="Objectif",Z$7&gt;=$R178,Z$7&lt;=$R178+$S178-1),2,IF(AND($O178="Jalon",Z$7&gt;=$R178,Z$7&lt;=$R178+$S178-1),1,""))</f>
        <v/>
      </c>
      <c r="AA178" s="23" t="str">
        <f ca="1">IF(AND($O178="Objectif",AA$7&gt;=$R178,AA$7&lt;=$R178+$S178-1),2,IF(AND($O178="Jalon",AA$7&gt;=$R178,AA$7&lt;=$R178+$S178-1),1,""))</f>
        <v/>
      </c>
      <c r="AB178" s="23" t="str">
        <f ca="1">IF(AND($O178="Objectif",AB$7&gt;=$R178,AB$7&lt;=$R178+$S178-1),2,IF(AND($O178="Jalon",AB$7&gt;=$R178,AB$7&lt;=$R178+$S178-1),1,""))</f>
        <v/>
      </c>
      <c r="AC178" s="23" t="str">
        <f ca="1">IF(AND($O178="Objectif",AC$7&gt;=$R178,AC$7&lt;=$R178+$S178-1),2,IF(AND($O178="Jalon",AC$7&gt;=$R178,AC$7&lt;=$R178+$S178-1),1,""))</f>
        <v/>
      </c>
      <c r="AD178" s="23" t="str">
        <f ca="1">IF(AND($O178="Objectif",AD$7&gt;=$R178,AD$7&lt;=$R178+$S178-1),2,IF(AND($O178="Jalon",AD$7&gt;=$R178,AD$7&lt;=$R178+$S178-1),1,""))</f>
        <v/>
      </c>
      <c r="AE178" s="23" t="str">
        <f ca="1">IF(AND($O178="Objectif",AE$7&gt;=$R178,AE$7&lt;=$R178+$S178-1),2,IF(AND($O178="Jalon",AE$7&gt;=$R178,AE$7&lt;=$R178+$S178-1),1,""))</f>
        <v/>
      </c>
      <c r="AF178" s="23" t="str">
        <f ca="1">IF(AND($O178="Objectif",AF$7&gt;=$R178,AF$7&lt;=$R178+$S178-1),2,IF(AND($O178="Jalon",AF$7&gt;=$R178,AF$7&lt;=$R178+$S178-1),1,""))</f>
        <v/>
      </c>
      <c r="AG178" s="23" t="str">
        <f ca="1">IF(AND($O178="Objectif",AG$7&gt;=$R178,AG$7&lt;=$R178+$S178-1),2,IF(AND($O178="Jalon",AG$7&gt;=$R178,AG$7&lt;=$R178+$S178-1),1,""))</f>
        <v/>
      </c>
      <c r="AH178" s="23" t="str">
        <f ca="1">IF(AND($O178="Objectif",AH$7&gt;=$R178,AH$7&lt;=$R178+$S178-1),2,IF(AND($O178="Jalon",AH$7&gt;=$R178,AH$7&lt;=$R178+$S178-1),1,""))</f>
        <v/>
      </c>
      <c r="AI178" s="23" t="str">
        <f ca="1">IF(AND($O178="Objectif",AI$7&gt;=$R178,AI$7&lt;=$R178+$S178-1),2,IF(AND($O178="Jalon",AI$7&gt;=$R178,AI$7&lt;=$R178+$S178-1),1,""))</f>
        <v/>
      </c>
      <c r="AJ178" s="23" t="str">
        <f ca="1">IF(AND($O178="Objectif",AJ$7&gt;=$R178,AJ$7&lt;=$R178+$S178-1),2,IF(AND($O178="Jalon",AJ$7&gt;=$R178,AJ$7&lt;=$R178+$S178-1),1,""))</f>
        <v/>
      </c>
      <c r="AK178" s="23" t="str">
        <f ca="1">IF(AND($O178="Objectif",AK$7&gt;=$R178,AK$7&lt;=$R178+$S178-1),2,IF(AND($O178="Jalon",AK$7&gt;=$R178,AK$7&lt;=$R178+$S178-1),1,""))</f>
        <v/>
      </c>
      <c r="AL178" s="23" t="str">
        <f ca="1">IF(AND($O178="Objectif",AL$7&gt;=$R178,AL$7&lt;=$R178+$S178-1),2,IF(AND($O178="Jalon",AL$7&gt;=$R178,AL$7&lt;=$R178+$S178-1),1,""))</f>
        <v/>
      </c>
      <c r="AM178" s="23" t="str">
        <f ca="1">IF(AND($O178="Objectif",AM$7&gt;=$R178,AM$7&lt;=$R178+$S178-1),2,IF(AND($O178="Jalon",AM$7&gt;=$R178,AM$7&lt;=$R178+$S178-1),1,""))</f>
        <v/>
      </c>
      <c r="AN178" s="23" t="str">
        <f ca="1">IF(AND($O178="Objectif",AN$7&gt;=$R178,AN$7&lt;=$R178+$S178-1),2,IF(AND($O178="Jalon",AN$7&gt;=$R178,AN$7&lt;=$R178+$S178-1),1,""))</f>
        <v/>
      </c>
      <c r="AO178" s="23" t="str">
        <f ca="1">IF(AND($O178="Objectif",AO$7&gt;=$R178,AO$7&lt;=$R178+$S178-1),2,IF(AND($O178="Jalon",AO$7&gt;=$R178,AO$7&lt;=$R178+$S178-1),1,""))</f>
        <v/>
      </c>
      <c r="AP178" s="23" t="str">
        <f ca="1">IF(AND($O178="Objectif",AP$7&gt;=$R178,AP$7&lt;=$R178+$S178-1),2,IF(AND($O178="Jalon",AP$7&gt;=$R178,AP$7&lt;=$R178+$S178-1),1,""))</f>
        <v/>
      </c>
      <c r="AQ178" s="23" t="str">
        <f ca="1">IF(AND($O178="Objectif",AQ$7&gt;=$R178,AQ$7&lt;=$R178+$S178-1),2,IF(AND($O178="Jalon",AQ$7&gt;=$R178,AQ$7&lt;=$R178+$S178-1),1,""))</f>
        <v/>
      </c>
      <c r="AR178" s="23" t="str">
        <f ca="1">IF(AND($O178="Objectif",AR$7&gt;=$R178,AR$7&lt;=$R178+$S178-1),2,IF(AND($O178="Jalon",AR$7&gt;=$R178,AR$7&lt;=$R178+$S178-1),1,""))</f>
        <v/>
      </c>
      <c r="AS178" s="23" t="str">
        <f ca="1">IF(AND($O178="Objectif",AS$7&gt;=$R178,AS$7&lt;=$R178+$S178-1),2,IF(AND($O178="Jalon",AS$7&gt;=$R178,AS$7&lt;=$R178+$S178-1),1,""))</f>
        <v/>
      </c>
      <c r="AT178" s="23" t="str">
        <f ca="1">IF(AND($O178="Objectif",AT$7&gt;=$R178,AT$7&lt;=$R178+$S178-1),2,IF(AND($O178="Jalon",AT$7&gt;=$R178,AT$7&lt;=$R178+$S178-1),1,""))</f>
        <v/>
      </c>
      <c r="AU178" s="23" t="str">
        <f ca="1">IF(AND($O178="Objectif",AU$7&gt;=$R178,AU$7&lt;=$R178+$S178-1),2,IF(AND($O178="Jalon",AU$7&gt;=$R178,AU$7&lt;=$R178+$S178-1),1,""))</f>
        <v/>
      </c>
      <c r="AV178" s="23" t="str">
        <f ca="1">IF(AND($O178="Objectif",AV$7&gt;=$R178,AV$7&lt;=$R178+$S178-1),2,IF(AND($O178="Jalon",AV$7&gt;=$R178,AV$7&lt;=$R178+$S178-1),1,""))</f>
        <v/>
      </c>
      <c r="AW178" s="23" t="str">
        <f ca="1">IF(AND($O178="Objectif",AW$7&gt;=$R178,AW$7&lt;=$R178+$S178-1),2,IF(AND($O178="Jalon",AW$7&gt;=$R178,AW$7&lt;=$R178+$S178-1),1,""))</f>
        <v/>
      </c>
      <c r="AX178" s="23" t="str">
        <f ca="1">IF(AND($O178="Objectif",AX$7&gt;=$R178,AX$7&lt;=$R178+$S178-1),2,IF(AND($O178="Jalon",AX$7&gt;=$R178,AX$7&lt;=$R178+$S178-1),1,""))</f>
        <v/>
      </c>
      <c r="AY178" s="23" t="str">
        <f ca="1">IF(AND($O178="Objectif",AY$7&gt;=$R178,AY$7&lt;=$R178+$S178-1),2,IF(AND($O178="Jalon",AY$7&gt;=$R178,AY$7&lt;=$R178+$S178-1),1,""))</f>
        <v/>
      </c>
      <c r="AZ178" s="23" t="str">
        <f ca="1">IF(AND($O178="Objectif",AZ$7&gt;=$R178,AZ$7&lt;=$R178+$S178-1),2,IF(AND($O178="Jalon",AZ$7&gt;=$R178,AZ$7&lt;=$R178+$S178-1),1,""))</f>
        <v/>
      </c>
      <c r="BA178" s="23" t="str">
        <f ca="1">IF(AND($O178="Objectif",BA$7&gt;=$R178,BA$7&lt;=$R178+$S178-1),2,IF(AND($O178="Jalon",BA$7&gt;=$R178,BA$7&lt;=$R178+$S178-1),1,""))</f>
        <v/>
      </c>
      <c r="BB178" s="23" t="str">
        <f ca="1">IF(AND($O178="Objectif",BB$7&gt;=$R178,BB$7&lt;=$R178+$S178-1),2,IF(AND($O178="Jalon",BB$7&gt;=$R178,BB$7&lt;=$R178+$S178-1),1,""))</f>
        <v/>
      </c>
      <c r="BC178" s="23" t="str">
        <f ca="1">IF(AND($O178="Objectif",BC$7&gt;=$R178,BC$7&lt;=$R178+$S178-1),2,IF(AND($O178="Jalon",BC$7&gt;=$R178,BC$7&lt;=$R178+$S178-1),1,""))</f>
        <v/>
      </c>
      <c r="BD178" s="23" t="str">
        <f ca="1">IF(AND($O178="Objectif",BD$7&gt;=$R178,BD$7&lt;=$R178+$S178-1),2,IF(AND($O178="Jalon",BD$7&gt;=$R178,BD$7&lt;=$R178+$S178-1),1,""))</f>
        <v/>
      </c>
      <c r="BE178" s="23" t="str">
        <f ca="1">IF(AND($O178="Objectif",BE$7&gt;=$R178,BE$7&lt;=$R178+$S178-1),2,IF(AND($O178="Jalon",BE$7&gt;=$R178,BE$7&lt;=$R178+$S178-1),1,""))</f>
        <v/>
      </c>
      <c r="BF178" s="23" t="str">
        <f ca="1">IF(AND($O178="Objectif",BF$7&gt;=$R178,BF$7&lt;=$R178+$S178-1),2,IF(AND($O178="Jalon",BF$7&gt;=$R178,BF$7&lt;=$R178+$S178-1),1,""))</f>
        <v/>
      </c>
      <c r="BG178" s="23" t="str">
        <f ca="1">IF(AND($O178="Objectif",BG$7&gt;=$R178,BG$7&lt;=$R178+$S178-1),2,IF(AND($O178="Jalon",BG$7&gt;=$R178,BG$7&lt;=$R178+$S178-1),1,""))</f>
        <v/>
      </c>
      <c r="BH178" s="23" t="str">
        <f ca="1">IF(AND($O178="Objectif",BH$7&gt;=$R178,BH$7&lt;=$R178+$S178-1),2,IF(AND($O178="Jalon",BH$7&gt;=$R178,BH$7&lt;=$R178+$S178-1),1,""))</f>
        <v/>
      </c>
      <c r="BI178" s="23" t="str">
        <f ca="1">IF(AND($O178="Objectif",BI$7&gt;=$R178,BI$7&lt;=$R178+$S178-1),2,IF(AND($O178="Jalon",BI$7&gt;=$R178,BI$7&lt;=$R178+$S178-1),1,""))</f>
        <v/>
      </c>
      <c r="BJ178" s="23" t="str">
        <f ca="1">IF(AND($O178="Objectif",BJ$7&gt;=$R178,BJ$7&lt;=$R178+$S178-1),2,IF(AND($O178="Jalon",BJ$7&gt;=$R178,BJ$7&lt;=$R178+$S178-1),1,""))</f>
        <v/>
      </c>
      <c r="BK178" s="23" t="str">
        <f ca="1">IF(AND($O178="Objectif",BK$7&gt;=$R178,BK$7&lt;=$R178+$S178-1),2,IF(AND($O178="Jalon",BK$7&gt;=$R178,BK$7&lt;=$R178+$S178-1),1,""))</f>
        <v/>
      </c>
      <c r="BL178" s="23" t="str">
        <f ca="1">IF(AND($O178="Objectif",BL$7&gt;=$R178,BL$7&lt;=$R178+$S178-1),2,IF(AND($O178="Jalon",BL$7&gt;=$R178,BL$7&lt;=$R178+$S178-1),1,""))</f>
        <v/>
      </c>
      <c r="BM178" s="23" t="str">
        <f ca="1">IF(AND($O178="Objectif",BM$7&gt;=$R178,BM$7&lt;=$R178+$S178-1),2,IF(AND($O178="Jalon",BM$7&gt;=$R178,BM$7&lt;=$R178+$S178-1),1,""))</f>
        <v/>
      </c>
      <c r="BN178" s="23" t="str">
        <f ca="1">IF(AND($O178="Objectif",BN$7&gt;=$R178,BN$7&lt;=$R178+$S178-1),2,IF(AND($O178="Jalon",BN$7&gt;=$R178,BN$7&lt;=$R178+$S178-1),1,""))</f>
        <v/>
      </c>
      <c r="BO178" s="23" t="str">
        <f ca="1">IF(AND($O178="Objectif",BO$7&gt;=$R178,BO$7&lt;=$R178+$S178-1),2,IF(AND($O178="Jalon",BO$7&gt;=$R178,BO$7&lt;=$R178+$S178-1),1,""))</f>
        <v/>
      </c>
      <c r="BP178" s="23" t="str">
        <f ca="1">IF(AND($O178="Objectif",BP$7&gt;=$R178,BP$7&lt;=$R178+$S178-1),2,IF(AND($O178="Jalon",BP$7&gt;=$R178,BP$7&lt;=$R178+$S178-1),1,""))</f>
        <v/>
      </c>
      <c r="BQ178" s="23" t="str">
        <f ca="1">IF(AND($O178="Objectif",BQ$7&gt;=$R178,BQ$7&lt;=$R178+$S178-1),2,IF(AND($O178="Jalon",BQ$7&gt;=$R178,BQ$7&lt;=$R178+$S178-1),1,""))</f>
        <v/>
      </c>
      <c r="BR178" s="23" t="str">
        <f ca="1">IF(AND($O178="Objectif",BR$7&gt;=$R178,BR$7&lt;=$R178+$S178-1),2,IF(AND($O178="Jalon",BR$7&gt;=$R178,BR$7&lt;=$R178+$S178-1),1,""))</f>
        <v/>
      </c>
      <c r="BS178" s="23" t="str">
        <f ca="1">IF(AND($O178="Objectif",BS$7&gt;=$R178,BS$7&lt;=$R178+$S178-1),2,IF(AND($O178="Jalon",BS$7&gt;=$R178,BS$7&lt;=$R178+$S178-1),1,""))</f>
        <v/>
      </c>
      <c r="BT178" s="23" t="str">
        <f ca="1">IF(AND($O178="Objectif",BT$7&gt;=$R178,BT$7&lt;=$R178+$S178-1),2,IF(AND($O178="Jalon",BT$7&gt;=$R178,BT$7&lt;=$R178+$S178-1),1,""))</f>
        <v/>
      </c>
      <c r="BU178" s="23" t="str">
        <f ca="1">IF(AND($O178="Objectif",BU$7&gt;=$R178,BU$7&lt;=$R178+$S178-1),2,IF(AND($O178="Jalon",BU$7&gt;=$R178,BU$7&lt;=$R178+$S178-1),1,""))</f>
        <v/>
      </c>
      <c r="BV178" s="23" t="str">
        <f ca="1">IF(AND($O178="Objectif",BV$7&gt;=$R178,BV$7&lt;=$R178+$S178-1),2,IF(AND($O178="Jalon",BV$7&gt;=$R178,BV$7&lt;=$R178+$S178-1),1,""))</f>
        <v/>
      </c>
      <c r="BW178" s="23" t="str">
        <f ca="1">IF(AND($O178="Objectif",BW$7&gt;=$R178,BW$7&lt;=$R178+$S178-1),2,IF(AND($O178="Jalon",BW$7&gt;=$R178,BW$7&lt;=$R178+$S178-1),1,""))</f>
        <v/>
      </c>
      <c r="BX178" s="23" t="str">
        <f ca="1">IF(AND($O178="Objectif",BX$7&gt;=$R178,BX$7&lt;=$R178+$S178-1),2,IF(AND($O178="Jalon",BX$7&gt;=$R178,BX$7&lt;=$R178+$S178-1),1,""))</f>
        <v/>
      </c>
      <c r="BY178" s="23" t="str">
        <f ca="1">IF(AND($O178="Objectif",BY$7&gt;=$R178,BY$7&lt;=$R178+$S178-1),2,IF(AND($O178="Jalon",BY$7&gt;=$R178,BY$7&lt;=$R178+$S178-1),1,""))</f>
        <v/>
      </c>
      <c r="BZ178" s="23" t="str">
        <f ca="1">IF(AND($O178="Objectif",BZ$7&gt;=$R178,BZ$7&lt;=$R178+$S178-1),2,IF(AND($O178="Jalon",BZ$7&gt;=$R178,BZ$7&lt;=$R178+$S178-1),1,""))</f>
        <v/>
      </c>
      <c r="CA178" s="23" t="str">
        <f ca="1">IF(AND($O178="Objectif",CA$7&gt;=$R178,CA$7&lt;=$R178+$S178-1),2,IF(AND($O178="Jalon",CA$7&gt;=$R178,CA$7&lt;=$R178+$S178-1),1,""))</f>
        <v/>
      </c>
      <c r="CB178" s="23" t="str">
        <f ca="1">IF(AND($O178="Objectif",CB$7&gt;=$R178,CB$7&lt;=$R178+$S178-1),2,IF(AND($O178="Jalon",CB$7&gt;=$R178,CB$7&lt;=$R178+$S178-1),1,""))</f>
        <v/>
      </c>
    </row>
    <row r="179" spans="1:80" s="60" customFormat="1" ht="30" customHeight="1" x14ac:dyDescent="0.25">
      <c r="A179" s="37">
        <v>33</v>
      </c>
      <c r="B179" s="33" t="s">
        <v>49</v>
      </c>
      <c r="C179" s="88" t="str">
        <f ca="1">VLOOKUP(((Jalons[[#This Row],[perturbation ]]+Jalons[[#This Row],[perturbation 9]])/150),$D$3:$E$6,2,1)</f>
        <v>En bonne voie</v>
      </c>
      <c r="D179" s="88" t="str">
        <f ca="1">VLOOKUP((Jalons[[#This Row],[temps consommés ]]-Jalons[[#This Row],[Nombre de jours]])/Jalons[[#This Row],[Nombre de jours]],$V$3:$W$6,2,1)</f>
        <v>En bonne voie</v>
      </c>
      <c r="E179" s="22" t="s">
        <v>9</v>
      </c>
      <c r="F179" s="65">
        <f>IF(AND(Jalons[[#This Row],[début réel ]]="",Jalons[[#This Row],[fin réelle ]]),0,IF(AND(Jalons[[#This Row],[début réel ]]&lt;&gt;"",Jalons[[#This Row],[fin réelle ]]=""),0.5,1))</f>
        <v>0</v>
      </c>
      <c r="G179" s="56">
        <f>+T134+1</f>
        <v>45054</v>
      </c>
      <c r="H179" s="21">
        <v>2</v>
      </c>
      <c r="I179" s="45">
        <f>+Jalons[[#This Row],[Début prévisionnel ]]+Jalons[[#This Row],[Nombre de jours]]-1</f>
        <v>45055</v>
      </c>
      <c r="J179" s="45"/>
      <c r="K179" s="87">
        <f ca="1">IF(Jalons[[#This Row],[temps consommés ]]-Jalons[[#This Row],[Nombre de jours]]&lt;0,0,Jalons[[#This Row],[temps consommés ]]-Jalons[[#This Row],[Nombre de jours]])</f>
        <v>0</v>
      </c>
      <c r="L17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79" s="45"/>
      <c r="N179" s="66"/>
      <c r="O179" s="88" t="str">
        <f ca="1">VLOOKUP(Jalons[[#This Row],[temps consommés 10]]-Jalons[[#This Row],[Nombre de jours6]]/Jalons[[#This Row],[Nombre de jours6]],$V$3:$W$6,2,1)</f>
        <v>En bonne voie</v>
      </c>
      <c r="P179" s="22" t="s">
        <v>9</v>
      </c>
      <c r="Q179" s="65">
        <f>IF(AND(Jalons[[#This Row],[début réel 8]]="",Jalons[[#This Row],[fin réelle 11]]),0,IF(AND(Jalons[[#This Row],[début réel 8]]&lt;&gt;"",Jalons[[#This Row],[fin réelle 11]]=""),0.5,1))</f>
        <v>0</v>
      </c>
      <c r="R179" s="107">
        <f>Jalons[[#This Row],[Fin ]]+1</f>
        <v>45056</v>
      </c>
      <c r="S179">
        <v>26</v>
      </c>
      <c r="T179" s="45">
        <f>Jalons[[#This Row],[Début prévisionnel 5]]+Jalons[[#This Row],[Nombre de jours6]]</f>
        <v>45082</v>
      </c>
      <c r="U179" s="45"/>
      <c r="V179" s="87">
        <f ca="1">IF(Jalons[[#This Row],[temps consommés 10]]-Jalons[[#This Row],[Nombre de jours6]]&lt;0,0,Jalons[[#This Row],[temps consommés 10]]-Jalons[[#This Row],[Nombre de jours6]])</f>
        <v>0</v>
      </c>
      <c r="W17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79" s="45"/>
      <c r="Y179" s="23" t="str">
        <f ca="1">IF(AND($O179="Objectif",Y$7&gt;=$R179,Y$7&lt;=$R179+$S179-1),2,IF(AND($O179="Jalon",Y$7&gt;=$R179,Y$7&lt;=$R179+$S179-1),1,""))</f>
        <v/>
      </c>
      <c r="Z179" s="23" t="str">
        <f ca="1">IF(AND($O179="Objectif",Z$7&gt;=$R179,Z$7&lt;=$R179+$S179-1),2,IF(AND($O179="Jalon",Z$7&gt;=$R179,Z$7&lt;=$R179+$S179-1),1,""))</f>
        <v/>
      </c>
      <c r="AA179" s="23" t="str">
        <f ca="1">IF(AND($O179="Objectif",AA$7&gt;=$R179,AA$7&lt;=$R179+$S179-1),2,IF(AND($O179="Jalon",AA$7&gt;=$R179,AA$7&lt;=$R179+$S179-1),1,""))</f>
        <v/>
      </c>
      <c r="AB179" s="23" t="str">
        <f ca="1">IF(AND($O179="Objectif",AB$7&gt;=$R179,AB$7&lt;=$R179+$S179-1),2,IF(AND($O179="Jalon",AB$7&gt;=$R179,AB$7&lt;=$R179+$S179-1),1,""))</f>
        <v/>
      </c>
      <c r="AC179" s="23" t="str">
        <f ca="1">IF(AND($O179="Objectif",AC$7&gt;=$R179,AC$7&lt;=$R179+$S179-1),2,IF(AND($O179="Jalon",AC$7&gt;=$R179,AC$7&lt;=$R179+$S179-1),1,""))</f>
        <v/>
      </c>
      <c r="AD179" s="23" t="str">
        <f ca="1">IF(AND($O179="Objectif",AD$7&gt;=$R179,AD$7&lt;=$R179+$S179-1),2,IF(AND($O179="Jalon",AD$7&gt;=$R179,AD$7&lt;=$R179+$S179-1),1,""))</f>
        <v/>
      </c>
      <c r="AE179" s="23" t="str">
        <f ca="1">IF(AND($O179="Objectif",AE$7&gt;=$R179,AE$7&lt;=$R179+$S179-1),2,IF(AND($O179="Jalon",AE$7&gt;=$R179,AE$7&lt;=$R179+$S179-1),1,""))</f>
        <v/>
      </c>
      <c r="AF179" s="23" t="str">
        <f ca="1">IF(AND($O179="Objectif",AF$7&gt;=$R179,AF$7&lt;=$R179+$S179-1),2,IF(AND($O179="Jalon",AF$7&gt;=$R179,AF$7&lt;=$R179+$S179-1),1,""))</f>
        <v/>
      </c>
      <c r="AG179" s="23" t="str">
        <f ca="1">IF(AND($O179="Objectif",AG$7&gt;=$R179,AG$7&lt;=$R179+$S179-1),2,IF(AND($O179="Jalon",AG$7&gt;=$R179,AG$7&lt;=$R179+$S179-1),1,""))</f>
        <v/>
      </c>
      <c r="AH179" s="23" t="str">
        <f ca="1">IF(AND($O179="Objectif",AH$7&gt;=$R179,AH$7&lt;=$R179+$S179-1),2,IF(AND($O179="Jalon",AH$7&gt;=$R179,AH$7&lt;=$R179+$S179-1),1,""))</f>
        <v/>
      </c>
      <c r="AI179" s="23" t="str">
        <f ca="1">IF(AND($O179="Objectif",AI$7&gt;=$R179,AI$7&lt;=$R179+$S179-1),2,IF(AND($O179="Jalon",AI$7&gt;=$R179,AI$7&lt;=$R179+$S179-1),1,""))</f>
        <v/>
      </c>
      <c r="AJ179" s="23" t="str">
        <f ca="1">IF(AND($O179="Objectif",AJ$7&gt;=$R179,AJ$7&lt;=$R179+$S179-1),2,IF(AND($O179="Jalon",AJ$7&gt;=$R179,AJ$7&lt;=$R179+$S179-1),1,""))</f>
        <v/>
      </c>
      <c r="AK179" s="23" t="str">
        <f ca="1">IF(AND($O179="Objectif",AK$7&gt;=$R179,AK$7&lt;=$R179+$S179-1),2,IF(AND($O179="Jalon",AK$7&gt;=$R179,AK$7&lt;=$R179+$S179-1),1,""))</f>
        <v/>
      </c>
      <c r="AL179" s="23" t="str">
        <f ca="1">IF(AND($O179="Objectif",AL$7&gt;=$R179,AL$7&lt;=$R179+$S179-1),2,IF(AND($O179="Jalon",AL$7&gt;=$R179,AL$7&lt;=$R179+$S179-1),1,""))</f>
        <v/>
      </c>
      <c r="AM179" s="23" t="str">
        <f ca="1">IF(AND($O179="Objectif",AM$7&gt;=$R179,AM$7&lt;=$R179+$S179-1),2,IF(AND($O179="Jalon",AM$7&gt;=$R179,AM$7&lt;=$R179+$S179-1),1,""))</f>
        <v/>
      </c>
      <c r="AN179" s="23" t="str">
        <f ca="1">IF(AND($O179="Objectif",AN$7&gt;=$R179,AN$7&lt;=$R179+$S179-1),2,IF(AND($O179="Jalon",AN$7&gt;=$R179,AN$7&lt;=$R179+$S179-1),1,""))</f>
        <v/>
      </c>
      <c r="AO179" s="23" t="str">
        <f ca="1">IF(AND($O179="Objectif",AO$7&gt;=$R179,AO$7&lt;=$R179+$S179-1),2,IF(AND($O179="Jalon",AO$7&gt;=$R179,AO$7&lt;=$R179+$S179-1),1,""))</f>
        <v/>
      </c>
      <c r="AP179" s="23" t="str">
        <f ca="1">IF(AND($O179="Objectif",AP$7&gt;=$R179,AP$7&lt;=$R179+$S179-1),2,IF(AND($O179="Jalon",AP$7&gt;=$R179,AP$7&lt;=$R179+$S179-1),1,""))</f>
        <v/>
      </c>
      <c r="AQ179" s="23" t="str">
        <f ca="1">IF(AND($O179="Objectif",AQ$7&gt;=$R179,AQ$7&lt;=$R179+$S179-1),2,IF(AND($O179="Jalon",AQ$7&gt;=$R179,AQ$7&lt;=$R179+$S179-1),1,""))</f>
        <v/>
      </c>
      <c r="AR179" s="23" t="str">
        <f ca="1">IF(AND($O179="Objectif",AR$7&gt;=$R179,AR$7&lt;=$R179+$S179-1),2,IF(AND($O179="Jalon",AR$7&gt;=$R179,AR$7&lt;=$R179+$S179-1),1,""))</f>
        <v/>
      </c>
      <c r="AS179" s="23" t="str">
        <f ca="1">IF(AND($O179="Objectif",AS$7&gt;=$R179,AS$7&lt;=$R179+$S179-1),2,IF(AND($O179="Jalon",AS$7&gt;=$R179,AS$7&lt;=$R179+$S179-1),1,""))</f>
        <v/>
      </c>
      <c r="AT179" s="23" t="str">
        <f ca="1">IF(AND($O179="Objectif",AT$7&gt;=$R179,AT$7&lt;=$R179+$S179-1),2,IF(AND($O179="Jalon",AT$7&gt;=$R179,AT$7&lt;=$R179+$S179-1),1,""))</f>
        <v/>
      </c>
      <c r="AU179" s="23" t="str">
        <f ca="1">IF(AND($O179="Objectif",AU$7&gt;=$R179,AU$7&lt;=$R179+$S179-1),2,IF(AND($O179="Jalon",AU$7&gt;=$R179,AU$7&lt;=$R179+$S179-1),1,""))</f>
        <v/>
      </c>
      <c r="AV179" s="23" t="str">
        <f ca="1">IF(AND($O179="Objectif",AV$7&gt;=$R179,AV$7&lt;=$R179+$S179-1),2,IF(AND($O179="Jalon",AV$7&gt;=$R179,AV$7&lt;=$R179+$S179-1),1,""))</f>
        <v/>
      </c>
      <c r="AW179" s="23" t="str">
        <f ca="1">IF(AND($O179="Objectif",AW$7&gt;=$R179,AW$7&lt;=$R179+$S179-1),2,IF(AND($O179="Jalon",AW$7&gt;=$R179,AW$7&lt;=$R179+$S179-1),1,""))</f>
        <v/>
      </c>
      <c r="AX179" s="23" t="str">
        <f ca="1">IF(AND($O179="Objectif",AX$7&gt;=$R179,AX$7&lt;=$R179+$S179-1),2,IF(AND($O179="Jalon",AX$7&gt;=$R179,AX$7&lt;=$R179+$S179-1),1,""))</f>
        <v/>
      </c>
      <c r="AY179" s="23" t="str">
        <f ca="1">IF(AND($O179="Objectif",AY$7&gt;=$R179,AY$7&lt;=$R179+$S179-1),2,IF(AND($O179="Jalon",AY$7&gt;=$R179,AY$7&lt;=$R179+$S179-1),1,""))</f>
        <v/>
      </c>
      <c r="AZ179" s="23" t="str">
        <f ca="1">IF(AND($O179="Objectif",AZ$7&gt;=$R179,AZ$7&lt;=$R179+$S179-1),2,IF(AND($O179="Jalon",AZ$7&gt;=$R179,AZ$7&lt;=$R179+$S179-1),1,""))</f>
        <v/>
      </c>
      <c r="BA179" s="23" t="str">
        <f ca="1">IF(AND($O179="Objectif",BA$7&gt;=$R179,BA$7&lt;=$R179+$S179-1),2,IF(AND($O179="Jalon",BA$7&gt;=$R179,BA$7&lt;=$R179+$S179-1),1,""))</f>
        <v/>
      </c>
      <c r="BB179" s="23" t="str">
        <f ca="1">IF(AND($O179="Objectif",BB$7&gt;=$R179,BB$7&lt;=$R179+$S179-1),2,IF(AND($O179="Jalon",BB$7&gt;=$R179,BB$7&lt;=$R179+$S179-1),1,""))</f>
        <v/>
      </c>
      <c r="BC179" s="23" t="str">
        <f ca="1">IF(AND($O179="Objectif",BC$7&gt;=$R179,BC$7&lt;=$R179+$S179-1),2,IF(AND($O179="Jalon",BC$7&gt;=$R179,BC$7&lt;=$R179+$S179-1),1,""))</f>
        <v/>
      </c>
      <c r="BD179" s="23" t="str">
        <f ca="1">IF(AND($O179="Objectif",BD$7&gt;=$R179,BD$7&lt;=$R179+$S179-1),2,IF(AND($O179="Jalon",BD$7&gt;=$R179,BD$7&lt;=$R179+$S179-1),1,""))</f>
        <v/>
      </c>
      <c r="BE179" s="23" t="str">
        <f ca="1">IF(AND($O179="Objectif",BE$7&gt;=$R179,BE$7&lt;=$R179+$S179-1),2,IF(AND($O179="Jalon",BE$7&gt;=$R179,BE$7&lt;=$R179+$S179-1),1,""))</f>
        <v/>
      </c>
      <c r="BF179" s="23" t="str">
        <f ca="1">IF(AND($O179="Objectif",BF$7&gt;=$R179,BF$7&lt;=$R179+$S179-1),2,IF(AND($O179="Jalon",BF$7&gt;=$R179,BF$7&lt;=$R179+$S179-1),1,""))</f>
        <v/>
      </c>
      <c r="BG179" s="23" t="str">
        <f ca="1">IF(AND($O179="Objectif",BG$7&gt;=$R179,BG$7&lt;=$R179+$S179-1),2,IF(AND($O179="Jalon",BG$7&gt;=$R179,BG$7&lt;=$R179+$S179-1),1,""))</f>
        <v/>
      </c>
      <c r="BH179" s="23" t="str">
        <f ca="1">IF(AND($O179="Objectif",BH$7&gt;=$R179,BH$7&lt;=$R179+$S179-1),2,IF(AND($O179="Jalon",BH$7&gt;=$R179,BH$7&lt;=$R179+$S179-1),1,""))</f>
        <v/>
      </c>
      <c r="BI179" s="23" t="str">
        <f ca="1">IF(AND($O179="Objectif",BI$7&gt;=$R179,BI$7&lt;=$R179+$S179-1),2,IF(AND($O179="Jalon",BI$7&gt;=$R179,BI$7&lt;=$R179+$S179-1),1,""))</f>
        <v/>
      </c>
      <c r="BJ179" s="23" t="str">
        <f ca="1">IF(AND($O179="Objectif",BJ$7&gt;=$R179,BJ$7&lt;=$R179+$S179-1),2,IF(AND($O179="Jalon",BJ$7&gt;=$R179,BJ$7&lt;=$R179+$S179-1),1,""))</f>
        <v/>
      </c>
      <c r="BK179" s="23" t="str">
        <f ca="1">IF(AND($O179="Objectif",BK$7&gt;=$R179,BK$7&lt;=$R179+$S179-1),2,IF(AND($O179="Jalon",BK$7&gt;=$R179,BK$7&lt;=$R179+$S179-1),1,""))</f>
        <v/>
      </c>
      <c r="BL179" s="23" t="str">
        <f ca="1">IF(AND($O179="Objectif",BL$7&gt;=$R179,BL$7&lt;=$R179+$S179-1),2,IF(AND($O179="Jalon",BL$7&gt;=$R179,BL$7&lt;=$R179+$S179-1),1,""))</f>
        <v/>
      </c>
      <c r="BM179" s="23" t="str">
        <f ca="1">IF(AND($O179="Objectif",BM$7&gt;=$R179,BM$7&lt;=$R179+$S179-1),2,IF(AND($O179="Jalon",BM$7&gt;=$R179,BM$7&lt;=$R179+$S179-1),1,""))</f>
        <v/>
      </c>
      <c r="BN179" s="23" t="str">
        <f ca="1">IF(AND($O179="Objectif",BN$7&gt;=$R179,BN$7&lt;=$R179+$S179-1),2,IF(AND($O179="Jalon",BN$7&gt;=$R179,BN$7&lt;=$R179+$S179-1),1,""))</f>
        <v/>
      </c>
      <c r="BO179" s="23" t="str">
        <f ca="1">IF(AND($O179="Objectif",BO$7&gt;=$R179,BO$7&lt;=$R179+$S179-1),2,IF(AND($O179="Jalon",BO$7&gt;=$R179,BO$7&lt;=$R179+$S179-1),1,""))</f>
        <v/>
      </c>
      <c r="BP179" s="23" t="str">
        <f ca="1">IF(AND($O179="Objectif",BP$7&gt;=$R179,BP$7&lt;=$R179+$S179-1),2,IF(AND($O179="Jalon",BP$7&gt;=$R179,BP$7&lt;=$R179+$S179-1),1,""))</f>
        <v/>
      </c>
      <c r="BQ179" s="23" t="str">
        <f ca="1">IF(AND($O179="Objectif",BQ$7&gt;=$R179,BQ$7&lt;=$R179+$S179-1),2,IF(AND($O179="Jalon",BQ$7&gt;=$R179,BQ$7&lt;=$R179+$S179-1),1,""))</f>
        <v/>
      </c>
      <c r="BR179" s="23" t="str">
        <f ca="1">IF(AND($O179="Objectif",BR$7&gt;=$R179,BR$7&lt;=$R179+$S179-1),2,IF(AND($O179="Jalon",BR$7&gt;=$R179,BR$7&lt;=$R179+$S179-1),1,""))</f>
        <v/>
      </c>
      <c r="BS179" s="23" t="str">
        <f ca="1">IF(AND($O179="Objectif",BS$7&gt;=$R179,BS$7&lt;=$R179+$S179-1),2,IF(AND($O179="Jalon",BS$7&gt;=$R179,BS$7&lt;=$R179+$S179-1),1,""))</f>
        <v/>
      </c>
      <c r="BT179" s="23" t="str">
        <f ca="1">IF(AND($O179="Objectif",BT$7&gt;=$R179,BT$7&lt;=$R179+$S179-1),2,IF(AND($O179="Jalon",BT$7&gt;=$R179,BT$7&lt;=$R179+$S179-1),1,""))</f>
        <v/>
      </c>
      <c r="BU179" s="23" t="str">
        <f ca="1">IF(AND($O179="Objectif",BU$7&gt;=$R179,BU$7&lt;=$R179+$S179-1),2,IF(AND($O179="Jalon",BU$7&gt;=$R179,BU$7&lt;=$R179+$S179-1),1,""))</f>
        <v/>
      </c>
      <c r="BV179" s="23" t="str">
        <f ca="1">IF(AND($O179="Objectif",BV$7&gt;=$R179,BV$7&lt;=$R179+$S179-1),2,IF(AND($O179="Jalon",BV$7&gt;=$R179,BV$7&lt;=$R179+$S179-1),1,""))</f>
        <v/>
      </c>
      <c r="BW179" s="23" t="str">
        <f ca="1">IF(AND($O179="Objectif",BW$7&gt;=$R179,BW$7&lt;=$R179+$S179-1),2,IF(AND($O179="Jalon",BW$7&gt;=$R179,BW$7&lt;=$R179+$S179-1),1,""))</f>
        <v/>
      </c>
      <c r="BX179" s="23" t="str">
        <f ca="1">IF(AND($O179="Objectif",BX$7&gt;=$R179,BX$7&lt;=$R179+$S179-1),2,IF(AND($O179="Jalon",BX$7&gt;=$R179,BX$7&lt;=$R179+$S179-1),1,""))</f>
        <v/>
      </c>
      <c r="BY179" s="23" t="str">
        <f ca="1">IF(AND($O179="Objectif",BY$7&gt;=$R179,BY$7&lt;=$R179+$S179-1),2,IF(AND($O179="Jalon",BY$7&gt;=$R179,BY$7&lt;=$R179+$S179-1),1,""))</f>
        <v/>
      </c>
      <c r="BZ179" s="23" t="str">
        <f ca="1">IF(AND($O179="Objectif",BZ$7&gt;=$R179,BZ$7&lt;=$R179+$S179-1),2,IF(AND($O179="Jalon",BZ$7&gt;=$R179,BZ$7&lt;=$R179+$S179-1),1,""))</f>
        <v/>
      </c>
      <c r="CA179" s="23" t="str">
        <f ca="1">IF(AND($O179="Objectif",CA$7&gt;=$R179,CA$7&lt;=$R179+$S179-1),2,IF(AND($O179="Jalon",CA$7&gt;=$R179,CA$7&lt;=$R179+$S179-1),1,""))</f>
        <v/>
      </c>
      <c r="CB179" s="23" t="str">
        <f ca="1">IF(AND($O179="Objectif",CB$7&gt;=$R179,CB$7&lt;=$R179+$S179-1),2,IF(AND($O179="Jalon",CB$7&gt;=$R179,CB$7&lt;=$R179+$S179-1),1,""))</f>
        <v/>
      </c>
    </row>
    <row r="180" spans="1:80" s="60" customFormat="1" ht="30" customHeight="1" x14ac:dyDescent="0.25">
      <c r="A180" s="37">
        <v>34</v>
      </c>
      <c r="B180" s="33" t="s">
        <v>50</v>
      </c>
      <c r="C180" s="88" t="str">
        <f ca="1">VLOOKUP(((Jalons[[#This Row],[perturbation ]]+Jalons[[#This Row],[perturbation 9]])/150),$D$3:$E$6,2,1)</f>
        <v>En bonne voie</v>
      </c>
      <c r="D180" s="88" t="str">
        <f ca="1">VLOOKUP((Jalons[[#This Row],[temps consommés ]]-Jalons[[#This Row],[Nombre de jours]])/Jalons[[#This Row],[Nombre de jours]],$V$3:$W$6,2,1)</f>
        <v>En bonne voie</v>
      </c>
      <c r="E180" s="22" t="s">
        <v>9</v>
      </c>
      <c r="F180" s="65">
        <f>IF(AND(Jalons[[#This Row],[début réel ]]="",Jalons[[#This Row],[fin réelle ]]),0,IF(AND(Jalons[[#This Row],[début réel ]]&lt;&gt;"",Jalons[[#This Row],[fin réelle ]]=""),0.5,1))</f>
        <v>0</v>
      </c>
      <c r="G180" s="56">
        <f>+T135+1</f>
        <v>45054</v>
      </c>
      <c r="H180" s="21">
        <v>2</v>
      </c>
      <c r="I180" s="45">
        <f>+Jalons[[#This Row],[Début prévisionnel ]]+Jalons[[#This Row],[Nombre de jours]]-1</f>
        <v>45055</v>
      </c>
      <c r="J180" s="45"/>
      <c r="K180" s="87">
        <f ca="1">IF(Jalons[[#This Row],[temps consommés ]]-Jalons[[#This Row],[Nombre de jours]]&lt;0,0,Jalons[[#This Row],[temps consommés ]]-Jalons[[#This Row],[Nombre de jours]])</f>
        <v>0</v>
      </c>
      <c r="L18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0" s="45"/>
      <c r="N180" s="66"/>
      <c r="O180" s="88" t="str">
        <f ca="1">VLOOKUP(Jalons[[#This Row],[temps consommés 10]]-Jalons[[#This Row],[Nombre de jours6]]/Jalons[[#This Row],[Nombre de jours6]],$V$3:$W$6,2,1)</f>
        <v>En bonne voie</v>
      </c>
      <c r="P180" s="22" t="s">
        <v>9</v>
      </c>
      <c r="Q180" s="65">
        <f>IF(AND(Jalons[[#This Row],[début réel 8]]="",Jalons[[#This Row],[fin réelle 11]]),0,IF(AND(Jalons[[#This Row],[début réel 8]]&lt;&gt;"",Jalons[[#This Row],[fin réelle 11]]=""),0.5,1))</f>
        <v>0</v>
      </c>
      <c r="R180" s="107">
        <f>Jalons[[#This Row],[Fin ]]+1</f>
        <v>45056</v>
      </c>
      <c r="S180">
        <v>26</v>
      </c>
      <c r="T180" s="45">
        <f>Jalons[[#This Row],[Début prévisionnel 5]]+Jalons[[#This Row],[Nombre de jours6]]</f>
        <v>45082</v>
      </c>
      <c r="U180" s="45"/>
      <c r="V180" s="87">
        <f ca="1">IF(Jalons[[#This Row],[temps consommés 10]]-Jalons[[#This Row],[Nombre de jours6]]&lt;0,0,Jalons[[#This Row],[temps consommés 10]]-Jalons[[#This Row],[Nombre de jours6]])</f>
        <v>0</v>
      </c>
      <c r="W18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0" s="45"/>
      <c r="Y180" s="23" t="str">
        <f ca="1">IF(AND($O180="Objectif",Y$7&gt;=$R180,Y$7&lt;=$R180+$S180-1),2,IF(AND($O180="Jalon",Y$7&gt;=$R180,Y$7&lt;=$R180+$S180-1),1,""))</f>
        <v/>
      </c>
      <c r="Z180" s="23" t="str">
        <f ca="1">IF(AND($O180="Objectif",Z$7&gt;=$R180,Z$7&lt;=$R180+$S180-1),2,IF(AND($O180="Jalon",Z$7&gt;=$R180,Z$7&lt;=$R180+$S180-1),1,""))</f>
        <v/>
      </c>
      <c r="AA180" s="23" t="str">
        <f ca="1">IF(AND($O180="Objectif",AA$7&gt;=$R180,AA$7&lt;=$R180+$S180-1),2,IF(AND($O180="Jalon",AA$7&gt;=$R180,AA$7&lt;=$R180+$S180-1),1,""))</f>
        <v/>
      </c>
      <c r="AB180" s="23" t="str">
        <f ca="1">IF(AND($O180="Objectif",AB$7&gt;=$R180,AB$7&lt;=$R180+$S180-1),2,IF(AND($O180="Jalon",AB$7&gt;=$R180,AB$7&lt;=$R180+$S180-1),1,""))</f>
        <v/>
      </c>
      <c r="AC180" s="23" t="str">
        <f ca="1">IF(AND($O180="Objectif",AC$7&gt;=$R180,AC$7&lt;=$R180+$S180-1),2,IF(AND($O180="Jalon",AC$7&gt;=$R180,AC$7&lt;=$R180+$S180-1),1,""))</f>
        <v/>
      </c>
      <c r="AD180" s="23" t="str">
        <f ca="1">IF(AND($O180="Objectif",AD$7&gt;=$R180,AD$7&lt;=$R180+$S180-1),2,IF(AND($O180="Jalon",AD$7&gt;=$R180,AD$7&lt;=$R180+$S180-1),1,""))</f>
        <v/>
      </c>
      <c r="AE180" s="23" t="str">
        <f ca="1">IF(AND($O180="Objectif",AE$7&gt;=$R180,AE$7&lt;=$R180+$S180-1),2,IF(AND($O180="Jalon",AE$7&gt;=$R180,AE$7&lt;=$R180+$S180-1),1,""))</f>
        <v/>
      </c>
      <c r="AF180" s="23" t="str">
        <f ca="1">IF(AND($O180="Objectif",AF$7&gt;=$R180,AF$7&lt;=$R180+$S180-1),2,IF(AND($O180="Jalon",AF$7&gt;=$R180,AF$7&lt;=$R180+$S180-1),1,""))</f>
        <v/>
      </c>
      <c r="AG180" s="23" t="str">
        <f ca="1">IF(AND($O180="Objectif",AG$7&gt;=$R180,AG$7&lt;=$R180+$S180-1),2,IF(AND($O180="Jalon",AG$7&gt;=$R180,AG$7&lt;=$R180+$S180-1),1,""))</f>
        <v/>
      </c>
      <c r="AH180" s="23" t="str">
        <f ca="1">IF(AND($O180="Objectif",AH$7&gt;=$R180,AH$7&lt;=$R180+$S180-1),2,IF(AND($O180="Jalon",AH$7&gt;=$R180,AH$7&lt;=$R180+$S180-1),1,""))</f>
        <v/>
      </c>
      <c r="AI180" s="23" t="str">
        <f ca="1">IF(AND($O180="Objectif",AI$7&gt;=$R180,AI$7&lt;=$R180+$S180-1),2,IF(AND($O180="Jalon",AI$7&gt;=$R180,AI$7&lt;=$R180+$S180-1),1,""))</f>
        <v/>
      </c>
      <c r="AJ180" s="23" t="str">
        <f ca="1">IF(AND($O180="Objectif",AJ$7&gt;=$R180,AJ$7&lt;=$R180+$S180-1),2,IF(AND($O180="Jalon",AJ$7&gt;=$R180,AJ$7&lt;=$R180+$S180-1),1,""))</f>
        <v/>
      </c>
      <c r="AK180" s="23" t="str">
        <f ca="1">IF(AND($O180="Objectif",AK$7&gt;=$R180,AK$7&lt;=$R180+$S180-1),2,IF(AND($O180="Jalon",AK$7&gt;=$R180,AK$7&lt;=$R180+$S180-1),1,""))</f>
        <v/>
      </c>
      <c r="AL180" s="23" t="str">
        <f ca="1">IF(AND($O180="Objectif",AL$7&gt;=$R180,AL$7&lt;=$R180+$S180-1),2,IF(AND($O180="Jalon",AL$7&gt;=$R180,AL$7&lt;=$R180+$S180-1),1,""))</f>
        <v/>
      </c>
      <c r="AM180" s="23" t="str">
        <f ca="1">IF(AND($O180="Objectif",AM$7&gt;=$R180,AM$7&lt;=$R180+$S180-1),2,IF(AND($O180="Jalon",AM$7&gt;=$R180,AM$7&lt;=$R180+$S180-1),1,""))</f>
        <v/>
      </c>
      <c r="AN180" s="23" t="str">
        <f ca="1">IF(AND($O180="Objectif",AN$7&gt;=$R180,AN$7&lt;=$R180+$S180-1),2,IF(AND($O180="Jalon",AN$7&gt;=$R180,AN$7&lt;=$R180+$S180-1),1,""))</f>
        <v/>
      </c>
      <c r="AO180" s="23" t="str">
        <f ca="1">IF(AND($O180="Objectif",AO$7&gt;=$R180,AO$7&lt;=$R180+$S180-1),2,IF(AND($O180="Jalon",AO$7&gt;=$R180,AO$7&lt;=$R180+$S180-1),1,""))</f>
        <v/>
      </c>
      <c r="AP180" s="23" t="str">
        <f ca="1">IF(AND($O180="Objectif",AP$7&gt;=$R180,AP$7&lt;=$R180+$S180-1),2,IF(AND($O180="Jalon",AP$7&gt;=$R180,AP$7&lt;=$R180+$S180-1),1,""))</f>
        <v/>
      </c>
      <c r="AQ180" s="23" t="str">
        <f ca="1">IF(AND($O180="Objectif",AQ$7&gt;=$R180,AQ$7&lt;=$R180+$S180-1),2,IF(AND($O180="Jalon",AQ$7&gt;=$R180,AQ$7&lt;=$R180+$S180-1),1,""))</f>
        <v/>
      </c>
      <c r="AR180" s="23" t="str">
        <f ca="1">IF(AND($O180="Objectif",AR$7&gt;=$R180,AR$7&lt;=$R180+$S180-1),2,IF(AND($O180="Jalon",AR$7&gt;=$R180,AR$7&lt;=$R180+$S180-1),1,""))</f>
        <v/>
      </c>
      <c r="AS180" s="23" t="str">
        <f ca="1">IF(AND($O180="Objectif",AS$7&gt;=$R180,AS$7&lt;=$R180+$S180-1),2,IF(AND($O180="Jalon",AS$7&gt;=$R180,AS$7&lt;=$R180+$S180-1),1,""))</f>
        <v/>
      </c>
      <c r="AT180" s="23" t="str">
        <f ca="1">IF(AND($O180="Objectif",AT$7&gt;=$R180,AT$7&lt;=$R180+$S180-1),2,IF(AND($O180="Jalon",AT$7&gt;=$R180,AT$7&lt;=$R180+$S180-1),1,""))</f>
        <v/>
      </c>
      <c r="AU180" s="23" t="str">
        <f ca="1">IF(AND($O180="Objectif",AU$7&gt;=$R180,AU$7&lt;=$R180+$S180-1),2,IF(AND($O180="Jalon",AU$7&gt;=$R180,AU$7&lt;=$R180+$S180-1),1,""))</f>
        <v/>
      </c>
      <c r="AV180" s="23" t="str">
        <f ca="1">IF(AND($O180="Objectif",AV$7&gt;=$R180,AV$7&lt;=$R180+$S180-1),2,IF(AND($O180="Jalon",AV$7&gt;=$R180,AV$7&lt;=$R180+$S180-1),1,""))</f>
        <v/>
      </c>
      <c r="AW180" s="23" t="str">
        <f ca="1">IF(AND($O180="Objectif",AW$7&gt;=$R180,AW$7&lt;=$R180+$S180-1),2,IF(AND($O180="Jalon",AW$7&gt;=$R180,AW$7&lt;=$R180+$S180-1),1,""))</f>
        <v/>
      </c>
      <c r="AX180" s="23" t="str">
        <f ca="1">IF(AND($O180="Objectif",AX$7&gt;=$R180,AX$7&lt;=$R180+$S180-1),2,IF(AND($O180="Jalon",AX$7&gt;=$R180,AX$7&lt;=$R180+$S180-1),1,""))</f>
        <v/>
      </c>
      <c r="AY180" s="23" t="str">
        <f ca="1">IF(AND($O180="Objectif",AY$7&gt;=$R180,AY$7&lt;=$R180+$S180-1),2,IF(AND($O180="Jalon",AY$7&gt;=$R180,AY$7&lt;=$R180+$S180-1),1,""))</f>
        <v/>
      </c>
      <c r="AZ180" s="23" t="str">
        <f ca="1">IF(AND($O180="Objectif",AZ$7&gt;=$R180,AZ$7&lt;=$R180+$S180-1),2,IF(AND($O180="Jalon",AZ$7&gt;=$R180,AZ$7&lt;=$R180+$S180-1),1,""))</f>
        <v/>
      </c>
      <c r="BA180" s="23" t="str">
        <f ca="1">IF(AND($O180="Objectif",BA$7&gt;=$R180,BA$7&lt;=$R180+$S180-1),2,IF(AND($O180="Jalon",BA$7&gt;=$R180,BA$7&lt;=$R180+$S180-1),1,""))</f>
        <v/>
      </c>
      <c r="BB180" s="23" t="str">
        <f ca="1">IF(AND($O180="Objectif",BB$7&gt;=$R180,BB$7&lt;=$R180+$S180-1),2,IF(AND($O180="Jalon",BB$7&gt;=$R180,BB$7&lt;=$R180+$S180-1),1,""))</f>
        <v/>
      </c>
      <c r="BC180" s="23" t="str">
        <f ca="1">IF(AND($O180="Objectif",BC$7&gt;=$R180,BC$7&lt;=$R180+$S180-1),2,IF(AND($O180="Jalon",BC$7&gt;=$R180,BC$7&lt;=$R180+$S180-1),1,""))</f>
        <v/>
      </c>
      <c r="BD180" s="23" t="str">
        <f ca="1">IF(AND($O180="Objectif",BD$7&gt;=$R180,BD$7&lt;=$R180+$S180-1),2,IF(AND($O180="Jalon",BD$7&gt;=$R180,BD$7&lt;=$R180+$S180-1),1,""))</f>
        <v/>
      </c>
      <c r="BE180" s="23" t="str">
        <f ca="1">IF(AND($O180="Objectif",BE$7&gt;=$R180,BE$7&lt;=$R180+$S180-1),2,IF(AND($O180="Jalon",BE$7&gt;=$R180,BE$7&lt;=$R180+$S180-1),1,""))</f>
        <v/>
      </c>
      <c r="BF180" s="23" t="str">
        <f ca="1">IF(AND($O180="Objectif",BF$7&gt;=$R180,BF$7&lt;=$R180+$S180-1),2,IF(AND($O180="Jalon",BF$7&gt;=$R180,BF$7&lt;=$R180+$S180-1),1,""))</f>
        <v/>
      </c>
      <c r="BG180" s="23" t="str">
        <f ca="1">IF(AND($O180="Objectif",BG$7&gt;=$R180,BG$7&lt;=$R180+$S180-1),2,IF(AND($O180="Jalon",BG$7&gt;=$R180,BG$7&lt;=$R180+$S180-1),1,""))</f>
        <v/>
      </c>
      <c r="BH180" s="23" t="str">
        <f ca="1">IF(AND($O180="Objectif",BH$7&gt;=$R180,BH$7&lt;=$R180+$S180-1),2,IF(AND($O180="Jalon",BH$7&gt;=$R180,BH$7&lt;=$R180+$S180-1),1,""))</f>
        <v/>
      </c>
      <c r="BI180" s="23" t="str">
        <f ca="1">IF(AND($O180="Objectif",BI$7&gt;=$R180,BI$7&lt;=$R180+$S180-1),2,IF(AND($O180="Jalon",BI$7&gt;=$R180,BI$7&lt;=$R180+$S180-1),1,""))</f>
        <v/>
      </c>
      <c r="BJ180" s="23" t="str">
        <f ca="1">IF(AND($O180="Objectif",BJ$7&gt;=$R180,BJ$7&lt;=$R180+$S180-1),2,IF(AND($O180="Jalon",BJ$7&gt;=$R180,BJ$7&lt;=$R180+$S180-1),1,""))</f>
        <v/>
      </c>
      <c r="BK180" s="23" t="str">
        <f ca="1">IF(AND($O180="Objectif",BK$7&gt;=$R180,BK$7&lt;=$R180+$S180-1),2,IF(AND($O180="Jalon",BK$7&gt;=$R180,BK$7&lt;=$R180+$S180-1),1,""))</f>
        <v/>
      </c>
      <c r="BL180" s="23" t="str">
        <f ca="1">IF(AND($O180="Objectif",BL$7&gt;=$R180,BL$7&lt;=$R180+$S180-1),2,IF(AND($O180="Jalon",BL$7&gt;=$R180,BL$7&lt;=$R180+$S180-1),1,""))</f>
        <v/>
      </c>
      <c r="BM180" s="23" t="str">
        <f ca="1">IF(AND($O180="Objectif",BM$7&gt;=$R180,BM$7&lt;=$R180+$S180-1),2,IF(AND($O180="Jalon",BM$7&gt;=$R180,BM$7&lt;=$R180+$S180-1),1,""))</f>
        <v/>
      </c>
      <c r="BN180" s="23" t="str">
        <f ca="1">IF(AND($O180="Objectif",BN$7&gt;=$R180,BN$7&lt;=$R180+$S180-1),2,IF(AND($O180="Jalon",BN$7&gt;=$R180,BN$7&lt;=$R180+$S180-1),1,""))</f>
        <v/>
      </c>
      <c r="BO180" s="23" t="str">
        <f ca="1">IF(AND($O180="Objectif",BO$7&gt;=$R180,BO$7&lt;=$R180+$S180-1),2,IF(AND($O180="Jalon",BO$7&gt;=$R180,BO$7&lt;=$R180+$S180-1),1,""))</f>
        <v/>
      </c>
      <c r="BP180" s="23" t="str">
        <f ca="1">IF(AND($O180="Objectif",BP$7&gt;=$R180,BP$7&lt;=$R180+$S180-1),2,IF(AND($O180="Jalon",BP$7&gt;=$R180,BP$7&lt;=$R180+$S180-1),1,""))</f>
        <v/>
      </c>
      <c r="BQ180" s="23" t="str">
        <f ca="1">IF(AND($O180="Objectif",BQ$7&gt;=$R180,BQ$7&lt;=$R180+$S180-1),2,IF(AND($O180="Jalon",BQ$7&gt;=$R180,BQ$7&lt;=$R180+$S180-1),1,""))</f>
        <v/>
      </c>
      <c r="BR180" s="23" t="str">
        <f ca="1">IF(AND($O180="Objectif",BR$7&gt;=$R180,BR$7&lt;=$R180+$S180-1),2,IF(AND($O180="Jalon",BR$7&gt;=$R180,BR$7&lt;=$R180+$S180-1),1,""))</f>
        <v/>
      </c>
      <c r="BS180" s="23" t="str">
        <f ca="1">IF(AND($O180="Objectif",BS$7&gt;=$R180,BS$7&lt;=$R180+$S180-1),2,IF(AND($O180="Jalon",BS$7&gt;=$R180,BS$7&lt;=$R180+$S180-1),1,""))</f>
        <v/>
      </c>
      <c r="BT180" s="23" t="str">
        <f ca="1">IF(AND($O180="Objectif",BT$7&gt;=$R180,BT$7&lt;=$R180+$S180-1),2,IF(AND($O180="Jalon",BT$7&gt;=$R180,BT$7&lt;=$R180+$S180-1),1,""))</f>
        <v/>
      </c>
      <c r="BU180" s="23" t="str">
        <f ca="1">IF(AND($O180="Objectif",BU$7&gt;=$R180,BU$7&lt;=$R180+$S180-1),2,IF(AND($O180="Jalon",BU$7&gt;=$R180,BU$7&lt;=$R180+$S180-1),1,""))</f>
        <v/>
      </c>
      <c r="BV180" s="23" t="str">
        <f ca="1">IF(AND($O180="Objectif",BV$7&gt;=$R180,BV$7&lt;=$R180+$S180-1),2,IF(AND($O180="Jalon",BV$7&gt;=$R180,BV$7&lt;=$R180+$S180-1),1,""))</f>
        <v/>
      </c>
      <c r="BW180" s="23" t="str">
        <f ca="1">IF(AND($O180="Objectif",BW$7&gt;=$R180,BW$7&lt;=$R180+$S180-1),2,IF(AND($O180="Jalon",BW$7&gt;=$R180,BW$7&lt;=$R180+$S180-1),1,""))</f>
        <v/>
      </c>
      <c r="BX180" s="23" t="str">
        <f ca="1">IF(AND($O180="Objectif",BX$7&gt;=$R180,BX$7&lt;=$R180+$S180-1),2,IF(AND($O180="Jalon",BX$7&gt;=$R180,BX$7&lt;=$R180+$S180-1),1,""))</f>
        <v/>
      </c>
      <c r="BY180" s="23" t="str">
        <f ca="1">IF(AND($O180="Objectif",BY$7&gt;=$R180,BY$7&lt;=$R180+$S180-1),2,IF(AND($O180="Jalon",BY$7&gt;=$R180,BY$7&lt;=$R180+$S180-1),1,""))</f>
        <v/>
      </c>
      <c r="BZ180" s="23" t="str">
        <f ca="1">IF(AND($O180="Objectif",BZ$7&gt;=$R180,BZ$7&lt;=$R180+$S180-1),2,IF(AND($O180="Jalon",BZ$7&gt;=$R180,BZ$7&lt;=$R180+$S180-1),1,""))</f>
        <v/>
      </c>
      <c r="CA180" s="23" t="str">
        <f ca="1">IF(AND($O180="Objectif",CA$7&gt;=$R180,CA$7&lt;=$R180+$S180-1),2,IF(AND($O180="Jalon",CA$7&gt;=$R180,CA$7&lt;=$R180+$S180-1),1,""))</f>
        <v/>
      </c>
      <c r="CB180" s="23" t="str">
        <f ca="1">IF(AND($O180="Objectif",CB$7&gt;=$R180,CB$7&lt;=$R180+$S180-1),2,IF(AND($O180="Jalon",CB$7&gt;=$R180,CB$7&lt;=$R180+$S180-1),1,""))</f>
        <v/>
      </c>
    </row>
    <row r="181" spans="1:80" s="60" customFormat="1" ht="30" customHeight="1" x14ac:dyDescent="0.25">
      <c r="A181" s="36">
        <v>35</v>
      </c>
      <c r="B181" s="33" t="s">
        <v>51</v>
      </c>
      <c r="C181" s="88" t="str">
        <f ca="1">VLOOKUP(((Jalons[[#This Row],[perturbation ]]+Jalons[[#This Row],[perturbation 9]])/150),$D$3:$E$6,2,1)</f>
        <v>En bonne voie</v>
      </c>
      <c r="D181" s="88" t="str">
        <f ca="1">VLOOKUP((Jalons[[#This Row],[temps consommés ]]-Jalons[[#This Row],[Nombre de jours]])/Jalons[[#This Row],[Nombre de jours]],$V$3:$W$6,2,1)</f>
        <v>En bonne voie</v>
      </c>
      <c r="E181" s="22" t="s">
        <v>9</v>
      </c>
      <c r="F181" s="65">
        <f>IF(AND(Jalons[[#This Row],[début réel ]]="",Jalons[[#This Row],[fin réelle ]]),0,IF(AND(Jalons[[#This Row],[début réel ]]&lt;&gt;"",Jalons[[#This Row],[fin réelle ]]=""),0.5,1))</f>
        <v>0</v>
      </c>
      <c r="G181" s="56">
        <f>+T136+1</f>
        <v>45054</v>
      </c>
      <c r="H181" s="21">
        <v>2</v>
      </c>
      <c r="I181" s="45">
        <f>+Jalons[[#This Row],[Début prévisionnel ]]+Jalons[[#This Row],[Nombre de jours]]-1</f>
        <v>45055</v>
      </c>
      <c r="J181" s="45"/>
      <c r="K181" s="87">
        <f ca="1">IF(Jalons[[#This Row],[temps consommés ]]-Jalons[[#This Row],[Nombre de jours]]&lt;0,0,Jalons[[#This Row],[temps consommés ]]-Jalons[[#This Row],[Nombre de jours]])</f>
        <v>0</v>
      </c>
      <c r="L18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1" s="45"/>
      <c r="N181" s="66"/>
      <c r="O181" s="88" t="str">
        <f ca="1">VLOOKUP(Jalons[[#This Row],[temps consommés 10]]-Jalons[[#This Row],[Nombre de jours6]]/Jalons[[#This Row],[Nombre de jours6]],$V$3:$W$6,2,1)</f>
        <v>En bonne voie</v>
      </c>
      <c r="P181" s="22" t="s">
        <v>9</v>
      </c>
      <c r="Q181" s="65">
        <f>IF(AND(Jalons[[#This Row],[début réel 8]]="",Jalons[[#This Row],[fin réelle 11]]),0,IF(AND(Jalons[[#This Row],[début réel 8]]&lt;&gt;"",Jalons[[#This Row],[fin réelle 11]]=""),0.5,1))</f>
        <v>0</v>
      </c>
      <c r="R181" s="107">
        <f>Jalons[[#This Row],[Fin ]]+1</f>
        <v>45056</v>
      </c>
      <c r="S181">
        <v>26</v>
      </c>
      <c r="T181" s="45">
        <f>Jalons[[#This Row],[Début prévisionnel 5]]+Jalons[[#This Row],[Nombre de jours6]]</f>
        <v>45082</v>
      </c>
      <c r="U181" s="45"/>
      <c r="V181" s="87">
        <f ca="1">IF(Jalons[[#This Row],[temps consommés 10]]-Jalons[[#This Row],[Nombre de jours6]]&lt;0,0,Jalons[[#This Row],[temps consommés 10]]-Jalons[[#This Row],[Nombre de jours6]])</f>
        <v>0</v>
      </c>
      <c r="W18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1" s="45"/>
      <c r="Y181" s="23" t="str">
        <f ca="1">IF(AND($O181="Objectif",Y$7&gt;=$R181,Y$7&lt;=$R181+$S181-1),2,IF(AND($O181="Jalon",Y$7&gt;=$R181,Y$7&lt;=$R181+$S181-1),1,""))</f>
        <v/>
      </c>
      <c r="Z181" s="23" t="str">
        <f ca="1">IF(AND($O181="Objectif",Z$7&gt;=$R181,Z$7&lt;=$R181+$S181-1),2,IF(AND($O181="Jalon",Z$7&gt;=$R181,Z$7&lt;=$R181+$S181-1),1,""))</f>
        <v/>
      </c>
      <c r="AA181" s="23" t="str">
        <f ca="1">IF(AND($O181="Objectif",AA$7&gt;=$R181,AA$7&lt;=$R181+$S181-1),2,IF(AND($O181="Jalon",AA$7&gt;=$R181,AA$7&lt;=$R181+$S181-1),1,""))</f>
        <v/>
      </c>
      <c r="AB181" s="23" t="str">
        <f ca="1">IF(AND($O181="Objectif",AB$7&gt;=$R181,AB$7&lt;=$R181+$S181-1),2,IF(AND($O181="Jalon",AB$7&gt;=$R181,AB$7&lt;=$R181+$S181-1),1,""))</f>
        <v/>
      </c>
      <c r="AC181" s="23" t="str">
        <f ca="1">IF(AND($O181="Objectif",AC$7&gt;=$R181,AC$7&lt;=$R181+$S181-1),2,IF(AND($O181="Jalon",AC$7&gt;=$R181,AC$7&lt;=$R181+$S181-1),1,""))</f>
        <v/>
      </c>
      <c r="AD181" s="23" t="str">
        <f ca="1">IF(AND($O181="Objectif",AD$7&gt;=$R181,AD$7&lt;=$R181+$S181-1),2,IF(AND($O181="Jalon",AD$7&gt;=$R181,AD$7&lt;=$R181+$S181-1),1,""))</f>
        <v/>
      </c>
      <c r="AE181" s="23" t="str">
        <f ca="1">IF(AND($O181="Objectif",AE$7&gt;=$R181,AE$7&lt;=$R181+$S181-1),2,IF(AND($O181="Jalon",AE$7&gt;=$R181,AE$7&lt;=$R181+$S181-1),1,""))</f>
        <v/>
      </c>
      <c r="AF181" s="23" t="str">
        <f ca="1">IF(AND($O181="Objectif",AF$7&gt;=$R181,AF$7&lt;=$R181+$S181-1),2,IF(AND($O181="Jalon",AF$7&gt;=$R181,AF$7&lt;=$R181+$S181-1),1,""))</f>
        <v/>
      </c>
      <c r="AG181" s="23" t="str">
        <f ca="1">IF(AND($O181="Objectif",AG$7&gt;=$R181,AG$7&lt;=$R181+$S181-1),2,IF(AND($O181="Jalon",AG$7&gt;=$R181,AG$7&lt;=$R181+$S181-1),1,""))</f>
        <v/>
      </c>
      <c r="AH181" s="23" t="str">
        <f ca="1">IF(AND($O181="Objectif",AH$7&gt;=$R181,AH$7&lt;=$R181+$S181-1),2,IF(AND($O181="Jalon",AH$7&gt;=$R181,AH$7&lt;=$R181+$S181-1),1,""))</f>
        <v/>
      </c>
      <c r="AI181" s="23" t="str">
        <f ca="1">IF(AND($O181="Objectif",AI$7&gt;=$R181,AI$7&lt;=$R181+$S181-1),2,IF(AND($O181="Jalon",AI$7&gt;=$R181,AI$7&lt;=$R181+$S181-1),1,""))</f>
        <v/>
      </c>
      <c r="AJ181" s="23" t="str">
        <f ca="1">IF(AND($O181="Objectif",AJ$7&gt;=$R181,AJ$7&lt;=$R181+$S181-1),2,IF(AND($O181="Jalon",AJ$7&gt;=$R181,AJ$7&lt;=$R181+$S181-1),1,""))</f>
        <v/>
      </c>
      <c r="AK181" s="23" t="str">
        <f ca="1">IF(AND($O181="Objectif",AK$7&gt;=$R181,AK$7&lt;=$R181+$S181-1),2,IF(AND($O181="Jalon",AK$7&gt;=$R181,AK$7&lt;=$R181+$S181-1),1,""))</f>
        <v/>
      </c>
      <c r="AL181" s="23" t="str">
        <f ca="1">IF(AND($O181="Objectif",AL$7&gt;=$R181,AL$7&lt;=$R181+$S181-1),2,IF(AND($O181="Jalon",AL$7&gt;=$R181,AL$7&lt;=$R181+$S181-1),1,""))</f>
        <v/>
      </c>
      <c r="AM181" s="23" t="str">
        <f ca="1">IF(AND($O181="Objectif",AM$7&gt;=$R181,AM$7&lt;=$R181+$S181-1),2,IF(AND($O181="Jalon",AM$7&gt;=$R181,AM$7&lt;=$R181+$S181-1),1,""))</f>
        <v/>
      </c>
      <c r="AN181" s="23" t="str">
        <f ca="1">IF(AND($O181="Objectif",AN$7&gt;=$R181,AN$7&lt;=$R181+$S181-1),2,IF(AND($O181="Jalon",AN$7&gt;=$R181,AN$7&lt;=$R181+$S181-1),1,""))</f>
        <v/>
      </c>
      <c r="AO181" s="23" t="str">
        <f ca="1">IF(AND($O181="Objectif",AO$7&gt;=$R181,AO$7&lt;=$R181+$S181-1),2,IF(AND($O181="Jalon",AO$7&gt;=$R181,AO$7&lt;=$R181+$S181-1),1,""))</f>
        <v/>
      </c>
      <c r="AP181" s="23" t="str">
        <f ca="1">IF(AND($O181="Objectif",AP$7&gt;=$R181,AP$7&lt;=$R181+$S181-1),2,IF(AND($O181="Jalon",AP$7&gt;=$R181,AP$7&lt;=$R181+$S181-1),1,""))</f>
        <v/>
      </c>
      <c r="AQ181" s="23" t="str">
        <f ca="1">IF(AND($O181="Objectif",AQ$7&gt;=$R181,AQ$7&lt;=$R181+$S181-1),2,IF(AND($O181="Jalon",AQ$7&gt;=$R181,AQ$7&lt;=$R181+$S181-1),1,""))</f>
        <v/>
      </c>
      <c r="AR181" s="23" t="str">
        <f ca="1">IF(AND($O181="Objectif",AR$7&gt;=$R181,AR$7&lt;=$R181+$S181-1),2,IF(AND($O181="Jalon",AR$7&gt;=$R181,AR$7&lt;=$R181+$S181-1),1,""))</f>
        <v/>
      </c>
      <c r="AS181" s="23" t="str">
        <f ca="1">IF(AND($O181="Objectif",AS$7&gt;=$R181,AS$7&lt;=$R181+$S181-1),2,IF(AND($O181="Jalon",AS$7&gt;=$R181,AS$7&lt;=$R181+$S181-1),1,""))</f>
        <v/>
      </c>
      <c r="AT181" s="23" t="str">
        <f ca="1">IF(AND($O181="Objectif",AT$7&gt;=$R181,AT$7&lt;=$R181+$S181-1),2,IF(AND($O181="Jalon",AT$7&gt;=$R181,AT$7&lt;=$R181+$S181-1),1,""))</f>
        <v/>
      </c>
      <c r="AU181" s="23" t="str">
        <f ca="1">IF(AND($O181="Objectif",AU$7&gt;=$R181,AU$7&lt;=$R181+$S181-1),2,IF(AND($O181="Jalon",AU$7&gt;=$R181,AU$7&lt;=$R181+$S181-1),1,""))</f>
        <v/>
      </c>
      <c r="AV181" s="23" t="str">
        <f ca="1">IF(AND($O181="Objectif",AV$7&gt;=$R181,AV$7&lt;=$R181+$S181-1),2,IF(AND($O181="Jalon",AV$7&gt;=$R181,AV$7&lt;=$R181+$S181-1),1,""))</f>
        <v/>
      </c>
      <c r="AW181" s="23" t="str">
        <f ca="1">IF(AND($O181="Objectif",AW$7&gt;=$R181,AW$7&lt;=$R181+$S181-1),2,IF(AND($O181="Jalon",AW$7&gt;=$R181,AW$7&lt;=$R181+$S181-1),1,""))</f>
        <v/>
      </c>
      <c r="AX181" s="23" t="str">
        <f ca="1">IF(AND($O181="Objectif",AX$7&gt;=$R181,AX$7&lt;=$R181+$S181-1),2,IF(AND($O181="Jalon",AX$7&gt;=$R181,AX$7&lt;=$R181+$S181-1),1,""))</f>
        <v/>
      </c>
      <c r="AY181" s="23" t="str">
        <f ca="1">IF(AND($O181="Objectif",AY$7&gt;=$R181,AY$7&lt;=$R181+$S181-1),2,IF(AND($O181="Jalon",AY$7&gt;=$R181,AY$7&lt;=$R181+$S181-1),1,""))</f>
        <v/>
      </c>
      <c r="AZ181" s="23" t="str">
        <f ca="1">IF(AND($O181="Objectif",AZ$7&gt;=$R181,AZ$7&lt;=$R181+$S181-1),2,IF(AND($O181="Jalon",AZ$7&gt;=$R181,AZ$7&lt;=$R181+$S181-1),1,""))</f>
        <v/>
      </c>
      <c r="BA181" s="23" t="str">
        <f ca="1">IF(AND($O181="Objectif",BA$7&gt;=$R181,BA$7&lt;=$R181+$S181-1),2,IF(AND($O181="Jalon",BA$7&gt;=$R181,BA$7&lt;=$R181+$S181-1),1,""))</f>
        <v/>
      </c>
      <c r="BB181" s="23" t="str">
        <f ca="1">IF(AND($O181="Objectif",BB$7&gt;=$R181,BB$7&lt;=$R181+$S181-1),2,IF(AND($O181="Jalon",BB$7&gt;=$R181,BB$7&lt;=$R181+$S181-1),1,""))</f>
        <v/>
      </c>
      <c r="BC181" s="23" t="str">
        <f ca="1">IF(AND($O181="Objectif",BC$7&gt;=$R181,BC$7&lt;=$R181+$S181-1),2,IF(AND($O181="Jalon",BC$7&gt;=$R181,BC$7&lt;=$R181+$S181-1),1,""))</f>
        <v/>
      </c>
      <c r="BD181" s="23" t="str">
        <f ca="1">IF(AND($O181="Objectif",BD$7&gt;=$R181,BD$7&lt;=$R181+$S181-1),2,IF(AND($O181="Jalon",BD$7&gt;=$R181,BD$7&lt;=$R181+$S181-1),1,""))</f>
        <v/>
      </c>
      <c r="BE181" s="23" t="str">
        <f ca="1">IF(AND($O181="Objectif",BE$7&gt;=$R181,BE$7&lt;=$R181+$S181-1),2,IF(AND($O181="Jalon",BE$7&gt;=$R181,BE$7&lt;=$R181+$S181-1),1,""))</f>
        <v/>
      </c>
      <c r="BF181" s="23" t="str">
        <f ca="1">IF(AND($O181="Objectif",BF$7&gt;=$R181,BF$7&lt;=$R181+$S181-1),2,IF(AND($O181="Jalon",BF$7&gt;=$R181,BF$7&lt;=$R181+$S181-1),1,""))</f>
        <v/>
      </c>
      <c r="BG181" s="23" t="str">
        <f ca="1">IF(AND($O181="Objectif",BG$7&gt;=$R181,BG$7&lt;=$R181+$S181-1),2,IF(AND($O181="Jalon",BG$7&gt;=$R181,BG$7&lt;=$R181+$S181-1),1,""))</f>
        <v/>
      </c>
      <c r="BH181" s="23" t="str">
        <f ca="1">IF(AND($O181="Objectif",BH$7&gt;=$R181,BH$7&lt;=$R181+$S181-1),2,IF(AND($O181="Jalon",BH$7&gt;=$R181,BH$7&lt;=$R181+$S181-1),1,""))</f>
        <v/>
      </c>
      <c r="BI181" s="23" t="str">
        <f ca="1">IF(AND($O181="Objectif",BI$7&gt;=$R181,BI$7&lt;=$R181+$S181-1),2,IF(AND($O181="Jalon",BI$7&gt;=$R181,BI$7&lt;=$R181+$S181-1),1,""))</f>
        <v/>
      </c>
      <c r="BJ181" s="23" t="str">
        <f ca="1">IF(AND($O181="Objectif",BJ$7&gt;=$R181,BJ$7&lt;=$R181+$S181-1),2,IF(AND($O181="Jalon",BJ$7&gt;=$R181,BJ$7&lt;=$R181+$S181-1),1,""))</f>
        <v/>
      </c>
      <c r="BK181" s="23" t="str">
        <f ca="1">IF(AND($O181="Objectif",BK$7&gt;=$R181,BK$7&lt;=$R181+$S181-1),2,IF(AND($O181="Jalon",BK$7&gt;=$R181,BK$7&lt;=$R181+$S181-1),1,""))</f>
        <v/>
      </c>
      <c r="BL181" s="23" t="str">
        <f ca="1">IF(AND($O181="Objectif",BL$7&gt;=$R181,BL$7&lt;=$R181+$S181-1),2,IF(AND($O181="Jalon",BL$7&gt;=$R181,BL$7&lt;=$R181+$S181-1),1,""))</f>
        <v/>
      </c>
      <c r="BM181" s="23" t="str">
        <f ca="1">IF(AND($O181="Objectif",BM$7&gt;=$R181,BM$7&lt;=$R181+$S181-1),2,IF(AND($O181="Jalon",BM$7&gt;=$R181,BM$7&lt;=$R181+$S181-1),1,""))</f>
        <v/>
      </c>
      <c r="BN181" s="23" t="str">
        <f ca="1">IF(AND($O181="Objectif",BN$7&gt;=$R181,BN$7&lt;=$R181+$S181-1),2,IF(AND($O181="Jalon",BN$7&gt;=$R181,BN$7&lt;=$R181+$S181-1),1,""))</f>
        <v/>
      </c>
      <c r="BO181" s="23" t="str">
        <f ca="1">IF(AND($O181="Objectif",BO$7&gt;=$R181,BO$7&lt;=$R181+$S181-1),2,IF(AND($O181="Jalon",BO$7&gt;=$R181,BO$7&lt;=$R181+$S181-1),1,""))</f>
        <v/>
      </c>
      <c r="BP181" s="23" t="str">
        <f ca="1">IF(AND($O181="Objectif",BP$7&gt;=$R181,BP$7&lt;=$R181+$S181-1),2,IF(AND($O181="Jalon",BP$7&gt;=$R181,BP$7&lt;=$R181+$S181-1),1,""))</f>
        <v/>
      </c>
      <c r="BQ181" s="23" t="str">
        <f ca="1">IF(AND($O181="Objectif",BQ$7&gt;=$R181,BQ$7&lt;=$R181+$S181-1),2,IF(AND($O181="Jalon",BQ$7&gt;=$R181,BQ$7&lt;=$R181+$S181-1),1,""))</f>
        <v/>
      </c>
      <c r="BR181" s="23" t="str">
        <f ca="1">IF(AND($O181="Objectif",BR$7&gt;=$R181,BR$7&lt;=$R181+$S181-1),2,IF(AND($O181="Jalon",BR$7&gt;=$R181,BR$7&lt;=$R181+$S181-1),1,""))</f>
        <v/>
      </c>
      <c r="BS181" s="23" t="str">
        <f ca="1">IF(AND($O181="Objectif",BS$7&gt;=$R181,BS$7&lt;=$R181+$S181-1),2,IF(AND($O181="Jalon",BS$7&gt;=$R181,BS$7&lt;=$R181+$S181-1),1,""))</f>
        <v/>
      </c>
      <c r="BT181" s="23" t="str">
        <f ca="1">IF(AND($O181="Objectif",BT$7&gt;=$R181,BT$7&lt;=$R181+$S181-1),2,IF(AND($O181="Jalon",BT$7&gt;=$R181,BT$7&lt;=$R181+$S181-1),1,""))</f>
        <v/>
      </c>
      <c r="BU181" s="23" t="str">
        <f ca="1">IF(AND($O181="Objectif",BU$7&gt;=$R181,BU$7&lt;=$R181+$S181-1),2,IF(AND($O181="Jalon",BU$7&gt;=$R181,BU$7&lt;=$R181+$S181-1),1,""))</f>
        <v/>
      </c>
      <c r="BV181" s="23" t="str">
        <f ca="1">IF(AND($O181="Objectif",BV$7&gt;=$R181,BV$7&lt;=$R181+$S181-1),2,IF(AND($O181="Jalon",BV$7&gt;=$R181,BV$7&lt;=$R181+$S181-1),1,""))</f>
        <v/>
      </c>
      <c r="BW181" s="23" t="str">
        <f ca="1">IF(AND($O181="Objectif",BW$7&gt;=$R181,BW$7&lt;=$R181+$S181-1),2,IF(AND($O181="Jalon",BW$7&gt;=$R181,BW$7&lt;=$R181+$S181-1),1,""))</f>
        <v/>
      </c>
      <c r="BX181" s="23" t="str">
        <f ca="1">IF(AND($O181="Objectif",BX$7&gt;=$R181,BX$7&lt;=$R181+$S181-1),2,IF(AND($O181="Jalon",BX$7&gt;=$R181,BX$7&lt;=$R181+$S181-1),1,""))</f>
        <v/>
      </c>
      <c r="BY181" s="23" t="str">
        <f ca="1">IF(AND($O181="Objectif",BY$7&gt;=$R181,BY$7&lt;=$R181+$S181-1),2,IF(AND($O181="Jalon",BY$7&gt;=$R181,BY$7&lt;=$R181+$S181-1),1,""))</f>
        <v/>
      </c>
      <c r="BZ181" s="23" t="str">
        <f ca="1">IF(AND($O181="Objectif",BZ$7&gt;=$R181,BZ$7&lt;=$R181+$S181-1),2,IF(AND($O181="Jalon",BZ$7&gt;=$R181,BZ$7&lt;=$R181+$S181-1),1,""))</f>
        <v/>
      </c>
      <c r="CA181" s="23" t="str">
        <f ca="1">IF(AND($O181="Objectif",CA$7&gt;=$R181,CA$7&lt;=$R181+$S181-1),2,IF(AND($O181="Jalon",CA$7&gt;=$R181,CA$7&lt;=$R181+$S181-1),1,""))</f>
        <v/>
      </c>
      <c r="CB181" s="23" t="str">
        <f ca="1">IF(AND($O181="Objectif",CB$7&gt;=$R181,CB$7&lt;=$R181+$S181-1),2,IF(AND($O181="Jalon",CB$7&gt;=$R181,CB$7&lt;=$R181+$S181-1),1,""))</f>
        <v/>
      </c>
    </row>
    <row r="182" spans="1:80" s="60" customFormat="1" ht="30" customHeight="1" x14ac:dyDescent="0.25">
      <c r="A182" s="37">
        <v>36</v>
      </c>
      <c r="B182" s="35" t="s">
        <v>52</v>
      </c>
      <c r="C182" s="88" t="str">
        <f ca="1">VLOOKUP(((Jalons[[#This Row],[perturbation ]]+Jalons[[#This Row],[perturbation 9]])/150),$D$3:$E$6,2,1)</f>
        <v>En bonne voie</v>
      </c>
      <c r="D182" s="88" t="str">
        <f ca="1">VLOOKUP((Jalons[[#This Row],[temps consommés ]]-Jalons[[#This Row],[Nombre de jours]])/Jalons[[#This Row],[Nombre de jours]],$V$3:$W$6,2,1)</f>
        <v>En bonne voie</v>
      </c>
      <c r="E182" s="22" t="s">
        <v>9</v>
      </c>
      <c r="F182" s="65">
        <f>IF(AND(Jalons[[#This Row],[début réel ]]="",Jalons[[#This Row],[fin réelle ]]),0,IF(AND(Jalons[[#This Row],[début réel ]]&lt;&gt;"",Jalons[[#This Row],[fin réelle ]]=""),0.5,1))</f>
        <v>0</v>
      </c>
      <c r="G182" s="56">
        <f>+T137+1</f>
        <v>45054</v>
      </c>
      <c r="H182" s="21">
        <v>2</v>
      </c>
      <c r="I182" s="45">
        <f>+Jalons[[#This Row],[Début prévisionnel ]]+Jalons[[#This Row],[Nombre de jours]]-1</f>
        <v>45055</v>
      </c>
      <c r="J182" s="45"/>
      <c r="K182" s="87">
        <f ca="1">IF(Jalons[[#This Row],[temps consommés ]]-Jalons[[#This Row],[Nombre de jours]]&lt;0,0,Jalons[[#This Row],[temps consommés ]]-Jalons[[#This Row],[Nombre de jours]])</f>
        <v>0</v>
      </c>
      <c r="L18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2" s="45"/>
      <c r="N182" s="66"/>
      <c r="O182" s="88" t="str">
        <f ca="1">VLOOKUP(Jalons[[#This Row],[temps consommés 10]]-Jalons[[#This Row],[Nombre de jours6]]/Jalons[[#This Row],[Nombre de jours6]],$V$3:$W$6,2,1)</f>
        <v>En bonne voie</v>
      </c>
      <c r="P182" s="22" t="s">
        <v>9</v>
      </c>
      <c r="Q182" s="65">
        <f>IF(AND(Jalons[[#This Row],[début réel 8]]="",Jalons[[#This Row],[fin réelle 11]]),0,IF(AND(Jalons[[#This Row],[début réel 8]]&lt;&gt;"",Jalons[[#This Row],[fin réelle 11]]=""),0.5,1))</f>
        <v>0</v>
      </c>
      <c r="R182" s="107">
        <f>Jalons[[#This Row],[Fin ]]+1</f>
        <v>45056</v>
      </c>
      <c r="S182">
        <v>26</v>
      </c>
      <c r="T182" s="45">
        <f>Jalons[[#This Row],[Début prévisionnel 5]]+Jalons[[#This Row],[Nombre de jours6]]</f>
        <v>45082</v>
      </c>
      <c r="U182" s="45"/>
      <c r="V182" s="87">
        <f ca="1">IF(Jalons[[#This Row],[temps consommés 10]]-Jalons[[#This Row],[Nombre de jours6]]&lt;0,0,Jalons[[#This Row],[temps consommés 10]]-Jalons[[#This Row],[Nombre de jours6]])</f>
        <v>0</v>
      </c>
      <c r="W18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2" s="45"/>
      <c r="Y182" s="23" t="str">
        <f ca="1">IF(AND($O182="Objectif",Y$7&gt;=$R182,Y$7&lt;=$R182+$S182-1),2,IF(AND($O182="Jalon",Y$7&gt;=$R182,Y$7&lt;=$R182+$S182-1),1,""))</f>
        <v/>
      </c>
      <c r="Z182" s="23" t="str">
        <f ca="1">IF(AND($O182="Objectif",Z$7&gt;=$R182,Z$7&lt;=$R182+$S182-1),2,IF(AND($O182="Jalon",Z$7&gt;=$R182,Z$7&lt;=$R182+$S182-1),1,""))</f>
        <v/>
      </c>
      <c r="AA182" s="23" t="str">
        <f ca="1">IF(AND($O182="Objectif",AA$7&gt;=$R182,AA$7&lt;=$R182+$S182-1),2,IF(AND($O182="Jalon",AA$7&gt;=$R182,AA$7&lt;=$R182+$S182-1),1,""))</f>
        <v/>
      </c>
      <c r="AB182" s="23" t="str">
        <f ca="1">IF(AND($O182="Objectif",AB$7&gt;=$R182,AB$7&lt;=$R182+$S182-1),2,IF(AND($O182="Jalon",AB$7&gt;=$R182,AB$7&lt;=$R182+$S182-1),1,""))</f>
        <v/>
      </c>
      <c r="AC182" s="23" t="str">
        <f ca="1">IF(AND($O182="Objectif",AC$7&gt;=$R182,AC$7&lt;=$R182+$S182-1),2,IF(AND($O182="Jalon",AC$7&gt;=$R182,AC$7&lt;=$R182+$S182-1),1,""))</f>
        <v/>
      </c>
      <c r="AD182" s="23" t="str">
        <f ca="1">IF(AND($O182="Objectif",AD$7&gt;=$R182,AD$7&lt;=$R182+$S182-1),2,IF(AND($O182="Jalon",AD$7&gt;=$R182,AD$7&lt;=$R182+$S182-1),1,""))</f>
        <v/>
      </c>
      <c r="AE182" s="23" t="str">
        <f ca="1">IF(AND($O182="Objectif",AE$7&gt;=$R182,AE$7&lt;=$R182+$S182-1),2,IF(AND($O182="Jalon",AE$7&gt;=$R182,AE$7&lt;=$R182+$S182-1),1,""))</f>
        <v/>
      </c>
      <c r="AF182" s="23" t="str">
        <f ca="1">IF(AND($O182="Objectif",AF$7&gt;=$R182,AF$7&lt;=$R182+$S182-1),2,IF(AND($O182="Jalon",AF$7&gt;=$R182,AF$7&lt;=$R182+$S182-1),1,""))</f>
        <v/>
      </c>
      <c r="AG182" s="23" t="str">
        <f ca="1">IF(AND($O182="Objectif",AG$7&gt;=$R182,AG$7&lt;=$R182+$S182-1),2,IF(AND($O182="Jalon",AG$7&gt;=$R182,AG$7&lt;=$R182+$S182-1),1,""))</f>
        <v/>
      </c>
      <c r="AH182" s="23" t="str">
        <f ca="1">IF(AND($O182="Objectif",AH$7&gt;=$R182,AH$7&lt;=$R182+$S182-1),2,IF(AND($O182="Jalon",AH$7&gt;=$R182,AH$7&lt;=$R182+$S182-1),1,""))</f>
        <v/>
      </c>
      <c r="AI182" s="23" t="str">
        <f ca="1">IF(AND($O182="Objectif",AI$7&gt;=$R182,AI$7&lt;=$R182+$S182-1),2,IF(AND($O182="Jalon",AI$7&gt;=$R182,AI$7&lt;=$R182+$S182-1),1,""))</f>
        <v/>
      </c>
      <c r="AJ182" s="23" t="str">
        <f ca="1">IF(AND($O182="Objectif",AJ$7&gt;=$R182,AJ$7&lt;=$R182+$S182-1),2,IF(AND($O182="Jalon",AJ$7&gt;=$R182,AJ$7&lt;=$R182+$S182-1),1,""))</f>
        <v/>
      </c>
      <c r="AK182" s="23" t="str">
        <f ca="1">IF(AND($O182="Objectif",AK$7&gt;=$R182,AK$7&lt;=$R182+$S182-1),2,IF(AND($O182="Jalon",AK$7&gt;=$R182,AK$7&lt;=$R182+$S182-1),1,""))</f>
        <v/>
      </c>
      <c r="AL182" s="23" t="str">
        <f ca="1">IF(AND($O182="Objectif",AL$7&gt;=$R182,AL$7&lt;=$R182+$S182-1),2,IF(AND($O182="Jalon",AL$7&gt;=$R182,AL$7&lt;=$R182+$S182-1),1,""))</f>
        <v/>
      </c>
      <c r="AM182" s="23" t="str">
        <f ca="1">IF(AND($O182="Objectif",AM$7&gt;=$R182,AM$7&lt;=$R182+$S182-1),2,IF(AND($O182="Jalon",AM$7&gt;=$R182,AM$7&lt;=$R182+$S182-1),1,""))</f>
        <v/>
      </c>
      <c r="AN182" s="23" t="str">
        <f ca="1">IF(AND($O182="Objectif",AN$7&gt;=$R182,AN$7&lt;=$R182+$S182-1),2,IF(AND($O182="Jalon",AN$7&gt;=$R182,AN$7&lt;=$R182+$S182-1),1,""))</f>
        <v/>
      </c>
      <c r="AO182" s="23" t="str">
        <f ca="1">IF(AND($O182="Objectif",AO$7&gt;=$R182,AO$7&lt;=$R182+$S182-1),2,IF(AND($O182="Jalon",AO$7&gt;=$R182,AO$7&lt;=$R182+$S182-1),1,""))</f>
        <v/>
      </c>
      <c r="AP182" s="23" t="str">
        <f ca="1">IF(AND($O182="Objectif",AP$7&gt;=$R182,AP$7&lt;=$R182+$S182-1),2,IF(AND($O182="Jalon",AP$7&gt;=$R182,AP$7&lt;=$R182+$S182-1),1,""))</f>
        <v/>
      </c>
      <c r="AQ182" s="23" t="str">
        <f ca="1">IF(AND($O182="Objectif",AQ$7&gt;=$R182,AQ$7&lt;=$R182+$S182-1),2,IF(AND($O182="Jalon",AQ$7&gt;=$R182,AQ$7&lt;=$R182+$S182-1),1,""))</f>
        <v/>
      </c>
      <c r="AR182" s="23" t="str">
        <f ca="1">IF(AND($O182="Objectif",AR$7&gt;=$R182,AR$7&lt;=$R182+$S182-1),2,IF(AND($O182="Jalon",AR$7&gt;=$R182,AR$7&lt;=$R182+$S182-1),1,""))</f>
        <v/>
      </c>
      <c r="AS182" s="23" t="str">
        <f ca="1">IF(AND($O182="Objectif",AS$7&gt;=$R182,AS$7&lt;=$R182+$S182-1),2,IF(AND($O182="Jalon",AS$7&gt;=$R182,AS$7&lt;=$R182+$S182-1),1,""))</f>
        <v/>
      </c>
      <c r="AT182" s="23" t="str">
        <f ca="1">IF(AND($O182="Objectif",AT$7&gt;=$R182,AT$7&lt;=$R182+$S182-1),2,IF(AND($O182="Jalon",AT$7&gt;=$R182,AT$7&lt;=$R182+$S182-1),1,""))</f>
        <v/>
      </c>
      <c r="AU182" s="23" t="str">
        <f ca="1">IF(AND($O182="Objectif",AU$7&gt;=$R182,AU$7&lt;=$R182+$S182-1),2,IF(AND($O182="Jalon",AU$7&gt;=$R182,AU$7&lt;=$R182+$S182-1),1,""))</f>
        <v/>
      </c>
      <c r="AV182" s="23" t="str">
        <f ca="1">IF(AND($O182="Objectif",AV$7&gt;=$R182,AV$7&lt;=$R182+$S182-1),2,IF(AND($O182="Jalon",AV$7&gt;=$R182,AV$7&lt;=$R182+$S182-1),1,""))</f>
        <v/>
      </c>
      <c r="AW182" s="23" t="str">
        <f ca="1">IF(AND($O182="Objectif",AW$7&gt;=$R182,AW$7&lt;=$R182+$S182-1),2,IF(AND($O182="Jalon",AW$7&gt;=$R182,AW$7&lt;=$R182+$S182-1),1,""))</f>
        <v/>
      </c>
      <c r="AX182" s="23" t="str">
        <f ca="1">IF(AND($O182="Objectif",AX$7&gt;=$R182,AX$7&lt;=$R182+$S182-1),2,IF(AND($O182="Jalon",AX$7&gt;=$R182,AX$7&lt;=$R182+$S182-1),1,""))</f>
        <v/>
      </c>
      <c r="AY182" s="23" t="str">
        <f ca="1">IF(AND($O182="Objectif",AY$7&gt;=$R182,AY$7&lt;=$R182+$S182-1),2,IF(AND($O182="Jalon",AY$7&gt;=$R182,AY$7&lt;=$R182+$S182-1),1,""))</f>
        <v/>
      </c>
      <c r="AZ182" s="23" t="str">
        <f ca="1">IF(AND($O182="Objectif",AZ$7&gt;=$R182,AZ$7&lt;=$R182+$S182-1),2,IF(AND($O182="Jalon",AZ$7&gt;=$R182,AZ$7&lt;=$R182+$S182-1),1,""))</f>
        <v/>
      </c>
      <c r="BA182" s="23" t="str">
        <f ca="1">IF(AND($O182="Objectif",BA$7&gt;=$R182,BA$7&lt;=$R182+$S182-1),2,IF(AND($O182="Jalon",BA$7&gt;=$R182,BA$7&lt;=$R182+$S182-1),1,""))</f>
        <v/>
      </c>
      <c r="BB182" s="23" t="str">
        <f ca="1">IF(AND($O182="Objectif",BB$7&gt;=$R182,BB$7&lt;=$R182+$S182-1),2,IF(AND($O182="Jalon",BB$7&gt;=$R182,BB$7&lt;=$R182+$S182-1),1,""))</f>
        <v/>
      </c>
      <c r="BC182" s="23" t="str">
        <f ca="1">IF(AND($O182="Objectif",BC$7&gt;=$R182,BC$7&lt;=$R182+$S182-1),2,IF(AND($O182="Jalon",BC$7&gt;=$R182,BC$7&lt;=$R182+$S182-1),1,""))</f>
        <v/>
      </c>
      <c r="BD182" s="23" t="str">
        <f ca="1">IF(AND($O182="Objectif",BD$7&gt;=$R182,BD$7&lt;=$R182+$S182-1),2,IF(AND($O182="Jalon",BD$7&gt;=$R182,BD$7&lt;=$R182+$S182-1),1,""))</f>
        <v/>
      </c>
      <c r="BE182" s="23" t="str">
        <f ca="1">IF(AND($O182="Objectif",BE$7&gt;=$R182,BE$7&lt;=$R182+$S182-1),2,IF(AND($O182="Jalon",BE$7&gt;=$R182,BE$7&lt;=$R182+$S182-1),1,""))</f>
        <v/>
      </c>
      <c r="BF182" s="23" t="str">
        <f ca="1">IF(AND($O182="Objectif",BF$7&gt;=$R182,BF$7&lt;=$R182+$S182-1),2,IF(AND($O182="Jalon",BF$7&gt;=$R182,BF$7&lt;=$R182+$S182-1),1,""))</f>
        <v/>
      </c>
      <c r="BG182" s="23" t="str">
        <f ca="1">IF(AND($O182="Objectif",BG$7&gt;=$R182,BG$7&lt;=$R182+$S182-1),2,IF(AND($O182="Jalon",BG$7&gt;=$R182,BG$7&lt;=$R182+$S182-1),1,""))</f>
        <v/>
      </c>
      <c r="BH182" s="23" t="str">
        <f ca="1">IF(AND($O182="Objectif",BH$7&gt;=$R182,BH$7&lt;=$R182+$S182-1),2,IF(AND($O182="Jalon",BH$7&gt;=$R182,BH$7&lt;=$R182+$S182-1),1,""))</f>
        <v/>
      </c>
      <c r="BI182" s="23" t="str">
        <f ca="1">IF(AND($O182="Objectif",BI$7&gt;=$R182,BI$7&lt;=$R182+$S182-1),2,IF(AND($O182="Jalon",BI$7&gt;=$R182,BI$7&lt;=$R182+$S182-1),1,""))</f>
        <v/>
      </c>
      <c r="BJ182" s="23" t="str">
        <f ca="1">IF(AND($O182="Objectif",BJ$7&gt;=$R182,BJ$7&lt;=$R182+$S182-1),2,IF(AND($O182="Jalon",BJ$7&gt;=$R182,BJ$7&lt;=$R182+$S182-1),1,""))</f>
        <v/>
      </c>
      <c r="BK182" s="23" t="str">
        <f ca="1">IF(AND($O182="Objectif",BK$7&gt;=$R182,BK$7&lt;=$R182+$S182-1),2,IF(AND($O182="Jalon",BK$7&gt;=$R182,BK$7&lt;=$R182+$S182-1),1,""))</f>
        <v/>
      </c>
      <c r="BL182" s="23" t="str">
        <f ca="1">IF(AND($O182="Objectif",BL$7&gt;=$R182,BL$7&lt;=$R182+$S182-1),2,IF(AND($O182="Jalon",BL$7&gt;=$R182,BL$7&lt;=$R182+$S182-1),1,""))</f>
        <v/>
      </c>
      <c r="BM182" s="23" t="str">
        <f ca="1">IF(AND($O182="Objectif",BM$7&gt;=$R182,BM$7&lt;=$R182+$S182-1),2,IF(AND($O182="Jalon",BM$7&gt;=$R182,BM$7&lt;=$R182+$S182-1),1,""))</f>
        <v/>
      </c>
      <c r="BN182" s="23" t="str">
        <f ca="1">IF(AND($O182="Objectif",BN$7&gt;=$R182,BN$7&lt;=$R182+$S182-1),2,IF(AND($O182="Jalon",BN$7&gt;=$R182,BN$7&lt;=$R182+$S182-1),1,""))</f>
        <v/>
      </c>
      <c r="BO182" s="23" t="str">
        <f ca="1">IF(AND($O182="Objectif",BO$7&gt;=$R182,BO$7&lt;=$R182+$S182-1),2,IF(AND($O182="Jalon",BO$7&gt;=$R182,BO$7&lt;=$R182+$S182-1),1,""))</f>
        <v/>
      </c>
      <c r="BP182" s="23" t="str">
        <f ca="1">IF(AND($O182="Objectif",BP$7&gt;=$R182,BP$7&lt;=$R182+$S182-1),2,IF(AND($O182="Jalon",BP$7&gt;=$R182,BP$7&lt;=$R182+$S182-1),1,""))</f>
        <v/>
      </c>
      <c r="BQ182" s="23" t="str">
        <f ca="1">IF(AND($O182="Objectif",BQ$7&gt;=$R182,BQ$7&lt;=$R182+$S182-1),2,IF(AND($O182="Jalon",BQ$7&gt;=$R182,BQ$7&lt;=$R182+$S182-1),1,""))</f>
        <v/>
      </c>
      <c r="BR182" s="23" t="str">
        <f ca="1">IF(AND($O182="Objectif",BR$7&gt;=$R182,BR$7&lt;=$R182+$S182-1),2,IF(AND($O182="Jalon",BR$7&gt;=$R182,BR$7&lt;=$R182+$S182-1),1,""))</f>
        <v/>
      </c>
      <c r="BS182" s="23" t="str">
        <f ca="1">IF(AND($O182="Objectif",BS$7&gt;=$R182,BS$7&lt;=$R182+$S182-1),2,IF(AND($O182="Jalon",BS$7&gt;=$R182,BS$7&lt;=$R182+$S182-1),1,""))</f>
        <v/>
      </c>
      <c r="BT182" s="23" t="str">
        <f ca="1">IF(AND($O182="Objectif",BT$7&gt;=$R182,BT$7&lt;=$R182+$S182-1),2,IF(AND($O182="Jalon",BT$7&gt;=$R182,BT$7&lt;=$R182+$S182-1),1,""))</f>
        <v/>
      </c>
      <c r="BU182" s="23" t="str">
        <f ca="1">IF(AND($O182="Objectif",BU$7&gt;=$R182,BU$7&lt;=$R182+$S182-1),2,IF(AND($O182="Jalon",BU$7&gt;=$R182,BU$7&lt;=$R182+$S182-1),1,""))</f>
        <v/>
      </c>
      <c r="BV182" s="23" t="str">
        <f ca="1">IF(AND($O182="Objectif",BV$7&gt;=$R182,BV$7&lt;=$R182+$S182-1),2,IF(AND($O182="Jalon",BV$7&gt;=$R182,BV$7&lt;=$R182+$S182-1),1,""))</f>
        <v/>
      </c>
      <c r="BW182" s="23" t="str">
        <f ca="1">IF(AND($O182="Objectif",BW$7&gt;=$R182,BW$7&lt;=$R182+$S182-1),2,IF(AND($O182="Jalon",BW$7&gt;=$R182,BW$7&lt;=$R182+$S182-1),1,""))</f>
        <v/>
      </c>
      <c r="BX182" s="23" t="str">
        <f ca="1">IF(AND($O182="Objectif",BX$7&gt;=$R182,BX$7&lt;=$R182+$S182-1),2,IF(AND($O182="Jalon",BX$7&gt;=$R182,BX$7&lt;=$R182+$S182-1),1,""))</f>
        <v/>
      </c>
      <c r="BY182" s="23" t="str">
        <f ca="1">IF(AND($O182="Objectif",BY$7&gt;=$R182,BY$7&lt;=$R182+$S182-1),2,IF(AND($O182="Jalon",BY$7&gt;=$R182,BY$7&lt;=$R182+$S182-1),1,""))</f>
        <v/>
      </c>
      <c r="BZ182" s="23" t="str">
        <f ca="1">IF(AND($O182="Objectif",BZ$7&gt;=$R182,BZ$7&lt;=$R182+$S182-1),2,IF(AND($O182="Jalon",BZ$7&gt;=$R182,BZ$7&lt;=$R182+$S182-1),1,""))</f>
        <v/>
      </c>
      <c r="CA182" s="23" t="str">
        <f ca="1">IF(AND($O182="Objectif",CA$7&gt;=$R182,CA$7&lt;=$R182+$S182-1),2,IF(AND($O182="Jalon",CA$7&gt;=$R182,CA$7&lt;=$R182+$S182-1),1,""))</f>
        <v/>
      </c>
      <c r="CB182" s="23" t="str">
        <f ca="1">IF(AND($O182="Objectif",CB$7&gt;=$R182,CB$7&lt;=$R182+$S182-1),2,IF(AND($O182="Jalon",CB$7&gt;=$R182,CB$7&lt;=$R182+$S182-1),1,""))</f>
        <v/>
      </c>
    </row>
    <row r="183" spans="1:80" s="60" customFormat="1" ht="30" customHeight="1" x14ac:dyDescent="0.25">
      <c r="A183" s="37">
        <v>37</v>
      </c>
      <c r="B183" s="33" t="s">
        <v>53</v>
      </c>
      <c r="C183" s="88" t="str">
        <f ca="1">VLOOKUP(((Jalons[[#This Row],[perturbation ]]+Jalons[[#This Row],[perturbation 9]])/150),$D$3:$E$6,2,1)</f>
        <v>En bonne voie</v>
      </c>
      <c r="D183" s="88" t="str">
        <f ca="1">VLOOKUP((Jalons[[#This Row],[temps consommés ]]-Jalons[[#This Row],[Nombre de jours]])/Jalons[[#This Row],[Nombre de jours]],$V$3:$W$6,2,1)</f>
        <v>En bonne voie</v>
      </c>
      <c r="E183" s="22" t="s">
        <v>9</v>
      </c>
      <c r="F183" s="65">
        <f>IF(AND(Jalons[[#This Row],[début réel ]]="",Jalons[[#This Row],[fin réelle ]]),0,IF(AND(Jalons[[#This Row],[début réel ]]&lt;&gt;"",Jalons[[#This Row],[fin réelle ]]=""),0.5,1))</f>
        <v>0</v>
      </c>
      <c r="G183" s="56">
        <f>+T138+1</f>
        <v>45054</v>
      </c>
      <c r="H183" s="21">
        <v>2</v>
      </c>
      <c r="I183" s="45">
        <f>+Jalons[[#This Row],[Début prévisionnel ]]+Jalons[[#This Row],[Nombre de jours]]-1</f>
        <v>45055</v>
      </c>
      <c r="J183" s="45"/>
      <c r="K183" s="87">
        <f ca="1">IF(Jalons[[#This Row],[temps consommés ]]-Jalons[[#This Row],[Nombre de jours]]&lt;0,0,Jalons[[#This Row],[temps consommés ]]-Jalons[[#This Row],[Nombre de jours]])</f>
        <v>0</v>
      </c>
      <c r="L18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3" s="45"/>
      <c r="N183" s="66"/>
      <c r="O183" s="88" t="str">
        <f ca="1">VLOOKUP(Jalons[[#This Row],[temps consommés 10]]-Jalons[[#This Row],[Nombre de jours6]]/Jalons[[#This Row],[Nombre de jours6]],$V$3:$W$6,2,1)</f>
        <v>En bonne voie</v>
      </c>
      <c r="P183" s="22" t="s">
        <v>9</v>
      </c>
      <c r="Q183" s="65">
        <f>IF(AND(Jalons[[#This Row],[début réel 8]]="",Jalons[[#This Row],[fin réelle 11]]),0,IF(AND(Jalons[[#This Row],[début réel 8]]&lt;&gt;"",Jalons[[#This Row],[fin réelle 11]]=""),0.5,1))</f>
        <v>0</v>
      </c>
      <c r="R183" s="107">
        <f>Jalons[[#This Row],[Fin ]]+1</f>
        <v>45056</v>
      </c>
      <c r="S183">
        <v>26</v>
      </c>
      <c r="T183" s="45">
        <f>Jalons[[#This Row],[Début prévisionnel 5]]+Jalons[[#This Row],[Nombre de jours6]]</f>
        <v>45082</v>
      </c>
      <c r="U183" s="45"/>
      <c r="V183" s="87">
        <f ca="1">IF(Jalons[[#This Row],[temps consommés 10]]-Jalons[[#This Row],[Nombre de jours6]]&lt;0,0,Jalons[[#This Row],[temps consommés 10]]-Jalons[[#This Row],[Nombre de jours6]])</f>
        <v>0</v>
      </c>
      <c r="W18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3" s="45"/>
      <c r="Y183" s="23" t="str">
        <f ca="1">IF(AND($O183="Objectif",Y$7&gt;=$R183,Y$7&lt;=$R183+$S183-1),2,IF(AND($O183="Jalon",Y$7&gt;=$R183,Y$7&lt;=$R183+$S183-1),1,""))</f>
        <v/>
      </c>
      <c r="Z183" s="23" t="str">
        <f ca="1">IF(AND($O183="Objectif",Z$7&gt;=$R183,Z$7&lt;=$R183+$S183-1),2,IF(AND($O183="Jalon",Z$7&gt;=$R183,Z$7&lt;=$R183+$S183-1),1,""))</f>
        <v/>
      </c>
      <c r="AA183" s="23" t="str">
        <f ca="1">IF(AND($O183="Objectif",AA$7&gt;=$R183,AA$7&lt;=$R183+$S183-1),2,IF(AND($O183="Jalon",AA$7&gt;=$R183,AA$7&lt;=$R183+$S183-1),1,""))</f>
        <v/>
      </c>
      <c r="AB183" s="23" t="str">
        <f ca="1">IF(AND($O183="Objectif",AB$7&gt;=$R183,AB$7&lt;=$R183+$S183-1),2,IF(AND($O183="Jalon",AB$7&gt;=$R183,AB$7&lt;=$R183+$S183-1),1,""))</f>
        <v/>
      </c>
      <c r="AC183" s="23" t="str">
        <f ca="1">IF(AND($O183="Objectif",AC$7&gt;=$R183,AC$7&lt;=$R183+$S183-1),2,IF(AND($O183="Jalon",AC$7&gt;=$R183,AC$7&lt;=$R183+$S183-1),1,""))</f>
        <v/>
      </c>
      <c r="AD183" s="23" t="str">
        <f ca="1">IF(AND($O183="Objectif",AD$7&gt;=$R183,AD$7&lt;=$R183+$S183-1),2,IF(AND($O183="Jalon",AD$7&gt;=$R183,AD$7&lt;=$R183+$S183-1),1,""))</f>
        <v/>
      </c>
      <c r="AE183" s="23" t="str">
        <f ca="1">IF(AND($O183="Objectif",AE$7&gt;=$R183,AE$7&lt;=$R183+$S183-1),2,IF(AND($O183="Jalon",AE$7&gt;=$R183,AE$7&lt;=$R183+$S183-1),1,""))</f>
        <v/>
      </c>
      <c r="AF183" s="23" t="str">
        <f ca="1">IF(AND($O183="Objectif",AF$7&gt;=$R183,AF$7&lt;=$R183+$S183-1),2,IF(AND($O183="Jalon",AF$7&gt;=$R183,AF$7&lt;=$R183+$S183-1),1,""))</f>
        <v/>
      </c>
      <c r="AG183" s="23" t="str">
        <f ca="1">IF(AND($O183="Objectif",AG$7&gt;=$R183,AG$7&lt;=$R183+$S183-1),2,IF(AND($O183="Jalon",AG$7&gt;=$R183,AG$7&lt;=$R183+$S183-1),1,""))</f>
        <v/>
      </c>
      <c r="AH183" s="23" t="str">
        <f ca="1">IF(AND($O183="Objectif",AH$7&gt;=$R183,AH$7&lt;=$R183+$S183-1),2,IF(AND($O183="Jalon",AH$7&gt;=$R183,AH$7&lt;=$R183+$S183-1),1,""))</f>
        <v/>
      </c>
      <c r="AI183" s="23" t="str">
        <f ca="1">IF(AND($O183="Objectif",AI$7&gt;=$R183,AI$7&lt;=$R183+$S183-1),2,IF(AND($O183="Jalon",AI$7&gt;=$R183,AI$7&lt;=$R183+$S183-1),1,""))</f>
        <v/>
      </c>
      <c r="AJ183" s="23" t="str">
        <f ca="1">IF(AND($O183="Objectif",AJ$7&gt;=$R183,AJ$7&lt;=$R183+$S183-1),2,IF(AND($O183="Jalon",AJ$7&gt;=$R183,AJ$7&lt;=$R183+$S183-1),1,""))</f>
        <v/>
      </c>
      <c r="AK183" s="23" t="str">
        <f ca="1">IF(AND($O183="Objectif",AK$7&gt;=$R183,AK$7&lt;=$R183+$S183-1),2,IF(AND($O183="Jalon",AK$7&gt;=$R183,AK$7&lt;=$R183+$S183-1),1,""))</f>
        <v/>
      </c>
      <c r="AL183" s="23" t="str">
        <f ca="1">IF(AND($O183="Objectif",AL$7&gt;=$R183,AL$7&lt;=$R183+$S183-1),2,IF(AND($O183="Jalon",AL$7&gt;=$R183,AL$7&lt;=$R183+$S183-1),1,""))</f>
        <v/>
      </c>
      <c r="AM183" s="23" t="str">
        <f ca="1">IF(AND($O183="Objectif",AM$7&gt;=$R183,AM$7&lt;=$R183+$S183-1),2,IF(AND($O183="Jalon",AM$7&gt;=$R183,AM$7&lt;=$R183+$S183-1),1,""))</f>
        <v/>
      </c>
      <c r="AN183" s="23" t="str">
        <f ca="1">IF(AND($O183="Objectif",AN$7&gt;=$R183,AN$7&lt;=$R183+$S183-1),2,IF(AND($O183="Jalon",AN$7&gt;=$R183,AN$7&lt;=$R183+$S183-1),1,""))</f>
        <v/>
      </c>
      <c r="AO183" s="23" t="str">
        <f ca="1">IF(AND($O183="Objectif",AO$7&gt;=$R183,AO$7&lt;=$R183+$S183-1),2,IF(AND($O183="Jalon",AO$7&gt;=$R183,AO$7&lt;=$R183+$S183-1),1,""))</f>
        <v/>
      </c>
      <c r="AP183" s="23" t="str">
        <f ca="1">IF(AND($O183="Objectif",AP$7&gt;=$R183,AP$7&lt;=$R183+$S183-1),2,IF(AND($O183="Jalon",AP$7&gt;=$R183,AP$7&lt;=$R183+$S183-1),1,""))</f>
        <v/>
      </c>
      <c r="AQ183" s="23" t="str">
        <f ca="1">IF(AND($O183="Objectif",AQ$7&gt;=$R183,AQ$7&lt;=$R183+$S183-1),2,IF(AND($O183="Jalon",AQ$7&gt;=$R183,AQ$7&lt;=$R183+$S183-1),1,""))</f>
        <v/>
      </c>
      <c r="AR183" s="23" t="str">
        <f ca="1">IF(AND($O183="Objectif",AR$7&gt;=$R183,AR$7&lt;=$R183+$S183-1),2,IF(AND($O183="Jalon",AR$7&gt;=$R183,AR$7&lt;=$R183+$S183-1),1,""))</f>
        <v/>
      </c>
      <c r="AS183" s="23" t="str">
        <f ca="1">IF(AND($O183="Objectif",AS$7&gt;=$R183,AS$7&lt;=$R183+$S183-1),2,IF(AND($O183="Jalon",AS$7&gt;=$R183,AS$7&lt;=$R183+$S183-1),1,""))</f>
        <v/>
      </c>
      <c r="AT183" s="23" t="str">
        <f ca="1">IF(AND($O183="Objectif",AT$7&gt;=$R183,AT$7&lt;=$R183+$S183-1),2,IF(AND($O183="Jalon",AT$7&gt;=$R183,AT$7&lt;=$R183+$S183-1),1,""))</f>
        <v/>
      </c>
      <c r="AU183" s="23" t="str">
        <f ca="1">IF(AND($O183="Objectif",AU$7&gt;=$R183,AU$7&lt;=$R183+$S183-1),2,IF(AND($O183="Jalon",AU$7&gt;=$R183,AU$7&lt;=$R183+$S183-1),1,""))</f>
        <v/>
      </c>
      <c r="AV183" s="23" t="str">
        <f ca="1">IF(AND($O183="Objectif",AV$7&gt;=$R183,AV$7&lt;=$R183+$S183-1),2,IF(AND($O183="Jalon",AV$7&gt;=$R183,AV$7&lt;=$R183+$S183-1),1,""))</f>
        <v/>
      </c>
      <c r="AW183" s="23" t="str">
        <f ca="1">IF(AND($O183="Objectif",AW$7&gt;=$R183,AW$7&lt;=$R183+$S183-1),2,IF(AND($O183="Jalon",AW$7&gt;=$R183,AW$7&lt;=$R183+$S183-1),1,""))</f>
        <v/>
      </c>
      <c r="AX183" s="23" t="str">
        <f ca="1">IF(AND($O183="Objectif",AX$7&gt;=$R183,AX$7&lt;=$R183+$S183-1),2,IF(AND($O183="Jalon",AX$7&gt;=$R183,AX$7&lt;=$R183+$S183-1),1,""))</f>
        <v/>
      </c>
      <c r="AY183" s="23" t="str">
        <f ca="1">IF(AND($O183="Objectif",AY$7&gt;=$R183,AY$7&lt;=$R183+$S183-1),2,IF(AND($O183="Jalon",AY$7&gt;=$R183,AY$7&lt;=$R183+$S183-1),1,""))</f>
        <v/>
      </c>
      <c r="AZ183" s="23" t="str">
        <f ca="1">IF(AND($O183="Objectif",AZ$7&gt;=$R183,AZ$7&lt;=$R183+$S183-1),2,IF(AND($O183="Jalon",AZ$7&gt;=$R183,AZ$7&lt;=$R183+$S183-1),1,""))</f>
        <v/>
      </c>
      <c r="BA183" s="23" t="str">
        <f ca="1">IF(AND($O183="Objectif",BA$7&gt;=$R183,BA$7&lt;=$R183+$S183-1),2,IF(AND($O183="Jalon",BA$7&gt;=$R183,BA$7&lt;=$R183+$S183-1),1,""))</f>
        <v/>
      </c>
      <c r="BB183" s="23" t="str">
        <f ca="1">IF(AND($O183="Objectif",BB$7&gt;=$R183,BB$7&lt;=$R183+$S183-1),2,IF(AND($O183="Jalon",BB$7&gt;=$R183,BB$7&lt;=$R183+$S183-1),1,""))</f>
        <v/>
      </c>
      <c r="BC183" s="23" t="str">
        <f ca="1">IF(AND($O183="Objectif",BC$7&gt;=$R183,BC$7&lt;=$R183+$S183-1),2,IF(AND($O183="Jalon",BC$7&gt;=$R183,BC$7&lt;=$R183+$S183-1),1,""))</f>
        <v/>
      </c>
      <c r="BD183" s="23" t="str">
        <f ca="1">IF(AND($O183="Objectif",BD$7&gt;=$R183,BD$7&lt;=$R183+$S183-1),2,IF(AND($O183="Jalon",BD$7&gt;=$R183,BD$7&lt;=$R183+$S183-1),1,""))</f>
        <v/>
      </c>
      <c r="BE183" s="23" t="str">
        <f ca="1">IF(AND($O183="Objectif",BE$7&gt;=$R183,BE$7&lt;=$R183+$S183-1),2,IF(AND($O183="Jalon",BE$7&gt;=$R183,BE$7&lt;=$R183+$S183-1),1,""))</f>
        <v/>
      </c>
      <c r="BF183" s="23" t="str">
        <f ca="1">IF(AND($O183="Objectif",BF$7&gt;=$R183,BF$7&lt;=$R183+$S183-1),2,IF(AND($O183="Jalon",BF$7&gt;=$R183,BF$7&lt;=$R183+$S183-1),1,""))</f>
        <v/>
      </c>
      <c r="BG183" s="23" t="str">
        <f ca="1">IF(AND($O183="Objectif",BG$7&gt;=$R183,BG$7&lt;=$R183+$S183-1),2,IF(AND($O183="Jalon",BG$7&gt;=$R183,BG$7&lt;=$R183+$S183-1),1,""))</f>
        <v/>
      </c>
      <c r="BH183" s="23" t="str">
        <f ca="1">IF(AND($O183="Objectif",BH$7&gt;=$R183,BH$7&lt;=$R183+$S183-1),2,IF(AND($O183="Jalon",BH$7&gt;=$R183,BH$7&lt;=$R183+$S183-1),1,""))</f>
        <v/>
      </c>
      <c r="BI183" s="23" t="str">
        <f ca="1">IF(AND($O183="Objectif",BI$7&gt;=$R183,BI$7&lt;=$R183+$S183-1),2,IF(AND($O183="Jalon",BI$7&gt;=$R183,BI$7&lt;=$R183+$S183-1),1,""))</f>
        <v/>
      </c>
      <c r="BJ183" s="23" t="str">
        <f ca="1">IF(AND($O183="Objectif",BJ$7&gt;=$R183,BJ$7&lt;=$R183+$S183-1),2,IF(AND($O183="Jalon",BJ$7&gt;=$R183,BJ$7&lt;=$R183+$S183-1),1,""))</f>
        <v/>
      </c>
      <c r="BK183" s="23" t="str">
        <f ca="1">IF(AND($O183="Objectif",BK$7&gt;=$R183,BK$7&lt;=$R183+$S183-1),2,IF(AND($O183="Jalon",BK$7&gt;=$R183,BK$7&lt;=$R183+$S183-1),1,""))</f>
        <v/>
      </c>
      <c r="BL183" s="23" t="str">
        <f ca="1">IF(AND($O183="Objectif",BL$7&gt;=$R183,BL$7&lt;=$R183+$S183-1),2,IF(AND($O183="Jalon",BL$7&gt;=$R183,BL$7&lt;=$R183+$S183-1),1,""))</f>
        <v/>
      </c>
      <c r="BM183" s="23" t="str">
        <f ca="1">IF(AND($O183="Objectif",BM$7&gt;=$R183,BM$7&lt;=$R183+$S183-1),2,IF(AND($O183="Jalon",BM$7&gt;=$R183,BM$7&lt;=$R183+$S183-1),1,""))</f>
        <v/>
      </c>
      <c r="BN183" s="23" t="str">
        <f ca="1">IF(AND($O183="Objectif",BN$7&gt;=$R183,BN$7&lt;=$R183+$S183-1),2,IF(AND($O183="Jalon",BN$7&gt;=$R183,BN$7&lt;=$R183+$S183-1),1,""))</f>
        <v/>
      </c>
      <c r="BO183" s="23" t="str">
        <f ca="1">IF(AND($O183="Objectif",BO$7&gt;=$R183,BO$7&lt;=$R183+$S183-1),2,IF(AND($O183="Jalon",BO$7&gt;=$R183,BO$7&lt;=$R183+$S183-1),1,""))</f>
        <v/>
      </c>
      <c r="BP183" s="23" t="str">
        <f ca="1">IF(AND($O183="Objectif",BP$7&gt;=$R183,BP$7&lt;=$R183+$S183-1),2,IF(AND($O183="Jalon",BP$7&gt;=$R183,BP$7&lt;=$R183+$S183-1),1,""))</f>
        <v/>
      </c>
      <c r="BQ183" s="23" t="str">
        <f ca="1">IF(AND($O183="Objectif",BQ$7&gt;=$R183,BQ$7&lt;=$R183+$S183-1),2,IF(AND($O183="Jalon",BQ$7&gt;=$R183,BQ$7&lt;=$R183+$S183-1),1,""))</f>
        <v/>
      </c>
      <c r="BR183" s="23" t="str">
        <f ca="1">IF(AND($O183="Objectif",BR$7&gt;=$R183,BR$7&lt;=$R183+$S183-1),2,IF(AND($O183="Jalon",BR$7&gt;=$R183,BR$7&lt;=$R183+$S183-1),1,""))</f>
        <v/>
      </c>
      <c r="BS183" s="23" t="str">
        <f ca="1">IF(AND($O183="Objectif",BS$7&gt;=$R183,BS$7&lt;=$R183+$S183-1),2,IF(AND($O183="Jalon",BS$7&gt;=$R183,BS$7&lt;=$R183+$S183-1),1,""))</f>
        <v/>
      </c>
      <c r="BT183" s="23" t="str">
        <f ca="1">IF(AND($O183="Objectif",BT$7&gt;=$R183,BT$7&lt;=$R183+$S183-1),2,IF(AND($O183="Jalon",BT$7&gt;=$R183,BT$7&lt;=$R183+$S183-1),1,""))</f>
        <v/>
      </c>
      <c r="BU183" s="23" t="str">
        <f ca="1">IF(AND($O183="Objectif",BU$7&gt;=$R183,BU$7&lt;=$R183+$S183-1),2,IF(AND($O183="Jalon",BU$7&gt;=$R183,BU$7&lt;=$R183+$S183-1),1,""))</f>
        <v/>
      </c>
      <c r="BV183" s="23" t="str">
        <f ca="1">IF(AND($O183="Objectif",BV$7&gt;=$R183,BV$7&lt;=$R183+$S183-1),2,IF(AND($O183="Jalon",BV$7&gt;=$R183,BV$7&lt;=$R183+$S183-1),1,""))</f>
        <v/>
      </c>
      <c r="BW183" s="23" t="str">
        <f ca="1">IF(AND($O183="Objectif",BW$7&gt;=$R183,BW$7&lt;=$R183+$S183-1),2,IF(AND($O183="Jalon",BW$7&gt;=$R183,BW$7&lt;=$R183+$S183-1),1,""))</f>
        <v/>
      </c>
      <c r="BX183" s="23" t="str">
        <f ca="1">IF(AND($O183="Objectif",BX$7&gt;=$R183,BX$7&lt;=$R183+$S183-1),2,IF(AND($O183="Jalon",BX$7&gt;=$R183,BX$7&lt;=$R183+$S183-1),1,""))</f>
        <v/>
      </c>
      <c r="BY183" s="23" t="str">
        <f ca="1">IF(AND($O183="Objectif",BY$7&gt;=$R183,BY$7&lt;=$R183+$S183-1),2,IF(AND($O183="Jalon",BY$7&gt;=$R183,BY$7&lt;=$R183+$S183-1),1,""))</f>
        <v/>
      </c>
      <c r="BZ183" s="23" t="str">
        <f ca="1">IF(AND($O183="Objectif",BZ$7&gt;=$R183,BZ$7&lt;=$R183+$S183-1),2,IF(AND($O183="Jalon",BZ$7&gt;=$R183,BZ$7&lt;=$R183+$S183-1),1,""))</f>
        <v/>
      </c>
      <c r="CA183" s="23" t="str">
        <f ca="1">IF(AND($O183="Objectif",CA$7&gt;=$R183,CA$7&lt;=$R183+$S183-1),2,IF(AND($O183="Jalon",CA$7&gt;=$R183,CA$7&lt;=$R183+$S183-1),1,""))</f>
        <v/>
      </c>
      <c r="CB183" s="23" t="str">
        <f ca="1">IF(AND($O183="Objectif",CB$7&gt;=$R183,CB$7&lt;=$R183+$S183-1),2,IF(AND($O183="Jalon",CB$7&gt;=$R183,CB$7&lt;=$R183+$S183-1),1,""))</f>
        <v/>
      </c>
    </row>
    <row r="184" spans="1:80" s="60" customFormat="1" ht="30" customHeight="1" x14ac:dyDescent="0.25">
      <c r="A184" s="36">
        <v>38</v>
      </c>
      <c r="B184" s="33" t="s">
        <v>54</v>
      </c>
      <c r="C184" s="88" t="str">
        <f ca="1">VLOOKUP(((Jalons[[#This Row],[perturbation ]]+Jalons[[#This Row],[perturbation 9]])/150),$D$3:$E$6,2,1)</f>
        <v>En bonne voie</v>
      </c>
      <c r="D184" s="88" t="str">
        <f ca="1">VLOOKUP((Jalons[[#This Row],[temps consommés ]]-Jalons[[#This Row],[Nombre de jours]])/Jalons[[#This Row],[Nombre de jours]],$V$3:$W$6,2,1)</f>
        <v>En bonne voie</v>
      </c>
      <c r="E184" s="22" t="s">
        <v>9</v>
      </c>
      <c r="F184" s="65">
        <f>IF(AND(Jalons[[#This Row],[début réel ]]="",Jalons[[#This Row],[fin réelle ]]),0,IF(AND(Jalons[[#This Row],[début réel ]]&lt;&gt;"",Jalons[[#This Row],[fin réelle ]]=""),0.5,1))</f>
        <v>0</v>
      </c>
      <c r="G184" s="56">
        <f>+T139+1</f>
        <v>45054</v>
      </c>
      <c r="H184" s="21">
        <v>2</v>
      </c>
      <c r="I184" s="45">
        <f>+Jalons[[#This Row],[Début prévisionnel ]]+Jalons[[#This Row],[Nombre de jours]]-1</f>
        <v>45055</v>
      </c>
      <c r="J184" s="45"/>
      <c r="K184" s="87">
        <f ca="1">IF(Jalons[[#This Row],[temps consommés ]]-Jalons[[#This Row],[Nombre de jours]]&lt;0,0,Jalons[[#This Row],[temps consommés ]]-Jalons[[#This Row],[Nombre de jours]])</f>
        <v>0</v>
      </c>
      <c r="L18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4" s="45"/>
      <c r="N184" s="66"/>
      <c r="O184" s="88" t="str">
        <f ca="1">VLOOKUP(Jalons[[#This Row],[temps consommés 10]]-Jalons[[#This Row],[Nombre de jours6]]/Jalons[[#This Row],[Nombre de jours6]],$V$3:$W$6,2,1)</f>
        <v>En bonne voie</v>
      </c>
      <c r="P184" s="22" t="s">
        <v>9</v>
      </c>
      <c r="Q184" s="65">
        <f>IF(AND(Jalons[[#This Row],[début réel 8]]="",Jalons[[#This Row],[fin réelle 11]]),0,IF(AND(Jalons[[#This Row],[début réel 8]]&lt;&gt;"",Jalons[[#This Row],[fin réelle 11]]=""),0.5,1))</f>
        <v>0</v>
      </c>
      <c r="R184" s="107">
        <f>Jalons[[#This Row],[Fin ]]+1</f>
        <v>45056</v>
      </c>
      <c r="S184">
        <v>26</v>
      </c>
      <c r="T184" s="45">
        <f>Jalons[[#This Row],[Début prévisionnel 5]]+Jalons[[#This Row],[Nombre de jours6]]</f>
        <v>45082</v>
      </c>
      <c r="U184" s="45"/>
      <c r="V184" s="87">
        <f ca="1">IF(Jalons[[#This Row],[temps consommés 10]]-Jalons[[#This Row],[Nombre de jours6]]&lt;0,0,Jalons[[#This Row],[temps consommés 10]]-Jalons[[#This Row],[Nombre de jours6]])</f>
        <v>0</v>
      </c>
      <c r="W18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4" s="45"/>
      <c r="Y184" s="23" t="str">
        <f ca="1">IF(AND($O184="Objectif",Y$7&gt;=$R184,Y$7&lt;=$R184+$S184-1),2,IF(AND($O184="Jalon",Y$7&gt;=$R184,Y$7&lt;=$R184+$S184-1),1,""))</f>
        <v/>
      </c>
      <c r="Z184" s="23" t="str">
        <f ca="1">IF(AND($O184="Objectif",Z$7&gt;=$R184,Z$7&lt;=$R184+$S184-1),2,IF(AND($O184="Jalon",Z$7&gt;=$R184,Z$7&lt;=$R184+$S184-1),1,""))</f>
        <v/>
      </c>
      <c r="AA184" s="23" t="str">
        <f ca="1">IF(AND($O184="Objectif",AA$7&gt;=$R184,AA$7&lt;=$R184+$S184-1),2,IF(AND($O184="Jalon",AA$7&gt;=$R184,AA$7&lt;=$R184+$S184-1),1,""))</f>
        <v/>
      </c>
      <c r="AB184" s="23" t="str">
        <f ca="1">IF(AND($O184="Objectif",AB$7&gt;=$R184,AB$7&lt;=$R184+$S184-1),2,IF(AND($O184="Jalon",AB$7&gt;=$R184,AB$7&lt;=$R184+$S184-1),1,""))</f>
        <v/>
      </c>
      <c r="AC184" s="23" t="str">
        <f ca="1">IF(AND($O184="Objectif",AC$7&gt;=$R184,AC$7&lt;=$R184+$S184-1),2,IF(AND($O184="Jalon",AC$7&gt;=$R184,AC$7&lt;=$R184+$S184-1),1,""))</f>
        <v/>
      </c>
      <c r="AD184" s="23" t="str">
        <f ca="1">IF(AND($O184="Objectif",AD$7&gt;=$R184,AD$7&lt;=$R184+$S184-1),2,IF(AND($O184="Jalon",AD$7&gt;=$R184,AD$7&lt;=$R184+$S184-1),1,""))</f>
        <v/>
      </c>
      <c r="AE184" s="23" t="str">
        <f ca="1">IF(AND($O184="Objectif",AE$7&gt;=$R184,AE$7&lt;=$R184+$S184-1),2,IF(AND($O184="Jalon",AE$7&gt;=$R184,AE$7&lt;=$R184+$S184-1),1,""))</f>
        <v/>
      </c>
      <c r="AF184" s="23" t="str">
        <f ca="1">IF(AND($O184="Objectif",AF$7&gt;=$R184,AF$7&lt;=$R184+$S184-1),2,IF(AND($O184="Jalon",AF$7&gt;=$R184,AF$7&lt;=$R184+$S184-1),1,""))</f>
        <v/>
      </c>
      <c r="AG184" s="23" t="str">
        <f ca="1">IF(AND($O184="Objectif",AG$7&gt;=$R184,AG$7&lt;=$R184+$S184-1),2,IF(AND($O184="Jalon",AG$7&gt;=$R184,AG$7&lt;=$R184+$S184-1),1,""))</f>
        <v/>
      </c>
      <c r="AH184" s="23" t="str">
        <f ca="1">IF(AND($O184="Objectif",AH$7&gt;=$R184,AH$7&lt;=$R184+$S184-1),2,IF(AND($O184="Jalon",AH$7&gt;=$R184,AH$7&lt;=$R184+$S184-1),1,""))</f>
        <v/>
      </c>
      <c r="AI184" s="23" t="str">
        <f ca="1">IF(AND($O184="Objectif",AI$7&gt;=$R184,AI$7&lt;=$R184+$S184-1),2,IF(AND($O184="Jalon",AI$7&gt;=$R184,AI$7&lt;=$R184+$S184-1),1,""))</f>
        <v/>
      </c>
      <c r="AJ184" s="23" t="str">
        <f ca="1">IF(AND($O184="Objectif",AJ$7&gt;=$R184,AJ$7&lt;=$R184+$S184-1),2,IF(AND($O184="Jalon",AJ$7&gt;=$R184,AJ$7&lt;=$R184+$S184-1),1,""))</f>
        <v/>
      </c>
      <c r="AK184" s="23" t="str">
        <f ca="1">IF(AND($O184="Objectif",AK$7&gt;=$R184,AK$7&lt;=$R184+$S184-1),2,IF(AND($O184="Jalon",AK$7&gt;=$R184,AK$7&lt;=$R184+$S184-1),1,""))</f>
        <v/>
      </c>
      <c r="AL184" s="23" t="str">
        <f ca="1">IF(AND($O184="Objectif",AL$7&gt;=$R184,AL$7&lt;=$R184+$S184-1),2,IF(AND($O184="Jalon",AL$7&gt;=$R184,AL$7&lt;=$R184+$S184-1),1,""))</f>
        <v/>
      </c>
      <c r="AM184" s="23" t="str">
        <f ca="1">IF(AND($O184="Objectif",AM$7&gt;=$R184,AM$7&lt;=$R184+$S184-1),2,IF(AND($O184="Jalon",AM$7&gt;=$R184,AM$7&lt;=$R184+$S184-1),1,""))</f>
        <v/>
      </c>
      <c r="AN184" s="23" t="str">
        <f ca="1">IF(AND($O184="Objectif",AN$7&gt;=$R184,AN$7&lt;=$R184+$S184-1),2,IF(AND($O184="Jalon",AN$7&gt;=$R184,AN$7&lt;=$R184+$S184-1),1,""))</f>
        <v/>
      </c>
      <c r="AO184" s="23" t="str">
        <f ca="1">IF(AND($O184="Objectif",AO$7&gt;=$R184,AO$7&lt;=$R184+$S184-1),2,IF(AND($O184="Jalon",AO$7&gt;=$R184,AO$7&lt;=$R184+$S184-1),1,""))</f>
        <v/>
      </c>
      <c r="AP184" s="23" t="str">
        <f ca="1">IF(AND($O184="Objectif",AP$7&gt;=$R184,AP$7&lt;=$R184+$S184-1),2,IF(AND($O184="Jalon",AP$7&gt;=$R184,AP$7&lt;=$R184+$S184-1),1,""))</f>
        <v/>
      </c>
      <c r="AQ184" s="23" t="str">
        <f ca="1">IF(AND($O184="Objectif",AQ$7&gt;=$R184,AQ$7&lt;=$R184+$S184-1),2,IF(AND($O184="Jalon",AQ$7&gt;=$R184,AQ$7&lt;=$R184+$S184-1),1,""))</f>
        <v/>
      </c>
      <c r="AR184" s="23" t="str">
        <f ca="1">IF(AND($O184="Objectif",AR$7&gt;=$R184,AR$7&lt;=$R184+$S184-1),2,IF(AND($O184="Jalon",AR$7&gt;=$R184,AR$7&lt;=$R184+$S184-1),1,""))</f>
        <v/>
      </c>
      <c r="AS184" s="23" t="str">
        <f ca="1">IF(AND($O184="Objectif",AS$7&gt;=$R184,AS$7&lt;=$R184+$S184-1),2,IF(AND($O184="Jalon",AS$7&gt;=$R184,AS$7&lt;=$R184+$S184-1),1,""))</f>
        <v/>
      </c>
      <c r="AT184" s="23" t="str">
        <f ca="1">IF(AND($O184="Objectif",AT$7&gt;=$R184,AT$7&lt;=$R184+$S184-1),2,IF(AND($O184="Jalon",AT$7&gt;=$R184,AT$7&lt;=$R184+$S184-1),1,""))</f>
        <v/>
      </c>
      <c r="AU184" s="23" t="str">
        <f ca="1">IF(AND($O184="Objectif",AU$7&gt;=$R184,AU$7&lt;=$R184+$S184-1),2,IF(AND($O184="Jalon",AU$7&gt;=$R184,AU$7&lt;=$R184+$S184-1),1,""))</f>
        <v/>
      </c>
      <c r="AV184" s="23" t="str">
        <f ca="1">IF(AND($O184="Objectif",AV$7&gt;=$R184,AV$7&lt;=$R184+$S184-1),2,IF(AND($O184="Jalon",AV$7&gt;=$R184,AV$7&lt;=$R184+$S184-1),1,""))</f>
        <v/>
      </c>
      <c r="AW184" s="23" t="str">
        <f ca="1">IF(AND($O184="Objectif",AW$7&gt;=$R184,AW$7&lt;=$R184+$S184-1),2,IF(AND($O184="Jalon",AW$7&gt;=$R184,AW$7&lt;=$R184+$S184-1),1,""))</f>
        <v/>
      </c>
      <c r="AX184" s="23" t="str">
        <f ca="1">IF(AND($O184="Objectif",AX$7&gt;=$R184,AX$7&lt;=$R184+$S184-1),2,IF(AND($O184="Jalon",AX$7&gt;=$R184,AX$7&lt;=$R184+$S184-1),1,""))</f>
        <v/>
      </c>
      <c r="AY184" s="23" t="str">
        <f ca="1">IF(AND($O184="Objectif",AY$7&gt;=$R184,AY$7&lt;=$R184+$S184-1),2,IF(AND($O184="Jalon",AY$7&gt;=$R184,AY$7&lt;=$R184+$S184-1),1,""))</f>
        <v/>
      </c>
      <c r="AZ184" s="23" t="str">
        <f ca="1">IF(AND($O184="Objectif",AZ$7&gt;=$R184,AZ$7&lt;=$R184+$S184-1),2,IF(AND($O184="Jalon",AZ$7&gt;=$R184,AZ$7&lt;=$R184+$S184-1),1,""))</f>
        <v/>
      </c>
      <c r="BA184" s="23" t="str">
        <f ca="1">IF(AND($O184="Objectif",BA$7&gt;=$R184,BA$7&lt;=$R184+$S184-1),2,IF(AND($O184="Jalon",BA$7&gt;=$R184,BA$7&lt;=$R184+$S184-1),1,""))</f>
        <v/>
      </c>
      <c r="BB184" s="23" t="str">
        <f ca="1">IF(AND($O184="Objectif",BB$7&gt;=$R184,BB$7&lt;=$R184+$S184-1),2,IF(AND($O184="Jalon",BB$7&gt;=$R184,BB$7&lt;=$R184+$S184-1),1,""))</f>
        <v/>
      </c>
      <c r="BC184" s="23" t="str">
        <f ca="1">IF(AND($O184="Objectif",BC$7&gt;=$R184,BC$7&lt;=$R184+$S184-1),2,IF(AND($O184="Jalon",BC$7&gt;=$R184,BC$7&lt;=$R184+$S184-1),1,""))</f>
        <v/>
      </c>
      <c r="BD184" s="23" t="str">
        <f ca="1">IF(AND($O184="Objectif",BD$7&gt;=$R184,BD$7&lt;=$R184+$S184-1),2,IF(AND($O184="Jalon",BD$7&gt;=$R184,BD$7&lt;=$R184+$S184-1),1,""))</f>
        <v/>
      </c>
      <c r="BE184" s="23" t="str">
        <f ca="1">IF(AND($O184="Objectif",BE$7&gt;=$R184,BE$7&lt;=$R184+$S184-1),2,IF(AND($O184="Jalon",BE$7&gt;=$R184,BE$7&lt;=$R184+$S184-1),1,""))</f>
        <v/>
      </c>
      <c r="BF184" s="23" t="str">
        <f ca="1">IF(AND($O184="Objectif",BF$7&gt;=$R184,BF$7&lt;=$R184+$S184-1),2,IF(AND($O184="Jalon",BF$7&gt;=$R184,BF$7&lt;=$R184+$S184-1),1,""))</f>
        <v/>
      </c>
      <c r="BG184" s="23" t="str">
        <f ca="1">IF(AND($O184="Objectif",BG$7&gt;=$R184,BG$7&lt;=$R184+$S184-1),2,IF(AND($O184="Jalon",BG$7&gt;=$R184,BG$7&lt;=$R184+$S184-1),1,""))</f>
        <v/>
      </c>
      <c r="BH184" s="23" t="str">
        <f ca="1">IF(AND($O184="Objectif",BH$7&gt;=$R184,BH$7&lt;=$R184+$S184-1),2,IF(AND($O184="Jalon",BH$7&gt;=$R184,BH$7&lt;=$R184+$S184-1),1,""))</f>
        <v/>
      </c>
      <c r="BI184" s="23" t="str">
        <f ca="1">IF(AND($O184="Objectif",BI$7&gt;=$R184,BI$7&lt;=$R184+$S184-1),2,IF(AND($O184="Jalon",BI$7&gt;=$R184,BI$7&lt;=$R184+$S184-1),1,""))</f>
        <v/>
      </c>
      <c r="BJ184" s="23" t="str">
        <f ca="1">IF(AND($O184="Objectif",BJ$7&gt;=$R184,BJ$7&lt;=$R184+$S184-1),2,IF(AND($O184="Jalon",BJ$7&gt;=$R184,BJ$7&lt;=$R184+$S184-1),1,""))</f>
        <v/>
      </c>
      <c r="BK184" s="23" t="str">
        <f ca="1">IF(AND($O184="Objectif",BK$7&gt;=$R184,BK$7&lt;=$R184+$S184-1),2,IF(AND($O184="Jalon",BK$7&gt;=$R184,BK$7&lt;=$R184+$S184-1),1,""))</f>
        <v/>
      </c>
      <c r="BL184" s="23" t="str">
        <f ca="1">IF(AND($O184="Objectif",BL$7&gt;=$R184,BL$7&lt;=$R184+$S184-1),2,IF(AND($O184="Jalon",BL$7&gt;=$R184,BL$7&lt;=$R184+$S184-1),1,""))</f>
        <v/>
      </c>
      <c r="BM184" s="23" t="str">
        <f ca="1">IF(AND($O184="Objectif",BM$7&gt;=$R184,BM$7&lt;=$R184+$S184-1),2,IF(AND($O184="Jalon",BM$7&gt;=$R184,BM$7&lt;=$R184+$S184-1),1,""))</f>
        <v/>
      </c>
      <c r="BN184" s="23" t="str">
        <f ca="1">IF(AND($O184="Objectif",BN$7&gt;=$R184,BN$7&lt;=$R184+$S184-1),2,IF(AND($O184="Jalon",BN$7&gt;=$R184,BN$7&lt;=$R184+$S184-1),1,""))</f>
        <v/>
      </c>
      <c r="BO184" s="23" t="str">
        <f ca="1">IF(AND($O184="Objectif",BO$7&gt;=$R184,BO$7&lt;=$R184+$S184-1),2,IF(AND($O184="Jalon",BO$7&gt;=$R184,BO$7&lt;=$R184+$S184-1),1,""))</f>
        <v/>
      </c>
      <c r="BP184" s="23" t="str">
        <f ca="1">IF(AND($O184="Objectif",BP$7&gt;=$R184,BP$7&lt;=$R184+$S184-1),2,IF(AND($O184="Jalon",BP$7&gt;=$R184,BP$7&lt;=$R184+$S184-1),1,""))</f>
        <v/>
      </c>
      <c r="BQ184" s="23" t="str">
        <f ca="1">IF(AND($O184="Objectif",BQ$7&gt;=$R184,BQ$7&lt;=$R184+$S184-1),2,IF(AND($O184="Jalon",BQ$7&gt;=$R184,BQ$7&lt;=$R184+$S184-1),1,""))</f>
        <v/>
      </c>
      <c r="BR184" s="23" t="str">
        <f ca="1">IF(AND($O184="Objectif",BR$7&gt;=$R184,BR$7&lt;=$R184+$S184-1),2,IF(AND($O184="Jalon",BR$7&gt;=$R184,BR$7&lt;=$R184+$S184-1),1,""))</f>
        <v/>
      </c>
      <c r="BS184" s="23" t="str">
        <f ca="1">IF(AND($O184="Objectif",BS$7&gt;=$R184,BS$7&lt;=$R184+$S184-1),2,IF(AND($O184="Jalon",BS$7&gt;=$R184,BS$7&lt;=$R184+$S184-1),1,""))</f>
        <v/>
      </c>
      <c r="BT184" s="23" t="str">
        <f ca="1">IF(AND($O184="Objectif",BT$7&gt;=$R184,BT$7&lt;=$R184+$S184-1),2,IF(AND($O184="Jalon",BT$7&gt;=$R184,BT$7&lt;=$R184+$S184-1),1,""))</f>
        <v/>
      </c>
      <c r="BU184" s="23" t="str">
        <f ca="1">IF(AND($O184="Objectif",BU$7&gt;=$R184,BU$7&lt;=$R184+$S184-1),2,IF(AND($O184="Jalon",BU$7&gt;=$R184,BU$7&lt;=$R184+$S184-1),1,""))</f>
        <v/>
      </c>
      <c r="BV184" s="23" t="str">
        <f ca="1">IF(AND($O184="Objectif",BV$7&gt;=$R184,BV$7&lt;=$R184+$S184-1),2,IF(AND($O184="Jalon",BV$7&gt;=$R184,BV$7&lt;=$R184+$S184-1),1,""))</f>
        <v/>
      </c>
      <c r="BW184" s="23" t="str">
        <f ca="1">IF(AND($O184="Objectif",BW$7&gt;=$R184,BW$7&lt;=$R184+$S184-1),2,IF(AND($O184="Jalon",BW$7&gt;=$R184,BW$7&lt;=$R184+$S184-1),1,""))</f>
        <v/>
      </c>
      <c r="BX184" s="23" t="str">
        <f ca="1">IF(AND($O184="Objectif",BX$7&gt;=$R184,BX$7&lt;=$R184+$S184-1),2,IF(AND($O184="Jalon",BX$7&gt;=$R184,BX$7&lt;=$R184+$S184-1),1,""))</f>
        <v/>
      </c>
      <c r="BY184" s="23" t="str">
        <f ca="1">IF(AND($O184="Objectif",BY$7&gt;=$R184,BY$7&lt;=$R184+$S184-1),2,IF(AND($O184="Jalon",BY$7&gt;=$R184,BY$7&lt;=$R184+$S184-1),1,""))</f>
        <v/>
      </c>
      <c r="BZ184" s="23" t="str">
        <f ca="1">IF(AND($O184="Objectif",BZ$7&gt;=$R184,BZ$7&lt;=$R184+$S184-1),2,IF(AND($O184="Jalon",BZ$7&gt;=$R184,BZ$7&lt;=$R184+$S184-1),1,""))</f>
        <v/>
      </c>
      <c r="CA184" s="23" t="str">
        <f ca="1">IF(AND($O184="Objectif",CA$7&gt;=$R184,CA$7&lt;=$R184+$S184-1),2,IF(AND($O184="Jalon",CA$7&gt;=$R184,CA$7&lt;=$R184+$S184-1),1,""))</f>
        <v/>
      </c>
      <c r="CB184" s="23" t="str">
        <f ca="1">IF(AND($O184="Objectif",CB$7&gt;=$R184,CB$7&lt;=$R184+$S184-1),2,IF(AND($O184="Jalon",CB$7&gt;=$R184,CB$7&lt;=$R184+$S184-1),1,""))</f>
        <v/>
      </c>
    </row>
    <row r="185" spans="1:80" s="60" customFormat="1" ht="30" customHeight="1" x14ac:dyDescent="0.25">
      <c r="A185" s="37">
        <v>39</v>
      </c>
      <c r="B185" s="33" t="s">
        <v>55</v>
      </c>
      <c r="C185" s="88" t="str">
        <f ca="1">VLOOKUP(((Jalons[[#This Row],[perturbation ]]+Jalons[[#This Row],[perturbation 9]])/150),$D$3:$E$6,2,1)</f>
        <v>En bonne voie</v>
      </c>
      <c r="D185" s="88" t="str">
        <f ca="1">VLOOKUP((Jalons[[#This Row],[temps consommés ]]-Jalons[[#This Row],[Nombre de jours]])/Jalons[[#This Row],[Nombre de jours]],$V$3:$W$6,2,1)</f>
        <v>En bonne voie</v>
      </c>
      <c r="E185" s="22" t="s">
        <v>9</v>
      </c>
      <c r="F185" s="65">
        <f>IF(AND(Jalons[[#This Row],[début réel ]]="",Jalons[[#This Row],[fin réelle ]]),0,IF(AND(Jalons[[#This Row],[début réel ]]&lt;&gt;"",Jalons[[#This Row],[fin réelle ]]=""),0.5,1))</f>
        <v>0</v>
      </c>
      <c r="G185" s="56">
        <f>+T140+1</f>
        <v>45054</v>
      </c>
      <c r="H185" s="21">
        <v>2</v>
      </c>
      <c r="I185" s="45">
        <f>+Jalons[[#This Row],[Début prévisionnel ]]+Jalons[[#This Row],[Nombre de jours]]-1</f>
        <v>45055</v>
      </c>
      <c r="J185" s="45"/>
      <c r="K185" s="87">
        <f ca="1">IF(Jalons[[#This Row],[temps consommés ]]-Jalons[[#This Row],[Nombre de jours]]&lt;0,0,Jalons[[#This Row],[temps consommés ]]-Jalons[[#This Row],[Nombre de jours]])</f>
        <v>0</v>
      </c>
      <c r="L18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5" s="45"/>
      <c r="N185" s="66"/>
      <c r="O185" s="88" t="str">
        <f ca="1">VLOOKUP(Jalons[[#This Row],[temps consommés 10]]-Jalons[[#This Row],[Nombre de jours6]]/Jalons[[#This Row],[Nombre de jours6]],$V$3:$W$6,2,1)</f>
        <v>En bonne voie</v>
      </c>
      <c r="P185" s="22" t="s">
        <v>9</v>
      </c>
      <c r="Q185" s="65">
        <f>IF(AND(Jalons[[#This Row],[début réel 8]]="",Jalons[[#This Row],[fin réelle 11]]),0,IF(AND(Jalons[[#This Row],[début réel 8]]&lt;&gt;"",Jalons[[#This Row],[fin réelle 11]]=""),0.5,1))</f>
        <v>0</v>
      </c>
      <c r="R185" s="107">
        <f>Jalons[[#This Row],[Fin ]]+1</f>
        <v>45056</v>
      </c>
      <c r="S185">
        <v>26</v>
      </c>
      <c r="T185" s="45">
        <f>Jalons[[#This Row],[Début prévisionnel 5]]+Jalons[[#This Row],[Nombre de jours6]]</f>
        <v>45082</v>
      </c>
      <c r="U185" s="45"/>
      <c r="V185" s="87">
        <f ca="1">IF(Jalons[[#This Row],[temps consommés 10]]-Jalons[[#This Row],[Nombre de jours6]]&lt;0,0,Jalons[[#This Row],[temps consommés 10]]-Jalons[[#This Row],[Nombre de jours6]])</f>
        <v>0</v>
      </c>
      <c r="W18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5" s="45"/>
      <c r="Y185" s="23" t="str">
        <f ca="1">IF(AND($O185="Objectif",Y$7&gt;=$R185,Y$7&lt;=$R185+$S185-1),2,IF(AND($O185="Jalon",Y$7&gt;=$R185,Y$7&lt;=$R185+$S185-1),1,""))</f>
        <v/>
      </c>
      <c r="Z185" s="23" t="str">
        <f ca="1">IF(AND($O185="Objectif",Z$7&gt;=$R185,Z$7&lt;=$R185+$S185-1),2,IF(AND($O185="Jalon",Z$7&gt;=$R185,Z$7&lt;=$R185+$S185-1),1,""))</f>
        <v/>
      </c>
      <c r="AA185" s="23" t="str">
        <f ca="1">IF(AND($O185="Objectif",AA$7&gt;=$R185,AA$7&lt;=$R185+$S185-1),2,IF(AND($O185="Jalon",AA$7&gt;=$R185,AA$7&lt;=$R185+$S185-1),1,""))</f>
        <v/>
      </c>
      <c r="AB185" s="23" t="str">
        <f ca="1">IF(AND($O185="Objectif",AB$7&gt;=$R185,AB$7&lt;=$R185+$S185-1),2,IF(AND($O185="Jalon",AB$7&gt;=$R185,AB$7&lt;=$R185+$S185-1),1,""))</f>
        <v/>
      </c>
      <c r="AC185" s="23" t="str">
        <f ca="1">IF(AND($O185="Objectif",AC$7&gt;=$R185,AC$7&lt;=$R185+$S185-1),2,IF(AND($O185="Jalon",AC$7&gt;=$R185,AC$7&lt;=$R185+$S185-1),1,""))</f>
        <v/>
      </c>
      <c r="AD185" s="23" t="str">
        <f ca="1">IF(AND($O185="Objectif",AD$7&gt;=$R185,AD$7&lt;=$R185+$S185-1),2,IF(AND($O185="Jalon",AD$7&gt;=$R185,AD$7&lt;=$R185+$S185-1),1,""))</f>
        <v/>
      </c>
      <c r="AE185" s="23" t="str">
        <f ca="1">IF(AND($O185="Objectif",AE$7&gt;=$R185,AE$7&lt;=$R185+$S185-1),2,IF(AND($O185="Jalon",AE$7&gt;=$R185,AE$7&lt;=$R185+$S185-1),1,""))</f>
        <v/>
      </c>
      <c r="AF185" s="23" t="str">
        <f ca="1">IF(AND($O185="Objectif",AF$7&gt;=$R185,AF$7&lt;=$R185+$S185-1),2,IF(AND($O185="Jalon",AF$7&gt;=$R185,AF$7&lt;=$R185+$S185-1),1,""))</f>
        <v/>
      </c>
      <c r="AG185" s="23" t="str">
        <f ca="1">IF(AND($O185="Objectif",AG$7&gt;=$R185,AG$7&lt;=$R185+$S185-1),2,IF(AND($O185="Jalon",AG$7&gt;=$R185,AG$7&lt;=$R185+$S185-1),1,""))</f>
        <v/>
      </c>
      <c r="AH185" s="23" t="str">
        <f ca="1">IF(AND($O185="Objectif",AH$7&gt;=$R185,AH$7&lt;=$R185+$S185-1),2,IF(AND($O185="Jalon",AH$7&gt;=$R185,AH$7&lt;=$R185+$S185-1),1,""))</f>
        <v/>
      </c>
      <c r="AI185" s="23" t="str">
        <f ca="1">IF(AND($O185="Objectif",AI$7&gt;=$R185,AI$7&lt;=$R185+$S185-1),2,IF(AND($O185="Jalon",AI$7&gt;=$R185,AI$7&lt;=$R185+$S185-1),1,""))</f>
        <v/>
      </c>
      <c r="AJ185" s="23" t="str">
        <f ca="1">IF(AND($O185="Objectif",AJ$7&gt;=$R185,AJ$7&lt;=$R185+$S185-1),2,IF(AND($O185="Jalon",AJ$7&gt;=$R185,AJ$7&lt;=$R185+$S185-1),1,""))</f>
        <v/>
      </c>
      <c r="AK185" s="23" t="str">
        <f ca="1">IF(AND($O185="Objectif",AK$7&gt;=$R185,AK$7&lt;=$R185+$S185-1),2,IF(AND($O185="Jalon",AK$7&gt;=$R185,AK$7&lt;=$R185+$S185-1),1,""))</f>
        <v/>
      </c>
      <c r="AL185" s="23" t="str">
        <f ca="1">IF(AND($O185="Objectif",AL$7&gt;=$R185,AL$7&lt;=$R185+$S185-1),2,IF(AND($O185="Jalon",AL$7&gt;=$R185,AL$7&lt;=$R185+$S185-1),1,""))</f>
        <v/>
      </c>
      <c r="AM185" s="23" t="str">
        <f ca="1">IF(AND($O185="Objectif",AM$7&gt;=$R185,AM$7&lt;=$R185+$S185-1),2,IF(AND($O185="Jalon",AM$7&gt;=$R185,AM$7&lt;=$R185+$S185-1),1,""))</f>
        <v/>
      </c>
      <c r="AN185" s="23" t="str">
        <f ca="1">IF(AND($O185="Objectif",AN$7&gt;=$R185,AN$7&lt;=$R185+$S185-1),2,IF(AND($O185="Jalon",AN$7&gt;=$R185,AN$7&lt;=$R185+$S185-1),1,""))</f>
        <v/>
      </c>
      <c r="AO185" s="23" t="str">
        <f ca="1">IF(AND($O185="Objectif",AO$7&gt;=$R185,AO$7&lt;=$R185+$S185-1),2,IF(AND($O185="Jalon",AO$7&gt;=$R185,AO$7&lt;=$R185+$S185-1),1,""))</f>
        <v/>
      </c>
      <c r="AP185" s="23" t="str">
        <f ca="1">IF(AND($O185="Objectif",AP$7&gt;=$R185,AP$7&lt;=$R185+$S185-1),2,IF(AND($O185="Jalon",AP$7&gt;=$R185,AP$7&lt;=$R185+$S185-1),1,""))</f>
        <v/>
      </c>
      <c r="AQ185" s="23" t="str">
        <f ca="1">IF(AND($O185="Objectif",AQ$7&gt;=$R185,AQ$7&lt;=$R185+$S185-1),2,IF(AND($O185="Jalon",AQ$7&gt;=$R185,AQ$7&lt;=$R185+$S185-1),1,""))</f>
        <v/>
      </c>
      <c r="AR185" s="23" t="str">
        <f ca="1">IF(AND($O185="Objectif",AR$7&gt;=$R185,AR$7&lt;=$R185+$S185-1),2,IF(AND($O185="Jalon",AR$7&gt;=$R185,AR$7&lt;=$R185+$S185-1),1,""))</f>
        <v/>
      </c>
      <c r="AS185" s="23" t="str">
        <f ca="1">IF(AND($O185="Objectif",AS$7&gt;=$R185,AS$7&lt;=$R185+$S185-1),2,IF(AND($O185="Jalon",AS$7&gt;=$R185,AS$7&lt;=$R185+$S185-1),1,""))</f>
        <v/>
      </c>
      <c r="AT185" s="23" t="str">
        <f ca="1">IF(AND($O185="Objectif",AT$7&gt;=$R185,AT$7&lt;=$R185+$S185-1),2,IF(AND($O185="Jalon",AT$7&gt;=$R185,AT$7&lt;=$R185+$S185-1),1,""))</f>
        <v/>
      </c>
      <c r="AU185" s="23" t="str">
        <f ca="1">IF(AND($O185="Objectif",AU$7&gt;=$R185,AU$7&lt;=$R185+$S185-1),2,IF(AND($O185="Jalon",AU$7&gt;=$R185,AU$7&lt;=$R185+$S185-1),1,""))</f>
        <v/>
      </c>
      <c r="AV185" s="23" t="str">
        <f ca="1">IF(AND($O185="Objectif",AV$7&gt;=$R185,AV$7&lt;=$R185+$S185-1),2,IF(AND($O185="Jalon",AV$7&gt;=$R185,AV$7&lt;=$R185+$S185-1),1,""))</f>
        <v/>
      </c>
      <c r="AW185" s="23" t="str">
        <f ca="1">IF(AND($O185="Objectif",AW$7&gt;=$R185,AW$7&lt;=$R185+$S185-1),2,IF(AND($O185="Jalon",AW$7&gt;=$R185,AW$7&lt;=$R185+$S185-1),1,""))</f>
        <v/>
      </c>
      <c r="AX185" s="23" t="str">
        <f ca="1">IF(AND($O185="Objectif",AX$7&gt;=$R185,AX$7&lt;=$R185+$S185-1),2,IF(AND($O185="Jalon",AX$7&gt;=$R185,AX$7&lt;=$R185+$S185-1),1,""))</f>
        <v/>
      </c>
      <c r="AY185" s="23" t="str">
        <f ca="1">IF(AND($O185="Objectif",AY$7&gt;=$R185,AY$7&lt;=$R185+$S185-1),2,IF(AND($O185="Jalon",AY$7&gt;=$R185,AY$7&lt;=$R185+$S185-1),1,""))</f>
        <v/>
      </c>
      <c r="AZ185" s="23" t="str">
        <f ca="1">IF(AND($O185="Objectif",AZ$7&gt;=$R185,AZ$7&lt;=$R185+$S185-1),2,IF(AND($O185="Jalon",AZ$7&gt;=$R185,AZ$7&lt;=$R185+$S185-1),1,""))</f>
        <v/>
      </c>
      <c r="BA185" s="23" t="str">
        <f ca="1">IF(AND($O185="Objectif",BA$7&gt;=$R185,BA$7&lt;=$R185+$S185-1),2,IF(AND($O185="Jalon",BA$7&gt;=$R185,BA$7&lt;=$R185+$S185-1),1,""))</f>
        <v/>
      </c>
      <c r="BB185" s="23" t="str">
        <f ca="1">IF(AND($O185="Objectif",BB$7&gt;=$R185,BB$7&lt;=$R185+$S185-1),2,IF(AND($O185="Jalon",BB$7&gt;=$R185,BB$7&lt;=$R185+$S185-1),1,""))</f>
        <v/>
      </c>
      <c r="BC185" s="23" t="str">
        <f ca="1">IF(AND($O185="Objectif",BC$7&gt;=$R185,BC$7&lt;=$R185+$S185-1),2,IF(AND($O185="Jalon",BC$7&gt;=$R185,BC$7&lt;=$R185+$S185-1),1,""))</f>
        <v/>
      </c>
      <c r="BD185" s="23" t="str">
        <f ca="1">IF(AND($O185="Objectif",BD$7&gt;=$R185,BD$7&lt;=$R185+$S185-1),2,IF(AND($O185="Jalon",BD$7&gt;=$R185,BD$7&lt;=$R185+$S185-1),1,""))</f>
        <v/>
      </c>
      <c r="BE185" s="23" t="str">
        <f ca="1">IF(AND($O185="Objectif",BE$7&gt;=$R185,BE$7&lt;=$R185+$S185-1),2,IF(AND($O185="Jalon",BE$7&gt;=$R185,BE$7&lt;=$R185+$S185-1),1,""))</f>
        <v/>
      </c>
      <c r="BF185" s="23" t="str">
        <f ca="1">IF(AND($O185="Objectif",BF$7&gt;=$R185,BF$7&lt;=$R185+$S185-1),2,IF(AND($O185="Jalon",BF$7&gt;=$R185,BF$7&lt;=$R185+$S185-1),1,""))</f>
        <v/>
      </c>
      <c r="BG185" s="23" t="str">
        <f ca="1">IF(AND($O185="Objectif",BG$7&gt;=$R185,BG$7&lt;=$R185+$S185-1),2,IF(AND($O185="Jalon",BG$7&gt;=$R185,BG$7&lt;=$R185+$S185-1),1,""))</f>
        <v/>
      </c>
      <c r="BH185" s="23" t="str">
        <f ca="1">IF(AND($O185="Objectif",BH$7&gt;=$R185,BH$7&lt;=$R185+$S185-1),2,IF(AND($O185="Jalon",BH$7&gt;=$R185,BH$7&lt;=$R185+$S185-1),1,""))</f>
        <v/>
      </c>
      <c r="BI185" s="23" t="str">
        <f ca="1">IF(AND($O185="Objectif",BI$7&gt;=$R185,BI$7&lt;=$R185+$S185-1),2,IF(AND($O185="Jalon",BI$7&gt;=$R185,BI$7&lt;=$R185+$S185-1),1,""))</f>
        <v/>
      </c>
      <c r="BJ185" s="23" t="str">
        <f ca="1">IF(AND($O185="Objectif",BJ$7&gt;=$R185,BJ$7&lt;=$R185+$S185-1),2,IF(AND($O185="Jalon",BJ$7&gt;=$R185,BJ$7&lt;=$R185+$S185-1),1,""))</f>
        <v/>
      </c>
      <c r="BK185" s="23" t="str">
        <f ca="1">IF(AND($O185="Objectif",BK$7&gt;=$R185,BK$7&lt;=$R185+$S185-1),2,IF(AND($O185="Jalon",BK$7&gt;=$R185,BK$7&lt;=$R185+$S185-1),1,""))</f>
        <v/>
      </c>
      <c r="BL185" s="23" t="str">
        <f ca="1">IF(AND($O185="Objectif",BL$7&gt;=$R185,BL$7&lt;=$R185+$S185-1),2,IF(AND($O185="Jalon",BL$7&gt;=$R185,BL$7&lt;=$R185+$S185-1),1,""))</f>
        <v/>
      </c>
      <c r="BM185" s="23" t="str">
        <f ca="1">IF(AND($O185="Objectif",BM$7&gt;=$R185,BM$7&lt;=$R185+$S185-1),2,IF(AND($O185="Jalon",BM$7&gt;=$R185,BM$7&lt;=$R185+$S185-1),1,""))</f>
        <v/>
      </c>
      <c r="BN185" s="23" t="str">
        <f ca="1">IF(AND($O185="Objectif",BN$7&gt;=$R185,BN$7&lt;=$R185+$S185-1),2,IF(AND($O185="Jalon",BN$7&gt;=$R185,BN$7&lt;=$R185+$S185-1),1,""))</f>
        <v/>
      </c>
      <c r="BO185" s="23" t="str">
        <f ca="1">IF(AND($O185="Objectif",BO$7&gt;=$R185,BO$7&lt;=$R185+$S185-1),2,IF(AND($O185="Jalon",BO$7&gt;=$R185,BO$7&lt;=$R185+$S185-1),1,""))</f>
        <v/>
      </c>
      <c r="BP185" s="23" t="str">
        <f ca="1">IF(AND($O185="Objectif",BP$7&gt;=$R185,BP$7&lt;=$R185+$S185-1),2,IF(AND($O185="Jalon",BP$7&gt;=$R185,BP$7&lt;=$R185+$S185-1),1,""))</f>
        <v/>
      </c>
      <c r="BQ185" s="23" t="str">
        <f ca="1">IF(AND($O185="Objectif",BQ$7&gt;=$R185,BQ$7&lt;=$R185+$S185-1),2,IF(AND($O185="Jalon",BQ$7&gt;=$R185,BQ$7&lt;=$R185+$S185-1),1,""))</f>
        <v/>
      </c>
      <c r="BR185" s="23" t="str">
        <f ca="1">IF(AND($O185="Objectif",BR$7&gt;=$R185,BR$7&lt;=$R185+$S185-1),2,IF(AND($O185="Jalon",BR$7&gt;=$R185,BR$7&lt;=$R185+$S185-1),1,""))</f>
        <v/>
      </c>
      <c r="BS185" s="23" t="str">
        <f ca="1">IF(AND($O185="Objectif",BS$7&gt;=$R185,BS$7&lt;=$R185+$S185-1),2,IF(AND($O185="Jalon",BS$7&gt;=$R185,BS$7&lt;=$R185+$S185-1),1,""))</f>
        <v/>
      </c>
      <c r="BT185" s="23" t="str">
        <f ca="1">IF(AND($O185="Objectif",BT$7&gt;=$R185,BT$7&lt;=$R185+$S185-1),2,IF(AND($O185="Jalon",BT$7&gt;=$R185,BT$7&lt;=$R185+$S185-1),1,""))</f>
        <v/>
      </c>
      <c r="BU185" s="23" t="str">
        <f ca="1">IF(AND($O185="Objectif",BU$7&gt;=$R185,BU$7&lt;=$R185+$S185-1),2,IF(AND($O185="Jalon",BU$7&gt;=$R185,BU$7&lt;=$R185+$S185-1),1,""))</f>
        <v/>
      </c>
      <c r="BV185" s="23" t="str">
        <f ca="1">IF(AND($O185="Objectif",BV$7&gt;=$R185,BV$7&lt;=$R185+$S185-1),2,IF(AND($O185="Jalon",BV$7&gt;=$R185,BV$7&lt;=$R185+$S185-1),1,""))</f>
        <v/>
      </c>
      <c r="BW185" s="23" t="str">
        <f ca="1">IF(AND($O185="Objectif",BW$7&gt;=$R185,BW$7&lt;=$R185+$S185-1),2,IF(AND($O185="Jalon",BW$7&gt;=$R185,BW$7&lt;=$R185+$S185-1),1,""))</f>
        <v/>
      </c>
      <c r="BX185" s="23" t="str">
        <f ca="1">IF(AND($O185="Objectif",BX$7&gt;=$R185,BX$7&lt;=$R185+$S185-1),2,IF(AND($O185="Jalon",BX$7&gt;=$R185,BX$7&lt;=$R185+$S185-1),1,""))</f>
        <v/>
      </c>
      <c r="BY185" s="23" t="str">
        <f ca="1">IF(AND($O185="Objectif",BY$7&gt;=$R185,BY$7&lt;=$R185+$S185-1),2,IF(AND($O185="Jalon",BY$7&gt;=$R185,BY$7&lt;=$R185+$S185-1),1,""))</f>
        <v/>
      </c>
      <c r="BZ185" s="23" t="str">
        <f ca="1">IF(AND($O185="Objectif",BZ$7&gt;=$R185,BZ$7&lt;=$R185+$S185-1),2,IF(AND($O185="Jalon",BZ$7&gt;=$R185,BZ$7&lt;=$R185+$S185-1),1,""))</f>
        <v/>
      </c>
      <c r="CA185" s="23" t="str">
        <f ca="1">IF(AND($O185="Objectif",CA$7&gt;=$R185,CA$7&lt;=$R185+$S185-1),2,IF(AND($O185="Jalon",CA$7&gt;=$R185,CA$7&lt;=$R185+$S185-1),1,""))</f>
        <v/>
      </c>
      <c r="CB185" s="23" t="str">
        <f ca="1">IF(AND($O185="Objectif",CB$7&gt;=$R185,CB$7&lt;=$R185+$S185-1),2,IF(AND($O185="Jalon",CB$7&gt;=$R185,CB$7&lt;=$R185+$S185-1),1,""))</f>
        <v/>
      </c>
    </row>
    <row r="186" spans="1:80" s="60" customFormat="1" ht="30" customHeight="1" x14ac:dyDescent="0.25">
      <c r="A186" s="37">
        <v>40</v>
      </c>
      <c r="B186" s="33" t="s">
        <v>56</v>
      </c>
      <c r="C186" s="88" t="str">
        <f ca="1">VLOOKUP(((Jalons[[#This Row],[perturbation ]]+Jalons[[#This Row],[perturbation 9]])/150),$D$3:$E$6,2,1)</f>
        <v>En bonne voie</v>
      </c>
      <c r="D186" s="88" t="str">
        <f ca="1">VLOOKUP((Jalons[[#This Row],[temps consommés ]]-Jalons[[#This Row],[Nombre de jours]])/Jalons[[#This Row],[Nombre de jours]],$V$3:$W$6,2,1)</f>
        <v>En bonne voie</v>
      </c>
      <c r="E186" s="22" t="s">
        <v>9</v>
      </c>
      <c r="F186" s="65">
        <f>IF(AND(Jalons[[#This Row],[début réel ]]="",Jalons[[#This Row],[fin réelle ]]),0,IF(AND(Jalons[[#This Row],[début réel ]]&lt;&gt;"",Jalons[[#This Row],[fin réelle ]]=""),0.5,1))</f>
        <v>0</v>
      </c>
      <c r="G186" s="56">
        <f>+T141+1</f>
        <v>45054</v>
      </c>
      <c r="H186" s="21">
        <v>2</v>
      </c>
      <c r="I186" s="45">
        <f>+Jalons[[#This Row],[Début prévisionnel ]]+Jalons[[#This Row],[Nombre de jours]]-1</f>
        <v>45055</v>
      </c>
      <c r="J186" s="45"/>
      <c r="K186" s="87">
        <f ca="1">IF(Jalons[[#This Row],[temps consommés ]]-Jalons[[#This Row],[Nombre de jours]]&lt;0,0,Jalons[[#This Row],[temps consommés ]]-Jalons[[#This Row],[Nombre de jours]])</f>
        <v>0</v>
      </c>
      <c r="L18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6" s="45"/>
      <c r="N186" s="66"/>
      <c r="O186" s="88" t="str">
        <f ca="1">VLOOKUP(Jalons[[#This Row],[temps consommés 10]]-Jalons[[#This Row],[Nombre de jours6]]/Jalons[[#This Row],[Nombre de jours6]],$V$3:$W$6,2,1)</f>
        <v>En bonne voie</v>
      </c>
      <c r="P186" s="22" t="s">
        <v>9</v>
      </c>
      <c r="Q186" s="65">
        <f>IF(AND(Jalons[[#This Row],[début réel 8]]="",Jalons[[#This Row],[fin réelle 11]]),0,IF(AND(Jalons[[#This Row],[début réel 8]]&lt;&gt;"",Jalons[[#This Row],[fin réelle 11]]=""),0.5,1))</f>
        <v>0</v>
      </c>
      <c r="R186" s="107">
        <f>Jalons[[#This Row],[Fin ]]+1</f>
        <v>45056</v>
      </c>
      <c r="S186">
        <v>26</v>
      </c>
      <c r="T186" s="45">
        <f>Jalons[[#This Row],[Début prévisionnel 5]]+Jalons[[#This Row],[Nombre de jours6]]</f>
        <v>45082</v>
      </c>
      <c r="U186" s="45"/>
      <c r="V186" s="87">
        <f ca="1">IF(Jalons[[#This Row],[temps consommés 10]]-Jalons[[#This Row],[Nombre de jours6]]&lt;0,0,Jalons[[#This Row],[temps consommés 10]]-Jalons[[#This Row],[Nombre de jours6]])</f>
        <v>0</v>
      </c>
      <c r="W18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6" s="45"/>
      <c r="Y186" s="23" t="str">
        <f ca="1">IF(AND($O186="Objectif",Y$7&gt;=$R186,Y$7&lt;=$R186+$S186-1),2,IF(AND($O186="Jalon",Y$7&gt;=$R186,Y$7&lt;=$R186+$S186-1),1,""))</f>
        <v/>
      </c>
      <c r="Z186" s="23" t="str">
        <f ca="1">IF(AND($O186="Objectif",Z$7&gt;=$R186,Z$7&lt;=$R186+$S186-1),2,IF(AND($O186="Jalon",Z$7&gt;=$R186,Z$7&lt;=$R186+$S186-1),1,""))</f>
        <v/>
      </c>
      <c r="AA186" s="23" t="str">
        <f ca="1">IF(AND($O186="Objectif",AA$7&gt;=$R186,AA$7&lt;=$R186+$S186-1),2,IF(AND($O186="Jalon",AA$7&gt;=$R186,AA$7&lt;=$R186+$S186-1),1,""))</f>
        <v/>
      </c>
      <c r="AB186" s="23" t="str">
        <f ca="1">IF(AND($O186="Objectif",AB$7&gt;=$R186,AB$7&lt;=$R186+$S186-1),2,IF(AND($O186="Jalon",AB$7&gt;=$R186,AB$7&lt;=$R186+$S186-1),1,""))</f>
        <v/>
      </c>
      <c r="AC186" s="23" t="str">
        <f ca="1">IF(AND($O186="Objectif",AC$7&gt;=$R186,AC$7&lt;=$R186+$S186-1),2,IF(AND($O186="Jalon",AC$7&gt;=$R186,AC$7&lt;=$R186+$S186-1),1,""))</f>
        <v/>
      </c>
      <c r="AD186" s="23" t="str">
        <f ca="1">IF(AND($O186="Objectif",AD$7&gt;=$R186,AD$7&lt;=$R186+$S186-1),2,IF(AND($O186="Jalon",AD$7&gt;=$R186,AD$7&lt;=$R186+$S186-1),1,""))</f>
        <v/>
      </c>
      <c r="AE186" s="23" t="str">
        <f ca="1">IF(AND($O186="Objectif",AE$7&gt;=$R186,AE$7&lt;=$R186+$S186-1),2,IF(AND($O186="Jalon",AE$7&gt;=$R186,AE$7&lt;=$R186+$S186-1),1,""))</f>
        <v/>
      </c>
      <c r="AF186" s="23" t="str">
        <f ca="1">IF(AND($O186="Objectif",AF$7&gt;=$R186,AF$7&lt;=$R186+$S186-1),2,IF(AND($O186="Jalon",AF$7&gt;=$R186,AF$7&lt;=$R186+$S186-1),1,""))</f>
        <v/>
      </c>
      <c r="AG186" s="23" t="str">
        <f ca="1">IF(AND($O186="Objectif",AG$7&gt;=$R186,AG$7&lt;=$R186+$S186-1),2,IF(AND($O186="Jalon",AG$7&gt;=$R186,AG$7&lt;=$R186+$S186-1),1,""))</f>
        <v/>
      </c>
      <c r="AH186" s="23" t="str">
        <f ca="1">IF(AND($O186="Objectif",AH$7&gt;=$R186,AH$7&lt;=$R186+$S186-1),2,IF(AND($O186="Jalon",AH$7&gt;=$R186,AH$7&lt;=$R186+$S186-1),1,""))</f>
        <v/>
      </c>
      <c r="AI186" s="23" t="str">
        <f ca="1">IF(AND($O186="Objectif",AI$7&gt;=$R186,AI$7&lt;=$R186+$S186-1),2,IF(AND($O186="Jalon",AI$7&gt;=$R186,AI$7&lt;=$R186+$S186-1),1,""))</f>
        <v/>
      </c>
      <c r="AJ186" s="23" t="str">
        <f ca="1">IF(AND($O186="Objectif",AJ$7&gt;=$R186,AJ$7&lt;=$R186+$S186-1),2,IF(AND($O186="Jalon",AJ$7&gt;=$R186,AJ$7&lt;=$R186+$S186-1),1,""))</f>
        <v/>
      </c>
      <c r="AK186" s="23" t="str">
        <f ca="1">IF(AND($O186="Objectif",AK$7&gt;=$R186,AK$7&lt;=$R186+$S186-1),2,IF(AND($O186="Jalon",AK$7&gt;=$R186,AK$7&lt;=$R186+$S186-1),1,""))</f>
        <v/>
      </c>
      <c r="AL186" s="23" t="str">
        <f ca="1">IF(AND($O186="Objectif",AL$7&gt;=$R186,AL$7&lt;=$R186+$S186-1),2,IF(AND($O186="Jalon",AL$7&gt;=$R186,AL$7&lt;=$R186+$S186-1),1,""))</f>
        <v/>
      </c>
      <c r="AM186" s="23" t="str">
        <f ca="1">IF(AND($O186="Objectif",AM$7&gt;=$R186,AM$7&lt;=$R186+$S186-1),2,IF(AND($O186="Jalon",AM$7&gt;=$R186,AM$7&lt;=$R186+$S186-1),1,""))</f>
        <v/>
      </c>
      <c r="AN186" s="23" t="str">
        <f ca="1">IF(AND($O186="Objectif",AN$7&gt;=$R186,AN$7&lt;=$R186+$S186-1),2,IF(AND($O186="Jalon",AN$7&gt;=$R186,AN$7&lt;=$R186+$S186-1),1,""))</f>
        <v/>
      </c>
      <c r="AO186" s="23" t="str">
        <f ca="1">IF(AND($O186="Objectif",AO$7&gt;=$R186,AO$7&lt;=$R186+$S186-1),2,IF(AND($O186="Jalon",AO$7&gt;=$R186,AO$7&lt;=$R186+$S186-1),1,""))</f>
        <v/>
      </c>
      <c r="AP186" s="23" t="str">
        <f ca="1">IF(AND($O186="Objectif",AP$7&gt;=$R186,AP$7&lt;=$R186+$S186-1),2,IF(AND($O186="Jalon",AP$7&gt;=$R186,AP$7&lt;=$R186+$S186-1),1,""))</f>
        <v/>
      </c>
      <c r="AQ186" s="23" t="str">
        <f ca="1">IF(AND($O186="Objectif",AQ$7&gt;=$R186,AQ$7&lt;=$R186+$S186-1),2,IF(AND($O186="Jalon",AQ$7&gt;=$R186,AQ$7&lt;=$R186+$S186-1),1,""))</f>
        <v/>
      </c>
      <c r="AR186" s="23" t="str">
        <f ca="1">IF(AND($O186="Objectif",AR$7&gt;=$R186,AR$7&lt;=$R186+$S186-1),2,IF(AND($O186="Jalon",AR$7&gt;=$R186,AR$7&lt;=$R186+$S186-1),1,""))</f>
        <v/>
      </c>
      <c r="AS186" s="23" t="str">
        <f ca="1">IF(AND($O186="Objectif",AS$7&gt;=$R186,AS$7&lt;=$R186+$S186-1),2,IF(AND($O186="Jalon",AS$7&gt;=$R186,AS$7&lt;=$R186+$S186-1),1,""))</f>
        <v/>
      </c>
      <c r="AT186" s="23" t="str">
        <f ca="1">IF(AND($O186="Objectif",AT$7&gt;=$R186,AT$7&lt;=$R186+$S186-1),2,IF(AND($O186="Jalon",AT$7&gt;=$R186,AT$7&lt;=$R186+$S186-1),1,""))</f>
        <v/>
      </c>
      <c r="AU186" s="23" t="str">
        <f ca="1">IF(AND($O186="Objectif",AU$7&gt;=$R186,AU$7&lt;=$R186+$S186-1),2,IF(AND($O186="Jalon",AU$7&gt;=$R186,AU$7&lt;=$R186+$S186-1),1,""))</f>
        <v/>
      </c>
      <c r="AV186" s="23" t="str">
        <f ca="1">IF(AND($O186="Objectif",AV$7&gt;=$R186,AV$7&lt;=$R186+$S186-1),2,IF(AND($O186="Jalon",AV$7&gt;=$R186,AV$7&lt;=$R186+$S186-1),1,""))</f>
        <v/>
      </c>
      <c r="AW186" s="23" t="str">
        <f ca="1">IF(AND($O186="Objectif",AW$7&gt;=$R186,AW$7&lt;=$R186+$S186-1),2,IF(AND($O186="Jalon",AW$7&gt;=$R186,AW$7&lt;=$R186+$S186-1),1,""))</f>
        <v/>
      </c>
      <c r="AX186" s="23" t="str">
        <f ca="1">IF(AND($O186="Objectif",AX$7&gt;=$R186,AX$7&lt;=$R186+$S186-1),2,IF(AND($O186="Jalon",AX$7&gt;=$R186,AX$7&lt;=$R186+$S186-1),1,""))</f>
        <v/>
      </c>
      <c r="AY186" s="23" t="str">
        <f ca="1">IF(AND($O186="Objectif",AY$7&gt;=$R186,AY$7&lt;=$R186+$S186-1),2,IF(AND($O186="Jalon",AY$7&gt;=$R186,AY$7&lt;=$R186+$S186-1),1,""))</f>
        <v/>
      </c>
      <c r="AZ186" s="23" t="str">
        <f ca="1">IF(AND($O186="Objectif",AZ$7&gt;=$R186,AZ$7&lt;=$R186+$S186-1),2,IF(AND($O186="Jalon",AZ$7&gt;=$R186,AZ$7&lt;=$R186+$S186-1),1,""))</f>
        <v/>
      </c>
      <c r="BA186" s="23" t="str">
        <f ca="1">IF(AND($O186="Objectif",BA$7&gt;=$R186,BA$7&lt;=$R186+$S186-1),2,IF(AND($O186="Jalon",BA$7&gt;=$R186,BA$7&lt;=$R186+$S186-1),1,""))</f>
        <v/>
      </c>
      <c r="BB186" s="23" t="str">
        <f ca="1">IF(AND($O186="Objectif",BB$7&gt;=$R186,BB$7&lt;=$R186+$S186-1),2,IF(AND($O186="Jalon",BB$7&gt;=$R186,BB$7&lt;=$R186+$S186-1),1,""))</f>
        <v/>
      </c>
      <c r="BC186" s="23" t="str">
        <f ca="1">IF(AND($O186="Objectif",BC$7&gt;=$R186,BC$7&lt;=$R186+$S186-1),2,IF(AND($O186="Jalon",BC$7&gt;=$R186,BC$7&lt;=$R186+$S186-1),1,""))</f>
        <v/>
      </c>
      <c r="BD186" s="23" t="str">
        <f ca="1">IF(AND($O186="Objectif",BD$7&gt;=$R186,BD$7&lt;=$R186+$S186-1),2,IF(AND($O186="Jalon",BD$7&gt;=$R186,BD$7&lt;=$R186+$S186-1),1,""))</f>
        <v/>
      </c>
      <c r="BE186" s="23" t="str">
        <f ca="1">IF(AND($O186="Objectif",BE$7&gt;=$R186,BE$7&lt;=$R186+$S186-1),2,IF(AND($O186="Jalon",BE$7&gt;=$R186,BE$7&lt;=$R186+$S186-1),1,""))</f>
        <v/>
      </c>
      <c r="BF186" s="23" t="str">
        <f ca="1">IF(AND($O186="Objectif",BF$7&gt;=$R186,BF$7&lt;=$R186+$S186-1),2,IF(AND($O186="Jalon",BF$7&gt;=$R186,BF$7&lt;=$R186+$S186-1),1,""))</f>
        <v/>
      </c>
      <c r="BG186" s="23" t="str">
        <f ca="1">IF(AND($O186="Objectif",BG$7&gt;=$R186,BG$7&lt;=$R186+$S186-1),2,IF(AND($O186="Jalon",BG$7&gt;=$R186,BG$7&lt;=$R186+$S186-1),1,""))</f>
        <v/>
      </c>
      <c r="BH186" s="23" t="str">
        <f ca="1">IF(AND($O186="Objectif",BH$7&gt;=$R186,BH$7&lt;=$R186+$S186-1),2,IF(AND($O186="Jalon",BH$7&gt;=$R186,BH$7&lt;=$R186+$S186-1),1,""))</f>
        <v/>
      </c>
      <c r="BI186" s="23" t="str">
        <f ca="1">IF(AND($O186="Objectif",BI$7&gt;=$R186,BI$7&lt;=$R186+$S186-1),2,IF(AND($O186="Jalon",BI$7&gt;=$R186,BI$7&lt;=$R186+$S186-1),1,""))</f>
        <v/>
      </c>
      <c r="BJ186" s="23" t="str">
        <f ca="1">IF(AND($O186="Objectif",BJ$7&gt;=$R186,BJ$7&lt;=$R186+$S186-1),2,IF(AND($O186="Jalon",BJ$7&gt;=$R186,BJ$7&lt;=$R186+$S186-1),1,""))</f>
        <v/>
      </c>
      <c r="BK186" s="23" t="str">
        <f ca="1">IF(AND($O186="Objectif",BK$7&gt;=$R186,BK$7&lt;=$R186+$S186-1),2,IF(AND($O186="Jalon",BK$7&gt;=$R186,BK$7&lt;=$R186+$S186-1),1,""))</f>
        <v/>
      </c>
      <c r="BL186" s="23" t="str">
        <f ca="1">IF(AND($O186="Objectif",BL$7&gt;=$R186,BL$7&lt;=$R186+$S186-1),2,IF(AND($O186="Jalon",BL$7&gt;=$R186,BL$7&lt;=$R186+$S186-1),1,""))</f>
        <v/>
      </c>
      <c r="BM186" s="23" t="str">
        <f ca="1">IF(AND($O186="Objectif",BM$7&gt;=$R186,BM$7&lt;=$R186+$S186-1),2,IF(AND($O186="Jalon",BM$7&gt;=$R186,BM$7&lt;=$R186+$S186-1),1,""))</f>
        <v/>
      </c>
      <c r="BN186" s="23" t="str">
        <f ca="1">IF(AND($O186="Objectif",BN$7&gt;=$R186,BN$7&lt;=$R186+$S186-1),2,IF(AND($O186="Jalon",BN$7&gt;=$R186,BN$7&lt;=$R186+$S186-1),1,""))</f>
        <v/>
      </c>
      <c r="BO186" s="23" t="str">
        <f ca="1">IF(AND($O186="Objectif",BO$7&gt;=$R186,BO$7&lt;=$R186+$S186-1),2,IF(AND($O186="Jalon",BO$7&gt;=$R186,BO$7&lt;=$R186+$S186-1),1,""))</f>
        <v/>
      </c>
      <c r="BP186" s="23" t="str">
        <f ca="1">IF(AND($O186="Objectif",BP$7&gt;=$R186,BP$7&lt;=$R186+$S186-1),2,IF(AND($O186="Jalon",BP$7&gt;=$R186,BP$7&lt;=$R186+$S186-1),1,""))</f>
        <v/>
      </c>
      <c r="BQ186" s="23" t="str">
        <f ca="1">IF(AND($O186="Objectif",BQ$7&gt;=$R186,BQ$7&lt;=$R186+$S186-1),2,IF(AND($O186="Jalon",BQ$7&gt;=$R186,BQ$7&lt;=$R186+$S186-1),1,""))</f>
        <v/>
      </c>
      <c r="BR186" s="23" t="str">
        <f ca="1">IF(AND($O186="Objectif",BR$7&gt;=$R186,BR$7&lt;=$R186+$S186-1),2,IF(AND($O186="Jalon",BR$7&gt;=$R186,BR$7&lt;=$R186+$S186-1),1,""))</f>
        <v/>
      </c>
      <c r="BS186" s="23" t="str">
        <f ca="1">IF(AND($O186="Objectif",BS$7&gt;=$R186,BS$7&lt;=$R186+$S186-1),2,IF(AND($O186="Jalon",BS$7&gt;=$R186,BS$7&lt;=$R186+$S186-1),1,""))</f>
        <v/>
      </c>
      <c r="BT186" s="23" t="str">
        <f ca="1">IF(AND($O186="Objectif",BT$7&gt;=$R186,BT$7&lt;=$R186+$S186-1),2,IF(AND($O186="Jalon",BT$7&gt;=$R186,BT$7&lt;=$R186+$S186-1),1,""))</f>
        <v/>
      </c>
      <c r="BU186" s="23" t="str">
        <f ca="1">IF(AND($O186="Objectif",BU$7&gt;=$R186,BU$7&lt;=$R186+$S186-1),2,IF(AND($O186="Jalon",BU$7&gt;=$R186,BU$7&lt;=$R186+$S186-1),1,""))</f>
        <v/>
      </c>
      <c r="BV186" s="23" t="str">
        <f ca="1">IF(AND($O186="Objectif",BV$7&gt;=$R186,BV$7&lt;=$R186+$S186-1),2,IF(AND($O186="Jalon",BV$7&gt;=$R186,BV$7&lt;=$R186+$S186-1),1,""))</f>
        <v/>
      </c>
      <c r="BW186" s="23" t="str">
        <f ca="1">IF(AND($O186="Objectif",BW$7&gt;=$R186,BW$7&lt;=$R186+$S186-1),2,IF(AND($O186="Jalon",BW$7&gt;=$R186,BW$7&lt;=$R186+$S186-1),1,""))</f>
        <v/>
      </c>
      <c r="BX186" s="23" t="str">
        <f ca="1">IF(AND($O186="Objectif",BX$7&gt;=$R186,BX$7&lt;=$R186+$S186-1),2,IF(AND($O186="Jalon",BX$7&gt;=$R186,BX$7&lt;=$R186+$S186-1),1,""))</f>
        <v/>
      </c>
      <c r="BY186" s="23" t="str">
        <f ca="1">IF(AND($O186="Objectif",BY$7&gt;=$R186,BY$7&lt;=$R186+$S186-1),2,IF(AND($O186="Jalon",BY$7&gt;=$R186,BY$7&lt;=$R186+$S186-1),1,""))</f>
        <v/>
      </c>
      <c r="BZ186" s="23" t="str">
        <f ca="1">IF(AND($O186="Objectif",BZ$7&gt;=$R186,BZ$7&lt;=$R186+$S186-1),2,IF(AND($O186="Jalon",BZ$7&gt;=$R186,BZ$7&lt;=$R186+$S186-1),1,""))</f>
        <v/>
      </c>
      <c r="CA186" s="23" t="str">
        <f ca="1">IF(AND($O186="Objectif",CA$7&gt;=$R186,CA$7&lt;=$R186+$S186-1),2,IF(AND($O186="Jalon",CA$7&gt;=$R186,CA$7&lt;=$R186+$S186-1),1,""))</f>
        <v/>
      </c>
      <c r="CB186" s="23" t="str">
        <f ca="1">IF(AND($O186="Objectif",CB$7&gt;=$R186,CB$7&lt;=$R186+$S186-1),2,IF(AND($O186="Jalon",CB$7&gt;=$R186,CB$7&lt;=$R186+$S186-1),1,""))</f>
        <v/>
      </c>
    </row>
    <row r="187" spans="1:80" s="60" customFormat="1" ht="30" customHeight="1" x14ac:dyDescent="0.25">
      <c r="A187" s="36">
        <v>41</v>
      </c>
      <c r="B187" s="33" t="s">
        <v>57</v>
      </c>
      <c r="C187" s="88" t="str">
        <f ca="1">VLOOKUP(((Jalons[[#This Row],[perturbation ]]+Jalons[[#This Row],[perturbation 9]])/150),$D$3:$E$6,2,1)</f>
        <v>En bonne voie</v>
      </c>
      <c r="D187" s="88" t="str">
        <f ca="1">VLOOKUP((Jalons[[#This Row],[temps consommés ]]-Jalons[[#This Row],[Nombre de jours]])/Jalons[[#This Row],[Nombre de jours]],$V$3:$W$6,2,1)</f>
        <v>En bonne voie</v>
      </c>
      <c r="E187" s="22" t="s">
        <v>9</v>
      </c>
      <c r="F187" s="65">
        <f>IF(AND(Jalons[[#This Row],[début réel ]]="",Jalons[[#This Row],[fin réelle ]]),0,IF(AND(Jalons[[#This Row],[début réel ]]&lt;&gt;"",Jalons[[#This Row],[fin réelle ]]=""),0.5,1))</f>
        <v>0</v>
      </c>
      <c r="G187" s="56">
        <f>+T142+1</f>
        <v>45054</v>
      </c>
      <c r="H187" s="21">
        <v>2</v>
      </c>
      <c r="I187" s="45">
        <f>+Jalons[[#This Row],[Début prévisionnel ]]+Jalons[[#This Row],[Nombre de jours]]-1</f>
        <v>45055</v>
      </c>
      <c r="J187" s="45"/>
      <c r="K187" s="87">
        <f ca="1">IF(Jalons[[#This Row],[temps consommés ]]-Jalons[[#This Row],[Nombre de jours]]&lt;0,0,Jalons[[#This Row],[temps consommés ]]-Jalons[[#This Row],[Nombre de jours]])</f>
        <v>0</v>
      </c>
      <c r="L18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7" s="45"/>
      <c r="N187" s="66"/>
      <c r="O187" s="88" t="str">
        <f ca="1">VLOOKUP(Jalons[[#This Row],[temps consommés 10]]-Jalons[[#This Row],[Nombre de jours6]]/Jalons[[#This Row],[Nombre de jours6]],$V$3:$W$6,2,1)</f>
        <v>En bonne voie</v>
      </c>
      <c r="P187" s="22" t="s">
        <v>9</v>
      </c>
      <c r="Q187" s="65">
        <f>IF(AND(Jalons[[#This Row],[début réel 8]]="",Jalons[[#This Row],[fin réelle 11]]),0,IF(AND(Jalons[[#This Row],[début réel 8]]&lt;&gt;"",Jalons[[#This Row],[fin réelle 11]]=""),0.5,1))</f>
        <v>0</v>
      </c>
      <c r="R187" s="107">
        <f>Jalons[[#This Row],[Fin ]]+1</f>
        <v>45056</v>
      </c>
      <c r="S187">
        <v>26</v>
      </c>
      <c r="T187" s="45">
        <f>Jalons[[#This Row],[Début prévisionnel 5]]+Jalons[[#This Row],[Nombre de jours6]]</f>
        <v>45082</v>
      </c>
      <c r="U187" s="45"/>
      <c r="V187" s="87">
        <f ca="1">IF(Jalons[[#This Row],[temps consommés 10]]-Jalons[[#This Row],[Nombre de jours6]]&lt;0,0,Jalons[[#This Row],[temps consommés 10]]-Jalons[[#This Row],[Nombre de jours6]])</f>
        <v>0</v>
      </c>
      <c r="W18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7" s="45"/>
      <c r="Y187" s="23" t="str">
        <f ca="1">IF(AND($O187="Objectif",Y$7&gt;=$R187,Y$7&lt;=$R187+$S187-1),2,IF(AND($O187="Jalon",Y$7&gt;=$R187,Y$7&lt;=$R187+$S187-1),1,""))</f>
        <v/>
      </c>
      <c r="Z187" s="23" t="str">
        <f ca="1">IF(AND($O187="Objectif",Z$7&gt;=$R187,Z$7&lt;=$R187+$S187-1),2,IF(AND($O187="Jalon",Z$7&gt;=$R187,Z$7&lt;=$R187+$S187-1),1,""))</f>
        <v/>
      </c>
      <c r="AA187" s="23" t="str">
        <f ca="1">IF(AND($O187="Objectif",AA$7&gt;=$R187,AA$7&lt;=$R187+$S187-1),2,IF(AND($O187="Jalon",AA$7&gt;=$R187,AA$7&lt;=$R187+$S187-1),1,""))</f>
        <v/>
      </c>
      <c r="AB187" s="23" t="str">
        <f ca="1">IF(AND($O187="Objectif",AB$7&gt;=$R187,AB$7&lt;=$R187+$S187-1),2,IF(AND($O187="Jalon",AB$7&gt;=$R187,AB$7&lt;=$R187+$S187-1),1,""))</f>
        <v/>
      </c>
      <c r="AC187" s="23" t="str">
        <f ca="1">IF(AND($O187="Objectif",AC$7&gt;=$R187,AC$7&lt;=$R187+$S187-1),2,IF(AND($O187="Jalon",AC$7&gt;=$R187,AC$7&lt;=$R187+$S187-1),1,""))</f>
        <v/>
      </c>
      <c r="AD187" s="23" t="str">
        <f ca="1">IF(AND($O187="Objectif",AD$7&gt;=$R187,AD$7&lt;=$R187+$S187-1),2,IF(AND($O187="Jalon",AD$7&gt;=$R187,AD$7&lt;=$R187+$S187-1),1,""))</f>
        <v/>
      </c>
      <c r="AE187" s="23" t="str">
        <f ca="1">IF(AND($O187="Objectif",AE$7&gt;=$R187,AE$7&lt;=$R187+$S187-1),2,IF(AND($O187="Jalon",AE$7&gt;=$R187,AE$7&lt;=$R187+$S187-1),1,""))</f>
        <v/>
      </c>
      <c r="AF187" s="23" t="str">
        <f ca="1">IF(AND($O187="Objectif",AF$7&gt;=$R187,AF$7&lt;=$R187+$S187-1),2,IF(AND($O187="Jalon",AF$7&gt;=$R187,AF$7&lt;=$R187+$S187-1),1,""))</f>
        <v/>
      </c>
      <c r="AG187" s="23" t="str">
        <f ca="1">IF(AND($O187="Objectif",AG$7&gt;=$R187,AG$7&lt;=$R187+$S187-1),2,IF(AND($O187="Jalon",AG$7&gt;=$R187,AG$7&lt;=$R187+$S187-1),1,""))</f>
        <v/>
      </c>
      <c r="AH187" s="23" t="str">
        <f ca="1">IF(AND($O187="Objectif",AH$7&gt;=$R187,AH$7&lt;=$R187+$S187-1),2,IF(AND($O187="Jalon",AH$7&gt;=$R187,AH$7&lt;=$R187+$S187-1),1,""))</f>
        <v/>
      </c>
      <c r="AI187" s="23" t="str">
        <f ca="1">IF(AND($O187="Objectif",AI$7&gt;=$R187,AI$7&lt;=$R187+$S187-1),2,IF(AND($O187="Jalon",AI$7&gt;=$R187,AI$7&lt;=$R187+$S187-1),1,""))</f>
        <v/>
      </c>
      <c r="AJ187" s="23" t="str">
        <f ca="1">IF(AND($O187="Objectif",AJ$7&gt;=$R187,AJ$7&lt;=$R187+$S187-1),2,IF(AND($O187="Jalon",AJ$7&gt;=$R187,AJ$7&lt;=$R187+$S187-1),1,""))</f>
        <v/>
      </c>
      <c r="AK187" s="23" t="str">
        <f ca="1">IF(AND($O187="Objectif",AK$7&gt;=$R187,AK$7&lt;=$R187+$S187-1),2,IF(AND($O187="Jalon",AK$7&gt;=$R187,AK$7&lt;=$R187+$S187-1),1,""))</f>
        <v/>
      </c>
      <c r="AL187" s="23" t="str">
        <f ca="1">IF(AND($O187="Objectif",AL$7&gt;=$R187,AL$7&lt;=$R187+$S187-1),2,IF(AND($O187="Jalon",AL$7&gt;=$R187,AL$7&lt;=$R187+$S187-1),1,""))</f>
        <v/>
      </c>
      <c r="AM187" s="23" t="str">
        <f ca="1">IF(AND($O187="Objectif",AM$7&gt;=$R187,AM$7&lt;=$R187+$S187-1),2,IF(AND($O187="Jalon",AM$7&gt;=$R187,AM$7&lt;=$R187+$S187-1),1,""))</f>
        <v/>
      </c>
      <c r="AN187" s="23" t="str">
        <f ca="1">IF(AND($O187="Objectif",AN$7&gt;=$R187,AN$7&lt;=$R187+$S187-1),2,IF(AND($O187="Jalon",AN$7&gt;=$R187,AN$7&lt;=$R187+$S187-1),1,""))</f>
        <v/>
      </c>
      <c r="AO187" s="23" t="str">
        <f ca="1">IF(AND($O187="Objectif",AO$7&gt;=$R187,AO$7&lt;=$R187+$S187-1),2,IF(AND($O187="Jalon",AO$7&gt;=$R187,AO$7&lt;=$R187+$S187-1),1,""))</f>
        <v/>
      </c>
      <c r="AP187" s="23" t="str">
        <f ca="1">IF(AND($O187="Objectif",AP$7&gt;=$R187,AP$7&lt;=$R187+$S187-1),2,IF(AND($O187="Jalon",AP$7&gt;=$R187,AP$7&lt;=$R187+$S187-1),1,""))</f>
        <v/>
      </c>
      <c r="AQ187" s="23" t="str">
        <f ca="1">IF(AND($O187="Objectif",AQ$7&gt;=$R187,AQ$7&lt;=$R187+$S187-1),2,IF(AND($O187="Jalon",AQ$7&gt;=$R187,AQ$7&lt;=$R187+$S187-1),1,""))</f>
        <v/>
      </c>
      <c r="AR187" s="23" t="str">
        <f ca="1">IF(AND($O187="Objectif",AR$7&gt;=$R187,AR$7&lt;=$R187+$S187-1),2,IF(AND($O187="Jalon",AR$7&gt;=$R187,AR$7&lt;=$R187+$S187-1),1,""))</f>
        <v/>
      </c>
      <c r="AS187" s="23" t="str">
        <f ca="1">IF(AND($O187="Objectif",AS$7&gt;=$R187,AS$7&lt;=$R187+$S187-1),2,IF(AND($O187="Jalon",AS$7&gt;=$R187,AS$7&lt;=$R187+$S187-1),1,""))</f>
        <v/>
      </c>
      <c r="AT187" s="23" t="str">
        <f ca="1">IF(AND($O187="Objectif",AT$7&gt;=$R187,AT$7&lt;=$R187+$S187-1),2,IF(AND($O187="Jalon",AT$7&gt;=$R187,AT$7&lt;=$R187+$S187-1),1,""))</f>
        <v/>
      </c>
      <c r="AU187" s="23" t="str">
        <f ca="1">IF(AND($O187="Objectif",AU$7&gt;=$R187,AU$7&lt;=$R187+$S187-1),2,IF(AND($O187="Jalon",AU$7&gt;=$R187,AU$7&lt;=$R187+$S187-1),1,""))</f>
        <v/>
      </c>
      <c r="AV187" s="23" t="str">
        <f ca="1">IF(AND($O187="Objectif",AV$7&gt;=$R187,AV$7&lt;=$R187+$S187-1),2,IF(AND($O187="Jalon",AV$7&gt;=$R187,AV$7&lt;=$R187+$S187-1),1,""))</f>
        <v/>
      </c>
      <c r="AW187" s="23" t="str">
        <f ca="1">IF(AND($O187="Objectif",AW$7&gt;=$R187,AW$7&lt;=$R187+$S187-1),2,IF(AND($O187="Jalon",AW$7&gt;=$R187,AW$7&lt;=$R187+$S187-1),1,""))</f>
        <v/>
      </c>
      <c r="AX187" s="23" t="str">
        <f ca="1">IF(AND($O187="Objectif",AX$7&gt;=$R187,AX$7&lt;=$R187+$S187-1),2,IF(AND($O187="Jalon",AX$7&gt;=$R187,AX$7&lt;=$R187+$S187-1),1,""))</f>
        <v/>
      </c>
      <c r="AY187" s="23" t="str">
        <f ca="1">IF(AND($O187="Objectif",AY$7&gt;=$R187,AY$7&lt;=$R187+$S187-1),2,IF(AND($O187="Jalon",AY$7&gt;=$R187,AY$7&lt;=$R187+$S187-1),1,""))</f>
        <v/>
      </c>
      <c r="AZ187" s="23" t="str">
        <f ca="1">IF(AND($O187="Objectif",AZ$7&gt;=$R187,AZ$7&lt;=$R187+$S187-1),2,IF(AND($O187="Jalon",AZ$7&gt;=$R187,AZ$7&lt;=$R187+$S187-1),1,""))</f>
        <v/>
      </c>
      <c r="BA187" s="23" t="str">
        <f ca="1">IF(AND($O187="Objectif",BA$7&gt;=$R187,BA$7&lt;=$R187+$S187-1),2,IF(AND($O187="Jalon",BA$7&gt;=$R187,BA$7&lt;=$R187+$S187-1),1,""))</f>
        <v/>
      </c>
      <c r="BB187" s="23" t="str">
        <f ca="1">IF(AND($O187="Objectif",BB$7&gt;=$R187,BB$7&lt;=$R187+$S187-1),2,IF(AND($O187="Jalon",BB$7&gt;=$R187,BB$7&lt;=$R187+$S187-1),1,""))</f>
        <v/>
      </c>
      <c r="BC187" s="23" t="str">
        <f ca="1">IF(AND($O187="Objectif",BC$7&gt;=$R187,BC$7&lt;=$R187+$S187-1),2,IF(AND($O187="Jalon",BC$7&gt;=$R187,BC$7&lt;=$R187+$S187-1),1,""))</f>
        <v/>
      </c>
      <c r="BD187" s="23" t="str">
        <f ca="1">IF(AND($O187="Objectif",BD$7&gt;=$R187,BD$7&lt;=$R187+$S187-1),2,IF(AND($O187="Jalon",BD$7&gt;=$R187,BD$7&lt;=$R187+$S187-1),1,""))</f>
        <v/>
      </c>
      <c r="BE187" s="23" t="str">
        <f ca="1">IF(AND($O187="Objectif",BE$7&gt;=$R187,BE$7&lt;=$R187+$S187-1),2,IF(AND($O187="Jalon",BE$7&gt;=$R187,BE$7&lt;=$R187+$S187-1),1,""))</f>
        <v/>
      </c>
      <c r="BF187" s="23" t="str">
        <f ca="1">IF(AND($O187="Objectif",BF$7&gt;=$R187,BF$7&lt;=$R187+$S187-1),2,IF(AND($O187="Jalon",BF$7&gt;=$R187,BF$7&lt;=$R187+$S187-1),1,""))</f>
        <v/>
      </c>
      <c r="BG187" s="23" t="str">
        <f ca="1">IF(AND($O187="Objectif",BG$7&gt;=$R187,BG$7&lt;=$R187+$S187-1),2,IF(AND($O187="Jalon",BG$7&gt;=$R187,BG$7&lt;=$R187+$S187-1),1,""))</f>
        <v/>
      </c>
      <c r="BH187" s="23" t="str">
        <f ca="1">IF(AND($O187="Objectif",BH$7&gt;=$R187,BH$7&lt;=$R187+$S187-1),2,IF(AND($O187="Jalon",BH$7&gt;=$R187,BH$7&lt;=$R187+$S187-1),1,""))</f>
        <v/>
      </c>
      <c r="BI187" s="23" t="str">
        <f ca="1">IF(AND($O187="Objectif",BI$7&gt;=$R187,BI$7&lt;=$R187+$S187-1),2,IF(AND($O187="Jalon",BI$7&gt;=$R187,BI$7&lt;=$R187+$S187-1),1,""))</f>
        <v/>
      </c>
      <c r="BJ187" s="23" t="str">
        <f ca="1">IF(AND($O187="Objectif",BJ$7&gt;=$R187,BJ$7&lt;=$R187+$S187-1),2,IF(AND($O187="Jalon",BJ$7&gt;=$R187,BJ$7&lt;=$R187+$S187-1),1,""))</f>
        <v/>
      </c>
      <c r="BK187" s="23" t="str">
        <f ca="1">IF(AND($O187="Objectif",BK$7&gt;=$R187,BK$7&lt;=$R187+$S187-1),2,IF(AND($O187="Jalon",BK$7&gt;=$R187,BK$7&lt;=$R187+$S187-1),1,""))</f>
        <v/>
      </c>
      <c r="BL187" s="23" t="str">
        <f ca="1">IF(AND($O187="Objectif",BL$7&gt;=$R187,BL$7&lt;=$R187+$S187-1),2,IF(AND($O187="Jalon",BL$7&gt;=$R187,BL$7&lt;=$R187+$S187-1),1,""))</f>
        <v/>
      </c>
      <c r="BM187" s="23" t="str">
        <f ca="1">IF(AND($O187="Objectif",BM$7&gt;=$R187,BM$7&lt;=$R187+$S187-1),2,IF(AND($O187="Jalon",BM$7&gt;=$R187,BM$7&lt;=$R187+$S187-1),1,""))</f>
        <v/>
      </c>
      <c r="BN187" s="23" t="str">
        <f ca="1">IF(AND($O187="Objectif",BN$7&gt;=$R187,BN$7&lt;=$R187+$S187-1),2,IF(AND($O187="Jalon",BN$7&gt;=$R187,BN$7&lt;=$R187+$S187-1),1,""))</f>
        <v/>
      </c>
      <c r="BO187" s="23" t="str">
        <f ca="1">IF(AND($O187="Objectif",BO$7&gt;=$R187,BO$7&lt;=$R187+$S187-1),2,IF(AND($O187="Jalon",BO$7&gt;=$R187,BO$7&lt;=$R187+$S187-1),1,""))</f>
        <v/>
      </c>
      <c r="BP187" s="23" t="str">
        <f ca="1">IF(AND($O187="Objectif",BP$7&gt;=$R187,BP$7&lt;=$R187+$S187-1),2,IF(AND($O187="Jalon",BP$7&gt;=$R187,BP$7&lt;=$R187+$S187-1),1,""))</f>
        <v/>
      </c>
      <c r="BQ187" s="23" t="str">
        <f ca="1">IF(AND($O187="Objectif",BQ$7&gt;=$R187,BQ$7&lt;=$R187+$S187-1),2,IF(AND($O187="Jalon",BQ$7&gt;=$R187,BQ$7&lt;=$R187+$S187-1),1,""))</f>
        <v/>
      </c>
      <c r="BR187" s="23" t="str">
        <f ca="1">IF(AND($O187="Objectif",BR$7&gt;=$R187,BR$7&lt;=$R187+$S187-1),2,IF(AND($O187="Jalon",BR$7&gt;=$R187,BR$7&lt;=$R187+$S187-1),1,""))</f>
        <v/>
      </c>
      <c r="BS187" s="23" t="str">
        <f ca="1">IF(AND($O187="Objectif",BS$7&gt;=$R187,BS$7&lt;=$R187+$S187-1),2,IF(AND($O187="Jalon",BS$7&gt;=$R187,BS$7&lt;=$R187+$S187-1),1,""))</f>
        <v/>
      </c>
      <c r="BT187" s="23" t="str">
        <f ca="1">IF(AND($O187="Objectif",BT$7&gt;=$R187,BT$7&lt;=$R187+$S187-1),2,IF(AND($O187="Jalon",BT$7&gt;=$R187,BT$7&lt;=$R187+$S187-1),1,""))</f>
        <v/>
      </c>
      <c r="BU187" s="23" t="str">
        <f ca="1">IF(AND($O187="Objectif",BU$7&gt;=$R187,BU$7&lt;=$R187+$S187-1),2,IF(AND($O187="Jalon",BU$7&gt;=$R187,BU$7&lt;=$R187+$S187-1),1,""))</f>
        <v/>
      </c>
      <c r="BV187" s="23" t="str">
        <f ca="1">IF(AND($O187="Objectif",BV$7&gt;=$R187,BV$7&lt;=$R187+$S187-1),2,IF(AND($O187="Jalon",BV$7&gt;=$R187,BV$7&lt;=$R187+$S187-1),1,""))</f>
        <v/>
      </c>
      <c r="BW187" s="23" t="str">
        <f ca="1">IF(AND($O187="Objectif",BW$7&gt;=$R187,BW$7&lt;=$R187+$S187-1),2,IF(AND($O187="Jalon",BW$7&gt;=$R187,BW$7&lt;=$R187+$S187-1),1,""))</f>
        <v/>
      </c>
      <c r="BX187" s="23" t="str">
        <f ca="1">IF(AND($O187="Objectif",BX$7&gt;=$R187,BX$7&lt;=$R187+$S187-1),2,IF(AND($O187="Jalon",BX$7&gt;=$R187,BX$7&lt;=$R187+$S187-1),1,""))</f>
        <v/>
      </c>
      <c r="BY187" s="23" t="str">
        <f ca="1">IF(AND($O187="Objectif",BY$7&gt;=$R187,BY$7&lt;=$R187+$S187-1),2,IF(AND($O187="Jalon",BY$7&gt;=$R187,BY$7&lt;=$R187+$S187-1),1,""))</f>
        <v/>
      </c>
      <c r="BZ187" s="23" t="str">
        <f ca="1">IF(AND($O187="Objectif",BZ$7&gt;=$R187,BZ$7&lt;=$R187+$S187-1),2,IF(AND($O187="Jalon",BZ$7&gt;=$R187,BZ$7&lt;=$R187+$S187-1),1,""))</f>
        <v/>
      </c>
      <c r="CA187" s="23" t="str">
        <f ca="1">IF(AND($O187="Objectif",CA$7&gt;=$R187,CA$7&lt;=$R187+$S187-1),2,IF(AND($O187="Jalon",CA$7&gt;=$R187,CA$7&lt;=$R187+$S187-1),1,""))</f>
        <v/>
      </c>
      <c r="CB187" s="23" t="str">
        <f ca="1">IF(AND($O187="Objectif",CB$7&gt;=$R187,CB$7&lt;=$R187+$S187-1),2,IF(AND($O187="Jalon",CB$7&gt;=$R187,CB$7&lt;=$R187+$S187-1),1,""))</f>
        <v/>
      </c>
    </row>
    <row r="188" spans="1:80" s="60" customFormat="1" ht="30" customHeight="1" x14ac:dyDescent="0.25">
      <c r="A188" s="37">
        <v>42</v>
      </c>
      <c r="B188" s="33" t="s">
        <v>58</v>
      </c>
      <c r="C188" s="88" t="str">
        <f ca="1">VLOOKUP(((Jalons[[#This Row],[perturbation ]]+Jalons[[#This Row],[perturbation 9]])/150),$D$3:$E$6,2,1)</f>
        <v>En bonne voie</v>
      </c>
      <c r="D188" s="88" t="str">
        <f ca="1">VLOOKUP((Jalons[[#This Row],[temps consommés ]]-Jalons[[#This Row],[Nombre de jours]])/Jalons[[#This Row],[Nombre de jours]],$V$3:$W$6,2,1)</f>
        <v>En bonne voie</v>
      </c>
      <c r="E188" s="22" t="s">
        <v>9</v>
      </c>
      <c r="F188" s="65">
        <f>IF(AND(Jalons[[#This Row],[début réel ]]="",Jalons[[#This Row],[fin réelle ]]),0,IF(AND(Jalons[[#This Row],[début réel ]]&lt;&gt;"",Jalons[[#This Row],[fin réelle ]]=""),0.5,1))</f>
        <v>0</v>
      </c>
      <c r="G188" s="56">
        <f>+T143+1</f>
        <v>45054</v>
      </c>
      <c r="H188" s="21">
        <v>2</v>
      </c>
      <c r="I188" s="45">
        <f>+Jalons[[#This Row],[Début prévisionnel ]]+Jalons[[#This Row],[Nombre de jours]]-1</f>
        <v>45055</v>
      </c>
      <c r="J188" s="45"/>
      <c r="K188" s="87">
        <f ca="1">IF(Jalons[[#This Row],[temps consommés ]]-Jalons[[#This Row],[Nombre de jours]]&lt;0,0,Jalons[[#This Row],[temps consommés ]]-Jalons[[#This Row],[Nombre de jours]])</f>
        <v>0</v>
      </c>
      <c r="L18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8" s="45"/>
      <c r="N188" s="66"/>
      <c r="O188" s="88" t="str">
        <f ca="1">VLOOKUP(Jalons[[#This Row],[temps consommés 10]]-Jalons[[#This Row],[Nombre de jours6]]/Jalons[[#This Row],[Nombre de jours6]],$V$3:$W$6,2,1)</f>
        <v>En bonne voie</v>
      </c>
      <c r="P188" s="22" t="s">
        <v>9</v>
      </c>
      <c r="Q188" s="65">
        <f>IF(AND(Jalons[[#This Row],[début réel 8]]="",Jalons[[#This Row],[fin réelle 11]]),0,IF(AND(Jalons[[#This Row],[début réel 8]]&lt;&gt;"",Jalons[[#This Row],[fin réelle 11]]=""),0.5,1))</f>
        <v>0</v>
      </c>
      <c r="R188" s="107">
        <f>Jalons[[#This Row],[Fin ]]+1</f>
        <v>45056</v>
      </c>
      <c r="S188">
        <v>26</v>
      </c>
      <c r="T188" s="45">
        <f>Jalons[[#This Row],[Début prévisionnel 5]]+Jalons[[#This Row],[Nombre de jours6]]</f>
        <v>45082</v>
      </c>
      <c r="U188" s="45"/>
      <c r="V188" s="87">
        <f ca="1">IF(Jalons[[#This Row],[temps consommés 10]]-Jalons[[#This Row],[Nombre de jours6]]&lt;0,0,Jalons[[#This Row],[temps consommés 10]]-Jalons[[#This Row],[Nombre de jours6]])</f>
        <v>0</v>
      </c>
      <c r="W18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8" s="45"/>
      <c r="Y188" s="23" t="str">
        <f ca="1">IF(AND($O188="Objectif",Y$7&gt;=$R188,Y$7&lt;=$R188+$S188-1),2,IF(AND($O188="Jalon",Y$7&gt;=$R188,Y$7&lt;=$R188+$S188-1),1,""))</f>
        <v/>
      </c>
      <c r="Z188" s="23" t="str">
        <f ca="1">IF(AND($O188="Objectif",Z$7&gt;=$R188,Z$7&lt;=$R188+$S188-1),2,IF(AND($O188="Jalon",Z$7&gt;=$R188,Z$7&lt;=$R188+$S188-1),1,""))</f>
        <v/>
      </c>
      <c r="AA188" s="23" t="str">
        <f ca="1">IF(AND($O188="Objectif",AA$7&gt;=$R188,AA$7&lt;=$R188+$S188-1),2,IF(AND($O188="Jalon",AA$7&gt;=$R188,AA$7&lt;=$R188+$S188-1),1,""))</f>
        <v/>
      </c>
      <c r="AB188" s="23" t="str">
        <f ca="1">IF(AND($O188="Objectif",AB$7&gt;=$R188,AB$7&lt;=$R188+$S188-1),2,IF(AND($O188="Jalon",AB$7&gt;=$R188,AB$7&lt;=$R188+$S188-1),1,""))</f>
        <v/>
      </c>
      <c r="AC188" s="23" t="str">
        <f ca="1">IF(AND($O188="Objectif",AC$7&gt;=$R188,AC$7&lt;=$R188+$S188-1),2,IF(AND($O188="Jalon",AC$7&gt;=$R188,AC$7&lt;=$R188+$S188-1),1,""))</f>
        <v/>
      </c>
      <c r="AD188" s="23" t="str">
        <f ca="1">IF(AND($O188="Objectif",AD$7&gt;=$R188,AD$7&lt;=$R188+$S188-1),2,IF(AND($O188="Jalon",AD$7&gt;=$R188,AD$7&lt;=$R188+$S188-1),1,""))</f>
        <v/>
      </c>
      <c r="AE188" s="23" t="str">
        <f ca="1">IF(AND($O188="Objectif",AE$7&gt;=$R188,AE$7&lt;=$R188+$S188-1),2,IF(AND($O188="Jalon",AE$7&gt;=$R188,AE$7&lt;=$R188+$S188-1),1,""))</f>
        <v/>
      </c>
      <c r="AF188" s="23" t="str">
        <f ca="1">IF(AND($O188="Objectif",AF$7&gt;=$R188,AF$7&lt;=$R188+$S188-1),2,IF(AND($O188="Jalon",AF$7&gt;=$R188,AF$7&lt;=$R188+$S188-1),1,""))</f>
        <v/>
      </c>
      <c r="AG188" s="23" t="str">
        <f ca="1">IF(AND($O188="Objectif",AG$7&gt;=$R188,AG$7&lt;=$R188+$S188-1),2,IF(AND($O188="Jalon",AG$7&gt;=$R188,AG$7&lt;=$R188+$S188-1),1,""))</f>
        <v/>
      </c>
      <c r="AH188" s="23" t="str">
        <f ca="1">IF(AND($O188="Objectif",AH$7&gt;=$R188,AH$7&lt;=$R188+$S188-1),2,IF(AND($O188="Jalon",AH$7&gt;=$R188,AH$7&lt;=$R188+$S188-1),1,""))</f>
        <v/>
      </c>
      <c r="AI188" s="23" t="str">
        <f ca="1">IF(AND($O188="Objectif",AI$7&gt;=$R188,AI$7&lt;=$R188+$S188-1),2,IF(AND($O188="Jalon",AI$7&gt;=$R188,AI$7&lt;=$R188+$S188-1),1,""))</f>
        <v/>
      </c>
      <c r="AJ188" s="23" t="str">
        <f ca="1">IF(AND($O188="Objectif",AJ$7&gt;=$R188,AJ$7&lt;=$R188+$S188-1),2,IF(AND($O188="Jalon",AJ$7&gt;=$R188,AJ$7&lt;=$R188+$S188-1),1,""))</f>
        <v/>
      </c>
      <c r="AK188" s="23" t="str">
        <f ca="1">IF(AND($O188="Objectif",AK$7&gt;=$R188,AK$7&lt;=$R188+$S188-1),2,IF(AND($O188="Jalon",AK$7&gt;=$R188,AK$7&lt;=$R188+$S188-1),1,""))</f>
        <v/>
      </c>
      <c r="AL188" s="23" t="str">
        <f ca="1">IF(AND($O188="Objectif",AL$7&gt;=$R188,AL$7&lt;=$R188+$S188-1),2,IF(AND($O188="Jalon",AL$7&gt;=$R188,AL$7&lt;=$R188+$S188-1),1,""))</f>
        <v/>
      </c>
      <c r="AM188" s="23" t="str">
        <f ca="1">IF(AND($O188="Objectif",AM$7&gt;=$R188,AM$7&lt;=$R188+$S188-1),2,IF(AND($O188="Jalon",AM$7&gt;=$R188,AM$7&lt;=$R188+$S188-1),1,""))</f>
        <v/>
      </c>
      <c r="AN188" s="23" t="str">
        <f ca="1">IF(AND($O188="Objectif",AN$7&gt;=$R188,AN$7&lt;=$R188+$S188-1),2,IF(AND($O188="Jalon",AN$7&gt;=$R188,AN$7&lt;=$R188+$S188-1),1,""))</f>
        <v/>
      </c>
      <c r="AO188" s="23" t="str">
        <f ca="1">IF(AND($O188="Objectif",AO$7&gt;=$R188,AO$7&lt;=$R188+$S188-1),2,IF(AND($O188="Jalon",AO$7&gt;=$R188,AO$7&lt;=$R188+$S188-1),1,""))</f>
        <v/>
      </c>
      <c r="AP188" s="23" t="str">
        <f ca="1">IF(AND($O188="Objectif",AP$7&gt;=$R188,AP$7&lt;=$R188+$S188-1),2,IF(AND($O188="Jalon",AP$7&gt;=$R188,AP$7&lt;=$R188+$S188-1),1,""))</f>
        <v/>
      </c>
      <c r="AQ188" s="23" t="str">
        <f ca="1">IF(AND($O188="Objectif",AQ$7&gt;=$R188,AQ$7&lt;=$R188+$S188-1),2,IF(AND($O188="Jalon",AQ$7&gt;=$R188,AQ$7&lt;=$R188+$S188-1),1,""))</f>
        <v/>
      </c>
      <c r="AR188" s="23" t="str">
        <f ca="1">IF(AND($O188="Objectif",AR$7&gt;=$R188,AR$7&lt;=$R188+$S188-1),2,IF(AND($O188="Jalon",AR$7&gt;=$R188,AR$7&lt;=$R188+$S188-1),1,""))</f>
        <v/>
      </c>
      <c r="AS188" s="23" t="str">
        <f ca="1">IF(AND($O188="Objectif",AS$7&gt;=$R188,AS$7&lt;=$R188+$S188-1),2,IF(AND($O188="Jalon",AS$7&gt;=$R188,AS$7&lt;=$R188+$S188-1),1,""))</f>
        <v/>
      </c>
      <c r="AT188" s="23" t="str">
        <f ca="1">IF(AND($O188="Objectif",AT$7&gt;=$R188,AT$7&lt;=$R188+$S188-1),2,IF(AND($O188="Jalon",AT$7&gt;=$R188,AT$7&lt;=$R188+$S188-1),1,""))</f>
        <v/>
      </c>
      <c r="AU188" s="23" t="str">
        <f ca="1">IF(AND($O188="Objectif",AU$7&gt;=$R188,AU$7&lt;=$R188+$S188-1),2,IF(AND($O188="Jalon",AU$7&gt;=$R188,AU$7&lt;=$R188+$S188-1),1,""))</f>
        <v/>
      </c>
      <c r="AV188" s="23" t="str">
        <f ca="1">IF(AND($O188="Objectif",AV$7&gt;=$R188,AV$7&lt;=$R188+$S188-1),2,IF(AND($O188="Jalon",AV$7&gt;=$R188,AV$7&lt;=$R188+$S188-1),1,""))</f>
        <v/>
      </c>
      <c r="AW188" s="23" t="str">
        <f ca="1">IF(AND($O188="Objectif",AW$7&gt;=$R188,AW$7&lt;=$R188+$S188-1),2,IF(AND($O188="Jalon",AW$7&gt;=$R188,AW$7&lt;=$R188+$S188-1),1,""))</f>
        <v/>
      </c>
      <c r="AX188" s="23" t="str">
        <f ca="1">IF(AND($O188="Objectif",AX$7&gt;=$R188,AX$7&lt;=$R188+$S188-1),2,IF(AND($O188="Jalon",AX$7&gt;=$R188,AX$7&lt;=$R188+$S188-1),1,""))</f>
        <v/>
      </c>
      <c r="AY188" s="23" t="str">
        <f ca="1">IF(AND($O188="Objectif",AY$7&gt;=$R188,AY$7&lt;=$R188+$S188-1),2,IF(AND($O188="Jalon",AY$7&gt;=$R188,AY$7&lt;=$R188+$S188-1),1,""))</f>
        <v/>
      </c>
      <c r="AZ188" s="23" t="str">
        <f ca="1">IF(AND($O188="Objectif",AZ$7&gt;=$R188,AZ$7&lt;=$R188+$S188-1),2,IF(AND($O188="Jalon",AZ$7&gt;=$R188,AZ$7&lt;=$R188+$S188-1),1,""))</f>
        <v/>
      </c>
      <c r="BA188" s="23" t="str">
        <f ca="1">IF(AND($O188="Objectif",BA$7&gt;=$R188,BA$7&lt;=$R188+$S188-1),2,IF(AND($O188="Jalon",BA$7&gt;=$R188,BA$7&lt;=$R188+$S188-1),1,""))</f>
        <v/>
      </c>
      <c r="BB188" s="23" t="str">
        <f ca="1">IF(AND($O188="Objectif",BB$7&gt;=$R188,BB$7&lt;=$R188+$S188-1),2,IF(AND($O188="Jalon",BB$7&gt;=$R188,BB$7&lt;=$R188+$S188-1),1,""))</f>
        <v/>
      </c>
      <c r="BC188" s="23" t="str">
        <f ca="1">IF(AND($O188="Objectif",BC$7&gt;=$R188,BC$7&lt;=$R188+$S188-1),2,IF(AND($O188="Jalon",BC$7&gt;=$R188,BC$7&lt;=$R188+$S188-1),1,""))</f>
        <v/>
      </c>
      <c r="BD188" s="23" t="str">
        <f ca="1">IF(AND($O188="Objectif",BD$7&gt;=$R188,BD$7&lt;=$R188+$S188-1),2,IF(AND($O188="Jalon",BD$7&gt;=$R188,BD$7&lt;=$R188+$S188-1),1,""))</f>
        <v/>
      </c>
      <c r="BE188" s="23" t="str">
        <f ca="1">IF(AND($O188="Objectif",BE$7&gt;=$R188,BE$7&lt;=$R188+$S188-1),2,IF(AND($O188="Jalon",BE$7&gt;=$R188,BE$7&lt;=$R188+$S188-1),1,""))</f>
        <v/>
      </c>
      <c r="BF188" s="23" t="str">
        <f ca="1">IF(AND($O188="Objectif",BF$7&gt;=$R188,BF$7&lt;=$R188+$S188-1),2,IF(AND($O188="Jalon",BF$7&gt;=$R188,BF$7&lt;=$R188+$S188-1),1,""))</f>
        <v/>
      </c>
      <c r="BG188" s="23" t="str">
        <f ca="1">IF(AND($O188="Objectif",BG$7&gt;=$R188,BG$7&lt;=$R188+$S188-1),2,IF(AND($O188="Jalon",BG$7&gt;=$R188,BG$7&lt;=$R188+$S188-1),1,""))</f>
        <v/>
      </c>
      <c r="BH188" s="23" t="str">
        <f ca="1">IF(AND($O188="Objectif",BH$7&gt;=$R188,BH$7&lt;=$R188+$S188-1),2,IF(AND($O188="Jalon",BH$7&gt;=$R188,BH$7&lt;=$R188+$S188-1),1,""))</f>
        <v/>
      </c>
      <c r="BI188" s="23" t="str">
        <f ca="1">IF(AND($O188="Objectif",BI$7&gt;=$R188,BI$7&lt;=$R188+$S188-1),2,IF(AND($O188="Jalon",BI$7&gt;=$R188,BI$7&lt;=$R188+$S188-1),1,""))</f>
        <v/>
      </c>
      <c r="BJ188" s="23" t="str">
        <f ca="1">IF(AND($O188="Objectif",BJ$7&gt;=$R188,BJ$7&lt;=$R188+$S188-1),2,IF(AND($O188="Jalon",BJ$7&gt;=$R188,BJ$7&lt;=$R188+$S188-1),1,""))</f>
        <v/>
      </c>
      <c r="BK188" s="23" t="str">
        <f ca="1">IF(AND($O188="Objectif",BK$7&gt;=$R188,BK$7&lt;=$R188+$S188-1),2,IF(AND($O188="Jalon",BK$7&gt;=$R188,BK$7&lt;=$R188+$S188-1),1,""))</f>
        <v/>
      </c>
      <c r="BL188" s="23" t="str">
        <f ca="1">IF(AND($O188="Objectif",BL$7&gt;=$R188,BL$7&lt;=$R188+$S188-1),2,IF(AND($O188="Jalon",BL$7&gt;=$R188,BL$7&lt;=$R188+$S188-1),1,""))</f>
        <v/>
      </c>
      <c r="BM188" s="23" t="str">
        <f ca="1">IF(AND($O188="Objectif",BM$7&gt;=$R188,BM$7&lt;=$R188+$S188-1),2,IF(AND($O188="Jalon",BM$7&gt;=$R188,BM$7&lt;=$R188+$S188-1),1,""))</f>
        <v/>
      </c>
      <c r="BN188" s="23" t="str">
        <f ca="1">IF(AND($O188="Objectif",BN$7&gt;=$R188,BN$7&lt;=$R188+$S188-1),2,IF(AND($O188="Jalon",BN$7&gt;=$R188,BN$7&lt;=$R188+$S188-1),1,""))</f>
        <v/>
      </c>
      <c r="BO188" s="23" t="str">
        <f ca="1">IF(AND($O188="Objectif",BO$7&gt;=$R188,BO$7&lt;=$R188+$S188-1),2,IF(AND($O188="Jalon",BO$7&gt;=$R188,BO$7&lt;=$R188+$S188-1),1,""))</f>
        <v/>
      </c>
      <c r="BP188" s="23" t="str">
        <f ca="1">IF(AND($O188="Objectif",BP$7&gt;=$R188,BP$7&lt;=$R188+$S188-1),2,IF(AND($O188="Jalon",BP$7&gt;=$R188,BP$7&lt;=$R188+$S188-1),1,""))</f>
        <v/>
      </c>
      <c r="BQ188" s="23" t="str">
        <f ca="1">IF(AND($O188="Objectif",BQ$7&gt;=$R188,BQ$7&lt;=$R188+$S188-1),2,IF(AND($O188="Jalon",BQ$7&gt;=$R188,BQ$7&lt;=$R188+$S188-1),1,""))</f>
        <v/>
      </c>
      <c r="BR188" s="23" t="str">
        <f ca="1">IF(AND($O188="Objectif",BR$7&gt;=$R188,BR$7&lt;=$R188+$S188-1),2,IF(AND($O188="Jalon",BR$7&gt;=$R188,BR$7&lt;=$R188+$S188-1),1,""))</f>
        <v/>
      </c>
      <c r="BS188" s="23" t="str">
        <f ca="1">IF(AND($O188="Objectif",BS$7&gt;=$R188,BS$7&lt;=$R188+$S188-1),2,IF(AND($O188="Jalon",BS$7&gt;=$R188,BS$7&lt;=$R188+$S188-1),1,""))</f>
        <v/>
      </c>
      <c r="BT188" s="23" t="str">
        <f ca="1">IF(AND($O188="Objectif",BT$7&gt;=$R188,BT$7&lt;=$R188+$S188-1),2,IF(AND($O188="Jalon",BT$7&gt;=$R188,BT$7&lt;=$R188+$S188-1),1,""))</f>
        <v/>
      </c>
      <c r="BU188" s="23" t="str">
        <f ca="1">IF(AND($O188="Objectif",BU$7&gt;=$R188,BU$7&lt;=$R188+$S188-1),2,IF(AND($O188="Jalon",BU$7&gt;=$R188,BU$7&lt;=$R188+$S188-1),1,""))</f>
        <v/>
      </c>
      <c r="BV188" s="23" t="str">
        <f ca="1">IF(AND($O188="Objectif",BV$7&gt;=$R188,BV$7&lt;=$R188+$S188-1),2,IF(AND($O188="Jalon",BV$7&gt;=$R188,BV$7&lt;=$R188+$S188-1),1,""))</f>
        <v/>
      </c>
      <c r="BW188" s="23" t="str">
        <f ca="1">IF(AND($O188="Objectif",BW$7&gt;=$R188,BW$7&lt;=$R188+$S188-1),2,IF(AND($O188="Jalon",BW$7&gt;=$R188,BW$7&lt;=$R188+$S188-1),1,""))</f>
        <v/>
      </c>
      <c r="BX188" s="23" t="str">
        <f ca="1">IF(AND($O188="Objectif",BX$7&gt;=$R188,BX$7&lt;=$R188+$S188-1),2,IF(AND($O188="Jalon",BX$7&gt;=$R188,BX$7&lt;=$R188+$S188-1),1,""))</f>
        <v/>
      </c>
      <c r="BY188" s="23" t="str">
        <f ca="1">IF(AND($O188="Objectif",BY$7&gt;=$R188,BY$7&lt;=$R188+$S188-1),2,IF(AND($O188="Jalon",BY$7&gt;=$R188,BY$7&lt;=$R188+$S188-1),1,""))</f>
        <v/>
      </c>
      <c r="BZ188" s="23" t="str">
        <f ca="1">IF(AND($O188="Objectif",BZ$7&gt;=$R188,BZ$7&lt;=$R188+$S188-1),2,IF(AND($O188="Jalon",BZ$7&gt;=$R188,BZ$7&lt;=$R188+$S188-1),1,""))</f>
        <v/>
      </c>
      <c r="CA188" s="23" t="str">
        <f ca="1">IF(AND($O188="Objectif",CA$7&gt;=$R188,CA$7&lt;=$R188+$S188-1),2,IF(AND($O188="Jalon",CA$7&gt;=$R188,CA$7&lt;=$R188+$S188-1),1,""))</f>
        <v/>
      </c>
      <c r="CB188" s="23" t="str">
        <f ca="1">IF(AND($O188="Objectif",CB$7&gt;=$R188,CB$7&lt;=$R188+$S188-1),2,IF(AND($O188="Jalon",CB$7&gt;=$R188,CB$7&lt;=$R188+$S188-1),1,""))</f>
        <v/>
      </c>
    </row>
    <row r="189" spans="1:80" s="60" customFormat="1" ht="30" customHeight="1" x14ac:dyDescent="0.25">
      <c r="A189" s="37">
        <v>43</v>
      </c>
      <c r="B189" s="33" t="s">
        <v>59</v>
      </c>
      <c r="C189" s="88" t="str">
        <f ca="1">VLOOKUP(((Jalons[[#This Row],[perturbation ]]+Jalons[[#This Row],[perturbation 9]])/150),$D$3:$E$6,2,1)</f>
        <v>En bonne voie</v>
      </c>
      <c r="D189" s="88" t="str">
        <f ca="1">VLOOKUP((Jalons[[#This Row],[temps consommés ]]-Jalons[[#This Row],[Nombre de jours]])/Jalons[[#This Row],[Nombre de jours]],$V$3:$W$6,2,1)</f>
        <v>En bonne voie</v>
      </c>
      <c r="E189" s="22" t="s">
        <v>9</v>
      </c>
      <c r="F189" s="65">
        <f>IF(AND(Jalons[[#This Row],[début réel ]]="",Jalons[[#This Row],[fin réelle ]]),0,IF(AND(Jalons[[#This Row],[début réel ]]&lt;&gt;"",Jalons[[#This Row],[fin réelle ]]=""),0.5,1))</f>
        <v>0</v>
      </c>
      <c r="G189" s="56">
        <f>+T144+1</f>
        <v>45054</v>
      </c>
      <c r="H189" s="21">
        <v>2</v>
      </c>
      <c r="I189" s="45">
        <f>+Jalons[[#This Row],[Début prévisionnel ]]+Jalons[[#This Row],[Nombre de jours]]-1</f>
        <v>45055</v>
      </c>
      <c r="J189" s="45"/>
      <c r="K189" s="87">
        <f ca="1">IF(Jalons[[#This Row],[temps consommés ]]-Jalons[[#This Row],[Nombre de jours]]&lt;0,0,Jalons[[#This Row],[temps consommés ]]-Jalons[[#This Row],[Nombre de jours]])</f>
        <v>0</v>
      </c>
      <c r="L18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89" s="45"/>
      <c r="N189" s="66"/>
      <c r="O189" s="88" t="str">
        <f ca="1">VLOOKUP(Jalons[[#This Row],[temps consommés 10]]-Jalons[[#This Row],[Nombre de jours6]]/Jalons[[#This Row],[Nombre de jours6]],$V$3:$W$6,2,1)</f>
        <v>En bonne voie</v>
      </c>
      <c r="P189" s="22" t="s">
        <v>9</v>
      </c>
      <c r="Q189" s="65">
        <f>IF(AND(Jalons[[#This Row],[début réel 8]]="",Jalons[[#This Row],[fin réelle 11]]),0,IF(AND(Jalons[[#This Row],[début réel 8]]&lt;&gt;"",Jalons[[#This Row],[fin réelle 11]]=""),0.5,1))</f>
        <v>0</v>
      </c>
      <c r="R189" s="107">
        <f>Jalons[[#This Row],[Fin ]]+1</f>
        <v>45056</v>
      </c>
      <c r="S189">
        <v>26</v>
      </c>
      <c r="T189" s="45">
        <f>Jalons[[#This Row],[Début prévisionnel 5]]+Jalons[[#This Row],[Nombre de jours6]]</f>
        <v>45082</v>
      </c>
      <c r="U189" s="45"/>
      <c r="V189" s="87">
        <f ca="1">IF(Jalons[[#This Row],[temps consommés 10]]-Jalons[[#This Row],[Nombre de jours6]]&lt;0,0,Jalons[[#This Row],[temps consommés 10]]-Jalons[[#This Row],[Nombre de jours6]])</f>
        <v>0</v>
      </c>
      <c r="W18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89" s="45"/>
      <c r="Y189" s="23" t="str">
        <f ca="1">IF(AND($O189="Objectif",Y$7&gt;=$R189,Y$7&lt;=$R189+$S189-1),2,IF(AND($O189="Jalon",Y$7&gt;=$R189,Y$7&lt;=$R189+$S189-1),1,""))</f>
        <v/>
      </c>
      <c r="Z189" s="23" t="str">
        <f ca="1">IF(AND($O189="Objectif",Z$7&gt;=$R189,Z$7&lt;=$R189+$S189-1),2,IF(AND($O189="Jalon",Z$7&gt;=$R189,Z$7&lt;=$R189+$S189-1),1,""))</f>
        <v/>
      </c>
      <c r="AA189" s="23" t="str">
        <f ca="1">IF(AND($O189="Objectif",AA$7&gt;=$R189,AA$7&lt;=$R189+$S189-1),2,IF(AND($O189="Jalon",AA$7&gt;=$R189,AA$7&lt;=$R189+$S189-1),1,""))</f>
        <v/>
      </c>
      <c r="AB189" s="23" t="str">
        <f ca="1">IF(AND($O189="Objectif",AB$7&gt;=$R189,AB$7&lt;=$R189+$S189-1),2,IF(AND($O189="Jalon",AB$7&gt;=$R189,AB$7&lt;=$R189+$S189-1),1,""))</f>
        <v/>
      </c>
      <c r="AC189" s="23" t="str">
        <f ca="1">IF(AND($O189="Objectif",AC$7&gt;=$R189,AC$7&lt;=$R189+$S189-1),2,IF(AND($O189="Jalon",AC$7&gt;=$R189,AC$7&lt;=$R189+$S189-1),1,""))</f>
        <v/>
      </c>
      <c r="AD189" s="23" t="str">
        <f ca="1">IF(AND($O189="Objectif",AD$7&gt;=$R189,AD$7&lt;=$R189+$S189-1),2,IF(AND($O189="Jalon",AD$7&gt;=$R189,AD$7&lt;=$R189+$S189-1),1,""))</f>
        <v/>
      </c>
      <c r="AE189" s="23" t="str">
        <f ca="1">IF(AND($O189="Objectif",AE$7&gt;=$R189,AE$7&lt;=$R189+$S189-1),2,IF(AND($O189="Jalon",AE$7&gt;=$R189,AE$7&lt;=$R189+$S189-1),1,""))</f>
        <v/>
      </c>
      <c r="AF189" s="23" t="str">
        <f ca="1">IF(AND($O189="Objectif",AF$7&gt;=$R189,AF$7&lt;=$R189+$S189-1),2,IF(AND($O189="Jalon",AF$7&gt;=$R189,AF$7&lt;=$R189+$S189-1),1,""))</f>
        <v/>
      </c>
      <c r="AG189" s="23" t="str">
        <f ca="1">IF(AND($O189="Objectif",AG$7&gt;=$R189,AG$7&lt;=$R189+$S189-1),2,IF(AND($O189="Jalon",AG$7&gt;=$R189,AG$7&lt;=$R189+$S189-1),1,""))</f>
        <v/>
      </c>
      <c r="AH189" s="23" t="str">
        <f ca="1">IF(AND($O189="Objectif",AH$7&gt;=$R189,AH$7&lt;=$R189+$S189-1),2,IF(AND($O189="Jalon",AH$7&gt;=$R189,AH$7&lt;=$R189+$S189-1),1,""))</f>
        <v/>
      </c>
      <c r="AI189" s="23" t="str">
        <f ca="1">IF(AND($O189="Objectif",AI$7&gt;=$R189,AI$7&lt;=$R189+$S189-1),2,IF(AND($O189="Jalon",AI$7&gt;=$R189,AI$7&lt;=$R189+$S189-1),1,""))</f>
        <v/>
      </c>
      <c r="AJ189" s="23" t="str">
        <f ca="1">IF(AND($O189="Objectif",AJ$7&gt;=$R189,AJ$7&lt;=$R189+$S189-1),2,IF(AND($O189="Jalon",AJ$7&gt;=$R189,AJ$7&lt;=$R189+$S189-1),1,""))</f>
        <v/>
      </c>
      <c r="AK189" s="23" t="str">
        <f ca="1">IF(AND($O189="Objectif",AK$7&gt;=$R189,AK$7&lt;=$R189+$S189-1),2,IF(AND($O189="Jalon",AK$7&gt;=$R189,AK$7&lt;=$R189+$S189-1),1,""))</f>
        <v/>
      </c>
      <c r="AL189" s="23" t="str">
        <f ca="1">IF(AND($O189="Objectif",AL$7&gt;=$R189,AL$7&lt;=$R189+$S189-1),2,IF(AND($O189="Jalon",AL$7&gt;=$R189,AL$7&lt;=$R189+$S189-1),1,""))</f>
        <v/>
      </c>
      <c r="AM189" s="23" t="str">
        <f ca="1">IF(AND($O189="Objectif",AM$7&gt;=$R189,AM$7&lt;=$R189+$S189-1),2,IF(AND($O189="Jalon",AM$7&gt;=$R189,AM$7&lt;=$R189+$S189-1),1,""))</f>
        <v/>
      </c>
      <c r="AN189" s="23" t="str">
        <f ca="1">IF(AND($O189="Objectif",AN$7&gt;=$R189,AN$7&lt;=$R189+$S189-1),2,IF(AND($O189="Jalon",AN$7&gt;=$R189,AN$7&lt;=$R189+$S189-1),1,""))</f>
        <v/>
      </c>
      <c r="AO189" s="23" t="str">
        <f ca="1">IF(AND($O189="Objectif",AO$7&gt;=$R189,AO$7&lt;=$R189+$S189-1),2,IF(AND($O189="Jalon",AO$7&gt;=$R189,AO$7&lt;=$R189+$S189-1),1,""))</f>
        <v/>
      </c>
      <c r="AP189" s="23" t="str">
        <f ca="1">IF(AND($O189="Objectif",AP$7&gt;=$R189,AP$7&lt;=$R189+$S189-1),2,IF(AND($O189="Jalon",AP$7&gt;=$R189,AP$7&lt;=$R189+$S189-1),1,""))</f>
        <v/>
      </c>
      <c r="AQ189" s="23" t="str">
        <f ca="1">IF(AND($O189="Objectif",AQ$7&gt;=$R189,AQ$7&lt;=$R189+$S189-1),2,IF(AND($O189="Jalon",AQ$7&gt;=$R189,AQ$7&lt;=$R189+$S189-1),1,""))</f>
        <v/>
      </c>
      <c r="AR189" s="23" t="str">
        <f ca="1">IF(AND($O189="Objectif",AR$7&gt;=$R189,AR$7&lt;=$R189+$S189-1),2,IF(AND($O189="Jalon",AR$7&gt;=$R189,AR$7&lt;=$R189+$S189-1),1,""))</f>
        <v/>
      </c>
      <c r="AS189" s="23" t="str">
        <f ca="1">IF(AND($O189="Objectif",AS$7&gt;=$R189,AS$7&lt;=$R189+$S189-1),2,IF(AND($O189="Jalon",AS$7&gt;=$R189,AS$7&lt;=$R189+$S189-1),1,""))</f>
        <v/>
      </c>
      <c r="AT189" s="23" t="str">
        <f ca="1">IF(AND($O189="Objectif",AT$7&gt;=$R189,AT$7&lt;=$R189+$S189-1),2,IF(AND($O189="Jalon",AT$7&gt;=$R189,AT$7&lt;=$R189+$S189-1),1,""))</f>
        <v/>
      </c>
      <c r="AU189" s="23" t="str">
        <f ca="1">IF(AND($O189="Objectif",AU$7&gt;=$R189,AU$7&lt;=$R189+$S189-1),2,IF(AND($O189="Jalon",AU$7&gt;=$R189,AU$7&lt;=$R189+$S189-1),1,""))</f>
        <v/>
      </c>
      <c r="AV189" s="23" t="str">
        <f ca="1">IF(AND($O189="Objectif",AV$7&gt;=$R189,AV$7&lt;=$R189+$S189-1),2,IF(AND($O189="Jalon",AV$7&gt;=$R189,AV$7&lt;=$R189+$S189-1),1,""))</f>
        <v/>
      </c>
      <c r="AW189" s="23" t="str">
        <f ca="1">IF(AND($O189="Objectif",AW$7&gt;=$R189,AW$7&lt;=$R189+$S189-1),2,IF(AND($O189="Jalon",AW$7&gt;=$R189,AW$7&lt;=$R189+$S189-1),1,""))</f>
        <v/>
      </c>
      <c r="AX189" s="23" t="str">
        <f ca="1">IF(AND($O189="Objectif",AX$7&gt;=$R189,AX$7&lt;=$R189+$S189-1),2,IF(AND($O189="Jalon",AX$7&gt;=$R189,AX$7&lt;=$R189+$S189-1),1,""))</f>
        <v/>
      </c>
      <c r="AY189" s="23" t="str">
        <f ca="1">IF(AND($O189="Objectif",AY$7&gt;=$R189,AY$7&lt;=$R189+$S189-1),2,IF(AND($O189="Jalon",AY$7&gt;=$R189,AY$7&lt;=$R189+$S189-1),1,""))</f>
        <v/>
      </c>
      <c r="AZ189" s="23" t="str">
        <f ca="1">IF(AND($O189="Objectif",AZ$7&gt;=$R189,AZ$7&lt;=$R189+$S189-1),2,IF(AND($O189="Jalon",AZ$7&gt;=$R189,AZ$7&lt;=$R189+$S189-1),1,""))</f>
        <v/>
      </c>
      <c r="BA189" s="23" t="str">
        <f ca="1">IF(AND($O189="Objectif",BA$7&gt;=$R189,BA$7&lt;=$R189+$S189-1),2,IF(AND($O189="Jalon",BA$7&gt;=$R189,BA$7&lt;=$R189+$S189-1),1,""))</f>
        <v/>
      </c>
      <c r="BB189" s="23" t="str">
        <f ca="1">IF(AND($O189="Objectif",BB$7&gt;=$R189,BB$7&lt;=$R189+$S189-1),2,IF(AND($O189="Jalon",BB$7&gt;=$R189,BB$7&lt;=$R189+$S189-1),1,""))</f>
        <v/>
      </c>
      <c r="BC189" s="23" t="str">
        <f ca="1">IF(AND($O189="Objectif",BC$7&gt;=$R189,BC$7&lt;=$R189+$S189-1),2,IF(AND($O189="Jalon",BC$7&gt;=$R189,BC$7&lt;=$R189+$S189-1),1,""))</f>
        <v/>
      </c>
      <c r="BD189" s="23" t="str">
        <f ca="1">IF(AND($O189="Objectif",BD$7&gt;=$R189,BD$7&lt;=$R189+$S189-1),2,IF(AND($O189="Jalon",BD$7&gt;=$R189,BD$7&lt;=$R189+$S189-1),1,""))</f>
        <v/>
      </c>
      <c r="BE189" s="23" t="str">
        <f ca="1">IF(AND($O189="Objectif",BE$7&gt;=$R189,BE$7&lt;=$R189+$S189-1),2,IF(AND($O189="Jalon",BE$7&gt;=$R189,BE$7&lt;=$R189+$S189-1),1,""))</f>
        <v/>
      </c>
      <c r="BF189" s="23" t="str">
        <f ca="1">IF(AND($O189="Objectif",BF$7&gt;=$R189,BF$7&lt;=$R189+$S189-1),2,IF(AND($O189="Jalon",BF$7&gt;=$R189,BF$7&lt;=$R189+$S189-1),1,""))</f>
        <v/>
      </c>
      <c r="BG189" s="23" t="str">
        <f ca="1">IF(AND($O189="Objectif",BG$7&gt;=$R189,BG$7&lt;=$R189+$S189-1),2,IF(AND($O189="Jalon",BG$7&gt;=$R189,BG$7&lt;=$R189+$S189-1),1,""))</f>
        <v/>
      </c>
      <c r="BH189" s="23" t="str">
        <f ca="1">IF(AND($O189="Objectif",BH$7&gt;=$R189,BH$7&lt;=$R189+$S189-1),2,IF(AND($O189="Jalon",BH$7&gt;=$R189,BH$7&lt;=$R189+$S189-1),1,""))</f>
        <v/>
      </c>
      <c r="BI189" s="23" t="str">
        <f ca="1">IF(AND($O189="Objectif",BI$7&gt;=$R189,BI$7&lt;=$R189+$S189-1),2,IF(AND($O189="Jalon",BI$7&gt;=$R189,BI$7&lt;=$R189+$S189-1),1,""))</f>
        <v/>
      </c>
      <c r="BJ189" s="23" t="str">
        <f ca="1">IF(AND($O189="Objectif",BJ$7&gt;=$R189,BJ$7&lt;=$R189+$S189-1),2,IF(AND($O189="Jalon",BJ$7&gt;=$R189,BJ$7&lt;=$R189+$S189-1),1,""))</f>
        <v/>
      </c>
      <c r="BK189" s="23" t="str">
        <f ca="1">IF(AND($O189="Objectif",BK$7&gt;=$R189,BK$7&lt;=$R189+$S189-1),2,IF(AND($O189="Jalon",BK$7&gt;=$R189,BK$7&lt;=$R189+$S189-1),1,""))</f>
        <v/>
      </c>
      <c r="BL189" s="23" t="str">
        <f ca="1">IF(AND($O189="Objectif",BL$7&gt;=$R189,BL$7&lt;=$R189+$S189-1),2,IF(AND($O189="Jalon",BL$7&gt;=$R189,BL$7&lt;=$R189+$S189-1),1,""))</f>
        <v/>
      </c>
      <c r="BM189" s="23" t="str">
        <f ca="1">IF(AND($O189="Objectif",BM$7&gt;=$R189,BM$7&lt;=$R189+$S189-1),2,IF(AND($O189="Jalon",BM$7&gt;=$R189,BM$7&lt;=$R189+$S189-1),1,""))</f>
        <v/>
      </c>
      <c r="BN189" s="23" t="str">
        <f ca="1">IF(AND($O189="Objectif",BN$7&gt;=$R189,BN$7&lt;=$R189+$S189-1),2,IF(AND($O189="Jalon",BN$7&gt;=$R189,BN$7&lt;=$R189+$S189-1),1,""))</f>
        <v/>
      </c>
      <c r="BO189" s="23" t="str">
        <f ca="1">IF(AND($O189="Objectif",BO$7&gt;=$R189,BO$7&lt;=$R189+$S189-1),2,IF(AND($O189="Jalon",BO$7&gt;=$R189,BO$7&lt;=$R189+$S189-1),1,""))</f>
        <v/>
      </c>
      <c r="BP189" s="23" t="str">
        <f ca="1">IF(AND($O189="Objectif",BP$7&gt;=$R189,BP$7&lt;=$R189+$S189-1),2,IF(AND($O189="Jalon",BP$7&gt;=$R189,BP$7&lt;=$R189+$S189-1),1,""))</f>
        <v/>
      </c>
      <c r="BQ189" s="23" t="str">
        <f ca="1">IF(AND($O189="Objectif",BQ$7&gt;=$R189,BQ$7&lt;=$R189+$S189-1),2,IF(AND($O189="Jalon",BQ$7&gt;=$R189,BQ$7&lt;=$R189+$S189-1),1,""))</f>
        <v/>
      </c>
      <c r="BR189" s="23" t="str">
        <f ca="1">IF(AND($O189="Objectif",BR$7&gt;=$R189,BR$7&lt;=$R189+$S189-1),2,IF(AND($O189="Jalon",BR$7&gt;=$R189,BR$7&lt;=$R189+$S189-1),1,""))</f>
        <v/>
      </c>
      <c r="BS189" s="23" t="str">
        <f ca="1">IF(AND($O189="Objectif",BS$7&gt;=$R189,BS$7&lt;=$R189+$S189-1),2,IF(AND($O189="Jalon",BS$7&gt;=$R189,BS$7&lt;=$R189+$S189-1),1,""))</f>
        <v/>
      </c>
      <c r="BT189" s="23" t="str">
        <f ca="1">IF(AND($O189="Objectif",BT$7&gt;=$R189,BT$7&lt;=$R189+$S189-1),2,IF(AND($O189="Jalon",BT$7&gt;=$R189,BT$7&lt;=$R189+$S189-1),1,""))</f>
        <v/>
      </c>
      <c r="BU189" s="23" t="str">
        <f ca="1">IF(AND($O189="Objectif",BU$7&gt;=$R189,BU$7&lt;=$R189+$S189-1),2,IF(AND($O189="Jalon",BU$7&gt;=$R189,BU$7&lt;=$R189+$S189-1),1,""))</f>
        <v/>
      </c>
      <c r="BV189" s="23" t="str">
        <f ca="1">IF(AND($O189="Objectif",BV$7&gt;=$R189,BV$7&lt;=$R189+$S189-1),2,IF(AND($O189="Jalon",BV$7&gt;=$R189,BV$7&lt;=$R189+$S189-1),1,""))</f>
        <v/>
      </c>
      <c r="BW189" s="23" t="str">
        <f ca="1">IF(AND($O189="Objectif",BW$7&gt;=$R189,BW$7&lt;=$R189+$S189-1),2,IF(AND($O189="Jalon",BW$7&gt;=$R189,BW$7&lt;=$R189+$S189-1),1,""))</f>
        <v/>
      </c>
      <c r="BX189" s="23" t="str">
        <f ca="1">IF(AND($O189="Objectif",BX$7&gt;=$R189,BX$7&lt;=$R189+$S189-1),2,IF(AND($O189="Jalon",BX$7&gt;=$R189,BX$7&lt;=$R189+$S189-1),1,""))</f>
        <v/>
      </c>
      <c r="BY189" s="23" t="str">
        <f ca="1">IF(AND($O189="Objectif",BY$7&gt;=$R189,BY$7&lt;=$R189+$S189-1),2,IF(AND($O189="Jalon",BY$7&gt;=$R189,BY$7&lt;=$R189+$S189-1),1,""))</f>
        <v/>
      </c>
      <c r="BZ189" s="23" t="str">
        <f ca="1">IF(AND($O189="Objectif",BZ$7&gt;=$R189,BZ$7&lt;=$R189+$S189-1),2,IF(AND($O189="Jalon",BZ$7&gt;=$R189,BZ$7&lt;=$R189+$S189-1),1,""))</f>
        <v/>
      </c>
      <c r="CA189" s="23" t="str">
        <f ca="1">IF(AND($O189="Objectif",CA$7&gt;=$R189,CA$7&lt;=$R189+$S189-1),2,IF(AND($O189="Jalon",CA$7&gt;=$R189,CA$7&lt;=$R189+$S189-1),1,""))</f>
        <v/>
      </c>
      <c r="CB189" s="23" t="str">
        <f ca="1">IF(AND($O189="Objectif",CB$7&gt;=$R189,CB$7&lt;=$R189+$S189-1),2,IF(AND($O189="Jalon",CB$7&gt;=$R189,CB$7&lt;=$R189+$S189-1),1,""))</f>
        <v/>
      </c>
    </row>
    <row r="190" spans="1:80" s="86" customFormat="1" ht="3" hidden="1" customHeight="1" x14ac:dyDescent="0.25">
      <c r="A190" s="81"/>
      <c r="B190" s="82"/>
      <c r="C190" s="83"/>
      <c r="D190" s="83"/>
      <c r="E190" s="83"/>
      <c r="F190" s="83"/>
      <c r="G190" s="83"/>
      <c r="H190" s="83"/>
      <c r="I190" s="83"/>
      <c r="J190" s="83"/>
      <c r="K190" s="83"/>
      <c r="L190" s="83"/>
      <c r="M190" s="83"/>
      <c r="N190" s="66"/>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row>
    <row r="191" spans="1:80" s="60" customFormat="1" ht="19.5" customHeight="1" x14ac:dyDescent="0.25">
      <c r="A191" s="58" t="s">
        <v>86</v>
      </c>
      <c r="B191" s="39" t="s">
        <v>16</v>
      </c>
      <c r="C191" s="39"/>
      <c r="D191" s="39"/>
      <c r="E191" s="39"/>
      <c r="F191" s="39"/>
      <c r="G191" s="39"/>
      <c r="H191" s="39"/>
      <c r="I191" s="39"/>
      <c r="J191" s="39"/>
      <c r="K191" s="39"/>
      <c r="L191" s="39"/>
      <c r="M191" s="39"/>
      <c r="N191" s="66"/>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row>
    <row r="192" spans="1:80" s="60" customFormat="1" ht="30" customHeight="1" x14ac:dyDescent="0.25">
      <c r="A192" s="36">
        <v>1</v>
      </c>
      <c r="B192" s="33" t="s">
        <v>17</v>
      </c>
      <c r="C192" s="88" t="str">
        <f ca="1">VLOOKUP(((Jalons[[#This Row],[perturbation ]]+Jalons[[#This Row],[perturbation 9]])/150),$D$3:$E$6,2,1)</f>
        <v>En bonne voie</v>
      </c>
      <c r="D192" s="88" t="str">
        <f ca="1">VLOOKUP((Jalons[[#This Row],[temps consommés ]]-Jalons[[#This Row],[Nombre de jours]])/Jalons[[#This Row],[Nombre de jours]],$V$3:$W$6,2,1)</f>
        <v>En bonne voie</v>
      </c>
      <c r="E192" s="22" t="s">
        <v>9</v>
      </c>
      <c r="F192" s="65">
        <f>IF(AND(Jalons[[#This Row],[début réel ]]="",Jalons[[#This Row],[fin réelle ]]),0,IF(AND(Jalons[[#This Row],[début réel ]]&lt;&gt;"",Jalons[[#This Row],[fin réelle ]]=""),0.5,1))</f>
        <v>0</v>
      </c>
      <c r="G192" s="56">
        <f>+T147+1</f>
        <v>45084</v>
      </c>
      <c r="H192" s="21">
        <v>1</v>
      </c>
      <c r="I192" s="45">
        <f>+Jalons[[#This Row],[Début prévisionnel ]]+Jalons[[#This Row],[Nombre de jours]]-1</f>
        <v>45084</v>
      </c>
      <c r="J192" s="45"/>
      <c r="K192" s="87">
        <f ca="1">IF(Jalons[[#This Row],[temps consommés ]]-Jalons[[#This Row],[Nombre de jours]]&lt;0,0,Jalons[[#This Row],[temps consommés ]]-Jalons[[#This Row],[Nombre de jours]])</f>
        <v>0</v>
      </c>
      <c r="L19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2" s="45"/>
      <c r="N192" s="66"/>
      <c r="O192" s="88" t="str">
        <f ca="1">VLOOKUP(Jalons[[#This Row],[temps consommés 10]]-Jalons[[#This Row],[Nombre de jours6]]/Jalons[[#This Row],[Nombre de jours6]],$V$3:$W$6,2,1)</f>
        <v>En bonne voie</v>
      </c>
      <c r="P192" s="22" t="s">
        <v>9</v>
      </c>
      <c r="Q192" s="65">
        <f>IF(AND(Jalons[[#This Row],[début réel 8]]="",Jalons[[#This Row],[fin réelle 11]]),0,IF(AND(Jalons[[#This Row],[début réel 8]]&lt;&gt;"",Jalons[[#This Row],[fin réelle 11]]=""),0.5,1))</f>
        <v>0</v>
      </c>
      <c r="R192" s="56">
        <f>+Jalons[[#This Row],[Fin ]]+1</f>
        <v>45085</v>
      </c>
      <c r="S192">
        <v>23</v>
      </c>
      <c r="T192" s="45">
        <f>Jalons[[#This Row],[Début prévisionnel 5]]+Jalons[[#This Row],[Nombre de jours6]]</f>
        <v>45108</v>
      </c>
      <c r="U192" s="45"/>
      <c r="V192" s="87">
        <f ca="1">IF(Jalons[[#This Row],[temps consommés 10]]-Jalons[[#This Row],[Nombre de jours6]]&lt;0,0,Jalons[[#This Row],[temps consommés 10]]-Jalons[[#This Row],[Nombre de jours6]])</f>
        <v>0</v>
      </c>
      <c r="W19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2" s="45"/>
      <c r="Y192" s="23" t="str">
        <f ca="1">IF(AND($O192="Objectif",Y$7&gt;=$R192,Y$7&lt;=$R192+$S192-1),2,IF(AND($O192="Jalon",Y$7&gt;=$R192,Y$7&lt;=$R192+$S192-1),1,""))</f>
        <v/>
      </c>
      <c r="Z192" s="23" t="str">
        <f ca="1">IF(AND($O192="Objectif",Z$7&gt;=$R192,Z$7&lt;=$R192+$S192-1),2,IF(AND($O192="Jalon",Z$7&gt;=$R192,Z$7&lt;=$R192+$S192-1),1,""))</f>
        <v/>
      </c>
      <c r="AA192" s="23" t="str">
        <f ca="1">IF(AND($O192="Objectif",AA$7&gt;=$R192,AA$7&lt;=$R192+$S192-1),2,IF(AND($O192="Jalon",AA$7&gt;=$R192,AA$7&lt;=$R192+$S192-1),1,""))</f>
        <v/>
      </c>
      <c r="AB192" s="23" t="str">
        <f ca="1">IF(AND($O192="Objectif",AB$7&gt;=$R192,AB$7&lt;=$R192+$S192-1),2,IF(AND($O192="Jalon",AB$7&gt;=$R192,AB$7&lt;=$R192+$S192-1),1,""))</f>
        <v/>
      </c>
      <c r="AC192" s="23" t="str">
        <f ca="1">IF(AND($O192="Objectif",AC$7&gt;=$R192,AC$7&lt;=$R192+$S192-1),2,IF(AND($O192="Jalon",AC$7&gt;=$R192,AC$7&lt;=$R192+$S192-1),1,""))</f>
        <v/>
      </c>
      <c r="AD192" s="23" t="str">
        <f ca="1">IF(AND($O192="Objectif",AD$7&gt;=$R192,AD$7&lt;=$R192+$S192-1),2,IF(AND($O192="Jalon",AD$7&gt;=$R192,AD$7&lt;=$R192+$S192-1),1,""))</f>
        <v/>
      </c>
      <c r="AE192" s="23" t="str">
        <f ca="1">IF(AND($O192="Objectif",AE$7&gt;=$R192,AE$7&lt;=$R192+$S192-1),2,IF(AND($O192="Jalon",AE$7&gt;=$R192,AE$7&lt;=$R192+$S192-1),1,""))</f>
        <v/>
      </c>
      <c r="AF192" s="23" t="str">
        <f ca="1">IF(AND($O192="Objectif",AF$7&gt;=$R192,AF$7&lt;=$R192+$S192-1),2,IF(AND($O192="Jalon",AF$7&gt;=$R192,AF$7&lt;=$R192+$S192-1),1,""))</f>
        <v/>
      </c>
      <c r="AG192" s="23" t="str">
        <f ca="1">IF(AND($O192="Objectif",AG$7&gt;=$R192,AG$7&lt;=$R192+$S192-1),2,IF(AND($O192="Jalon",AG$7&gt;=$R192,AG$7&lt;=$R192+$S192-1),1,""))</f>
        <v/>
      </c>
      <c r="AH192" s="23" t="str">
        <f ca="1">IF(AND($O192="Objectif",AH$7&gt;=$R192,AH$7&lt;=$R192+$S192-1),2,IF(AND($O192="Jalon",AH$7&gt;=$R192,AH$7&lt;=$R192+$S192-1),1,""))</f>
        <v/>
      </c>
      <c r="AI192" s="23" t="str">
        <f ca="1">IF(AND($O192="Objectif",AI$7&gt;=$R192,AI$7&lt;=$R192+$S192-1),2,IF(AND($O192="Jalon",AI$7&gt;=$R192,AI$7&lt;=$R192+$S192-1),1,""))</f>
        <v/>
      </c>
      <c r="AJ192" s="23" t="str">
        <f ca="1">IF(AND($O192="Objectif",AJ$7&gt;=$R192,AJ$7&lt;=$R192+$S192-1),2,IF(AND($O192="Jalon",AJ$7&gt;=$R192,AJ$7&lt;=$R192+$S192-1),1,""))</f>
        <v/>
      </c>
      <c r="AK192" s="23" t="str">
        <f ca="1">IF(AND($O192="Objectif",AK$7&gt;=$R192,AK$7&lt;=$R192+$S192-1),2,IF(AND($O192="Jalon",AK$7&gt;=$R192,AK$7&lt;=$R192+$S192-1),1,""))</f>
        <v/>
      </c>
      <c r="AL192" s="23" t="str">
        <f ca="1">IF(AND($O192="Objectif",AL$7&gt;=$R192,AL$7&lt;=$R192+$S192-1),2,IF(AND($O192="Jalon",AL$7&gt;=$R192,AL$7&lt;=$R192+$S192-1),1,""))</f>
        <v/>
      </c>
      <c r="AM192" s="23" t="str">
        <f ca="1">IF(AND($O192="Objectif",AM$7&gt;=$R192,AM$7&lt;=$R192+$S192-1),2,IF(AND($O192="Jalon",AM$7&gt;=$R192,AM$7&lt;=$R192+$S192-1),1,""))</f>
        <v/>
      </c>
      <c r="AN192" s="23" t="str">
        <f ca="1">IF(AND($O192="Objectif",AN$7&gt;=$R192,AN$7&lt;=$R192+$S192-1),2,IF(AND($O192="Jalon",AN$7&gt;=$R192,AN$7&lt;=$R192+$S192-1),1,""))</f>
        <v/>
      </c>
      <c r="AO192" s="23" t="str">
        <f ca="1">IF(AND($O192="Objectif",AO$7&gt;=$R192,AO$7&lt;=$R192+$S192-1),2,IF(AND($O192="Jalon",AO$7&gt;=$R192,AO$7&lt;=$R192+$S192-1),1,""))</f>
        <v/>
      </c>
      <c r="AP192" s="23" t="str">
        <f ca="1">IF(AND($O192="Objectif",AP$7&gt;=$R192,AP$7&lt;=$R192+$S192-1),2,IF(AND($O192="Jalon",AP$7&gt;=$R192,AP$7&lt;=$R192+$S192-1),1,""))</f>
        <v/>
      </c>
      <c r="AQ192" s="23" t="str">
        <f ca="1">IF(AND($O192="Objectif",AQ$7&gt;=$R192,AQ$7&lt;=$R192+$S192-1),2,IF(AND($O192="Jalon",AQ$7&gt;=$R192,AQ$7&lt;=$R192+$S192-1),1,""))</f>
        <v/>
      </c>
      <c r="AR192" s="23" t="str">
        <f ca="1">IF(AND($O192="Objectif",AR$7&gt;=$R192,AR$7&lt;=$R192+$S192-1),2,IF(AND($O192="Jalon",AR$7&gt;=$R192,AR$7&lt;=$R192+$S192-1),1,""))</f>
        <v/>
      </c>
      <c r="AS192" s="23" t="str">
        <f ca="1">IF(AND($O192="Objectif",AS$7&gt;=$R192,AS$7&lt;=$R192+$S192-1),2,IF(AND($O192="Jalon",AS$7&gt;=$R192,AS$7&lt;=$R192+$S192-1),1,""))</f>
        <v/>
      </c>
      <c r="AT192" s="23" t="str">
        <f ca="1">IF(AND($O192="Objectif",AT$7&gt;=$R192,AT$7&lt;=$R192+$S192-1),2,IF(AND($O192="Jalon",AT$7&gt;=$R192,AT$7&lt;=$R192+$S192-1),1,""))</f>
        <v/>
      </c>
      <c r="AU192" s="23" t="str">
        <f ca="1">IF(AND($O192="Objectif",AU$7&gt;=$R192,AU$7&lt;=$R192+$S192-1),2,IF(AND($O192="Jalon",AU$7&gt;=$R192,AU$7&lt;=$R192+$S192-1),1,""))</f>
        <v/>
      </c>
      <c r="AV192" s="23" t="str">
        <f ca="1">IF(AND($O192="Objectif",AV$7&gt;=$R192,AV$7&lt;=$R192+$S192-1),2,IF(AND($O192="Jalon",AV$7&gt;=$R192,AV$7&lt;=$R192+$S192-1),1,""))</f>
        <v/>
      </c>
      <c r="AW192" s="23" t="str">
        <f ca="1">IF(AND($O192="Objectif",AW$7&gt;=$R192,AW$7&lt;=$R192+$S192-1),2,IF(AND($O192="Jalon",AW$7&gt;=$R192,AW$7&lt;=$R192+$S192-1),1,""))</f>
        <v/>
      </c>
      <c r="AX192" s="23" t="str">
        <f ca="1">IF(AND($O192="Objectif",AX$7&gt;=$R192,AX$7&lt;=$R192+$S192-1),2,IF(AND($O192="Jalon",AX$7&gt;=$R192,AX$7&lt;=$R192+$S192-1),1,""))</f>
        <v/>
      </c>
      <c r="AY192" s="23" t="str">
        <f ca="1">IF(AND($O192="Objectif",AY$7&gt;=$R192,AY$7&lt;=$R192+$S192-1),2,IF(AND($O192="Jalon",AY$7&gt;=$R192,AY$7&lt;=$R192+$S192-1),1,""))</f>
        <v/>
      </c>
      <c r="AZ192" s="23" t="str">
        <f ca="1">IF(AND($O192="Objectif",AZ$7&gt;=$R192,AZ$7&lt;=$R192+$S192-1),2,IF(AND($O192="Jalon",AZ$7&gt;=$R192,AZ$7&lt;=$R192+$S192-1),1,""))</f>
        <v/>
      </c>
      <c r="BA192" s="23" t="str">
        <f ca="1">IF(AND($O192="Objectif",BA$7&gt;=$R192,BA$7&lt;=$R192+$S192-1),2,IF(AND($O192="Jalon",BA$7&gt;=$R192,BA$7&lt;=$R192+$S192-1),1,""))</f>
        <v/>
      </c>
      <c r="BB192" s="23" t="str">
        <f ca="1">IF(AND($O192="Objectif",BB$7&gt;=$R192,BB$7&lt;=$R192+$S192-1),2,IF(AND($O192="Jalon",BB$7&gt;=$R192,BB$7&lt;=$R192+$S192-1),1,""))</f>
        <v/>
      </c>
      <c r="BC192" s="23" t="str">
        <f ca="1">IF(AND($O192="Objectif",BC$7&gt;=$R192,BC$7&lt;=$R192+$S192-1),2,IF(AND($O192="Jalon",BC$7&gt;=$R192,BC$7&lt;=$R192+$S192-1),1,""))</f>
        <v/>
      </c>
      <c r="BD192" s="23" t="str">
        <f ca="1">IF(AND($O192="Objectif",BD$7&gt;=$R192,BD$7&lt;=$R192+$S192-1),2,IF(AND($O192="Jalon",BD$7&gt;=$R192,BD$7&lt;=$R192+$S192-1),1,""))</f>
        <v/>
      </c>
      <c r="BE192" s="23" t="str">
        <f ca="1">IF(AND($O192="Objectif",BE$7&gt;=$R192,BE$7&lt;=$R192+$S192-1),2,IF(AND($O192="Jalon",BE$7&gt;=$R192,BE$7&lt;=$R192+$S192-1),1,""))</f>
        <v/>
      </c>
      <c r="BF192" s="23" t="str">
        <f ca="1">IF(AND($O192="Objectif",BF$7&gt;=$R192,BF$7&lt;=$R192+$S192-1),2,IF(AND($O192="Jalon",BF$7&gt;=$R192,BF$7&lt;=$R192+$S192-1),1,""))</f>
        <v/>
      </c>
      <c r="BG192" s="23" t="str">
        <f ca="1">IF(AND($O192="Objectif",BG$7&gt;=$R192,BG$7&lt;=$R192+$S192-1),2,IF(AND($O192="Jalon",BG$7&gt;=$R192,BG$7&lt;=$R192+$S192-1),1,""))</f>
        <v/>
      </c>
      <c r="BH192" s="23" t="str">
        <f ca="1">IF(AND($O192="Objectif",BH$7&gt;=$R192,BH$7&lt;=$R192+$S192-1),2,IF(AND($O192="Jalon",BH$7&gt;=$R192,BH$7&lt;=$R192+$S192-1),1,""))</f>
        <v/>
      </c>
      <c r="BI192" s="23" t="str">
        <f ca="1">IF(AND($O192="Objectif",BI$7&gt;=$R192,BI$7&lt;=$R192+$S192-1),2,IF(AND($O192="Jalon",BI$7&gt;=$R192,BI$7&lt;=$R192+$S192-1),1,""))</f>
        <v/>
      </c>
      <c r="BJ192" s="23" t="str">
        <f ca="1">IF(AND($O192="Objectif",BJ$7&gt;=$R192,BJ$7&lt;=$R192+$S192-1),2,IF(AND($O192="Jalon",BJ$7&gt;=$R192,BJ$7&lt;=$R192+$S192-1),1,""))</f>
        <v/>
      </c>
      <c r="BK192" s="23" t="str">
        <f ca="1">IF(AND($O192="Objectif",BK$7&gt;=$R192,BK$7&lt;=$R192+$S192-1),2,IF(AND($O192="Jalon",BK$7&gt;=$R192,BK$7&lt;=$R192+$S192-1),1,""))</f>
        <v/>
      </c>
      <c r="BL192" s="23" t="str">
        <f ca="1">IF(AND($O192="Objectif",BL$7&gt;=$R192,BL$7&lt;=$R192+$S192-1),2,IF(AND($O192="Jalon",BL$7&gt;=$R192,BL$7&lt;=$R192+$S192-1),1,""))</f>
        <v/>
      </c>
      <c r="BM192" s="23" t="str">
        <f ca="1">IF(AND($O192="Objectif",BM$7&gt;=$R192,BM$7&lt;=$R192+$S192-1),2,IF(AND($O192="Jalon",BM$7&gt;=$R192,BM$7&lt;=$R192+$S192-1),1,""))</f>
        <v/>
      </c>
      <c r="BN192" s="23" t="str">
        <f ca="1">IF(AND($O192="Objectif",BN$7&gt;=$R192,BN$7&lt;=$R192+$S192-1),2,IF(AND($O192="Jalon",BN$7&gt;=$R192,BN$7&lt;=$R192+$S192-1),1,""))</f>
        <v/>
      </c>
      <c r="BO192" s="23" t="str">
        <f ca="1">IF(AND($O192="Objectif",BO$7&gt;=$R192,BO$7&lt;=$R192+$S192-1),2,IF(AND($O192="Jalon",BO$7&gt;=$R192,BO$7&lt;=$R192+$S192-1),1,""))</f>
        <v/>
      </c>
      <c r="BP192" s="23" t="str">
        <f ca="1">IF(AND($O192="Objectif",BP$7&gt;=$R192,BP$7&lt;=$R192+$S192-1),2,IF(AND($O192="Jalon",BP$7&gt;=$R192,BP$7&lt;=$R192+$S192-1),1,""))</f>
        <v/>
      </c>
      <c r="BQ192" s="23" t="str">
        <f ca="1">IF(AND($O192="Objectif",BQ$7&gt;=$R192,BQ$7&lt;=$R192+$S192-1),2,IF(AND($O192="Jalon",BQ$7&gt;=$R192,BQ$7&lt;=$R192+$S192-1),1,""))</f>
        <v/>
      </c>
      <c r="BR192" s="23" t="str">
        <f ca="1">IF(AND($O192="Objectif",BR$7&gt;=$R192,BR$7&lt;=$R192+$S192-1),2,IF(AND($O192="Jalon",BR$7&gt;=$R192,BR$7&lt;=$R192+$S192-1),1,""))</f>
        <v/>
      </c>
      <c r="BS192" s="23" t="str">
        <f ca="1">IF(AND($O192="Objectif",BS$7&gt;=$R192,BS$7&lt;=$R192+$S192-1),2,IF(AND($O192="Jalon",BS$7&gt;=$R192,BS$7&lt;=$R192+$S192-1),1,""))</f>
        <v/>
      </c>
      <c r="BT192" s="23" t="str">
        <f ca="1">IF(AND($O192="Objectif",BT$7&gt;=$R192,BT$7&lt;=$R192+$S192-1),2,IF(AND($O192="Jalon",BT$7&gt;=$R192,BT$7&lt;=$R192+$S192-1),1,""))</f>
        <v/>
      </c>
      <c r="BU192" s="23" t="str">
        <f ca="1">IF(AND($O192="Objectif",BU$7&gt;=$R192,BU$7&lt;=$R192+$S192-1),2,IF(AND($O192="Jalon",BU$7&gt;=$R192,BU$7&lt;=$R192+$S192-1),1,""))</f>
        <v/>
      </c>
      <c r="BV192" s="23" t="str">
        <f ca="1">IF(AND($O192="Objectif",BV$7&gt;=$R192,BV$7&lt;=$R192+$S192-1),2,IF(AND($O192="Jalon",BV$7&gt;=$R192,BV$7&lt;=$R192+$S192-1),1,""))</f>
        <v/>
      </c>
      <c r="BW192" s="23" t="str">
        <f ca="1">IF(AND($O192="Objectif",BW$7&gt;=$R192,BW$7&lt;=$R192+$S192-1),2,IF(AND($O192="Jalon",BW$7&gt;=$R192,BW$7&lt;=$R192+$S192-1),1,""))</f>
        <v/>
      </c>
      <c r="BX192" s="23" t="str">
        <f ca="1">IF(AND($O192="Objectif",BX$7&gt;=$R192,BX$7&lt;=$R192+$S192-1),2,IF(AND($O192="Jalon",BX$7&gt;=$R192,BX$7&lt;=$R192+$S192-1),1,""))</f>
        <v/>
      </c>
      <c r="BY192" s="23" t="str">
        <f ca="1">IF(AND($O192="Objectif",BY$7&gt;=$R192,BY$7&lt;=$R192+$S192-1),2,IF(AND($O192="Jalon",BY$7&gt;=$R192,BY$7&lt;=$R192+$S192-1),1,""))</f>
        <v/>
      </c>
      <c r="BZ192" s="23" t="str">
        <f ca="1">IF(AND($O192="Objectif",BZ$7&gt;=$R192,BZ$7&lt;=$R192+$S192-1),2,IF(AND($O192="Jalon",BZ$7&gt;=$R192,BZ$7&lt;=$R192+$S192-1),1,""))</f>
        <v/>
      </c>
      <c r="CA192" s="23" t="str">
        <f ca="1">IF(AND($O192="Objectif",CA$7&gt;=$R192,CA$7&lt;=$R192+$S192-1),2,IF(AND($O192="Jalon",CA$7&gt;=$R192,CA$7&lt;=$R192+$S192-1),1,""))</f>
        <v/>
      </c>
      <c r="CB192" s="23" t="str">
        <f ca="1">IF(AND($O192="Objectif",CB$7&gt;=$R192,CB$7&lt;=$R192+$S192-1),2,IF(AND($O192="Jalon",CB$7&gt;=$R192,CB$7&lt;=$R192+$S192-1),1,""))</f>
        <v/>
      </c>
    </row>
    <row r="193" spans="1:80" s="60" customFormat="1" ht="30" customHeight="1" x14ac:dyDescent="0.25">
      <c r="A193" s="37">
        <v>2</v>
      </c>
      <c r="B193" s="33" t="s">
        <v>18</v>
      </c>
      <c r="C193" s="88" t="str">
        <f ca="1">VLOOKUP(((Jalons[[#This Row],[perturbation ]]+Jalons[[#This Row],[perturbation 9]])/150),$D$3:$E$6,2,1)</f>
        <v>En bonne voie</v>
      </c>
      <c r="D193" s="88" t="str">
        <f ca="1">VLOOKUP((Jalons[[#This Row],[temps consommés ]]-Jalons[[#This Row],[Nombre de jours]])/Jalons[[#This Row],[Nombre de jours]],$V$3:$W$6,2,1)</f>
        <v>En bonne voie</v>
      </c>
      <c r="E193" s="22" t="s">
        <v>9</v>
      </c>
      <c r="F193" s="65">
        <f>IF(AND(Jalons[[#This Row],[début réel ]]="",Jalons[[#This Row],[fin réelle ]]),0,IF(AND(Jalons[[#This Row],[début réel ]]&lt;&gt;"",Jalons[[#This Row],[fin réelle ]]=""),0.5,1))</f>
        <v>0</v>
      </c>
      <c r="G193" s="56">
        <f>+T148+1</f>
        <v>45083</v>
      </c>
      <c r="H193" s="21">
        <v>1</v>
      </c>
      <c r="I193" s="45">
        <f>+Jalons[[#This Row],[Début prévisionnel ]]+Jalons[[#This Row],[Nombre de jours]]-1</f>
        <v>45083</v>
      </c>
      <c r="J193" s="45"/>
      <c r="K193" s="87">
        <f ca="1">IF(Jalons[[#This Row],[temps consommés ]]-Jalons[[#This Row],[Nombre de jours]]&lt;0,0,Jalons[[#This Row],[temps consommés ]]-Jalons[[#This Row],[Nombre de jours]])</f>
        <v>0</v>
      </c>
      <c r="L19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3" s="45"/>
      <c r="N193" s="66"/>
      <c r="O193" s="88" t="str">
        <f ca="1">VLOOKUP(Jalons[[#This Row],[temps consommés 10]]-Jalons[[#This Row],[Nombre de jours6]]/Jalons[[#This Row],[Nombre de jours6]],$V$3:$W$6,2,1)</f>
        <v>En bonne voie</v>
      </c>
      <c r="P193" s="22" t="s">
        <v>9</v>
      </c>
      <c r="Q193" s="65">
        <f>IF(AND(Jalons[[#This Row],[début réel 8]]="",Jalons[[#This Row],[fin réelle 11]]),0,IF(AND(Jalons[[#This Row],[début réel 8]]&lt;&gt;"",Jalons[[#This Row],[fin réelle 11]]=""),0.5,1))</f>
        <v>0</v>
      </c>
      <c r="R193" s="56">
        <f>+Jalons[[#This Row],[Fin ]]+1</f>
        <v>45084</v>
      </c>
      <c r="S193">
        <v>23</v>
      </c>
      <c r="T193" s="45">
        <f>Jalons[[#This Row],[Début prévisionnel 5]]+Jalons[[#This Row],[Nombre de jours6]]</f>
        <v>45107</v>
      </c>
      <c r="U193" s="45"/>
      <c r="V193" s="87">
        <f ca="1">IF(Jalons[[#This Row],[temps consommés 10]]-Jalons[[#This Row],[Nombre de jours6]]&lt;0,0,Jalons[[#This Row],[temps consommés 10]]-Jalons[[#This Row],[Nombre de jours6]])</f>
        <v>0</v>
      </c>
      <c r="W19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3" s="45"/>
      <c r="Y193" s="23" t="str">
        <f ca="1">IF(AND($O193="Objectif",Y$7&gt;=$R193,Y$7&lt;=$R193+$S193-1),2,IF(AND($O193="Jalon",Y$7&gt;=$R193,Y$7&lt;=$R193+$S193-1),1,""))</f>
        <v/>
      </c>
      <c r="Z193" s="23" t="str">
        <f ca="1">IF(AND($O193="Objectif",Z$7&gt;=$R193,Z$7&lt;=$R193+$S193-1),2,IF(AND($O193="Jalon",Z$7&gt;=$R193,Z$7&lt;=$R193+$S193-1),1,""))</f>
        <v/>
      </c>
      <c r="AA193" s="23" t="str">
        <f ca="1">IF(AND($O193="Objectif",AA$7&gt;=$R193,AA$7&lt;=$R193+$S193-1),2,IF(AND($O193="Jalon",AA$7&gt;=$R193,AA$7&lt;=$R193+$S193-1),1,""))</f>
        <v/>
      </c>
      <c r="AB193" s="23" t="str">
        <f ca="1">IF(AND($O193="Objectif",AB$7&gt;=$R193,AB$7&lt;=$R193+$S193-1),2,IF(AND($O193="Jalon",AB$7&gt;=$R193,AB$7&lt;=$R193+$S193-1),1,""))</f>
        <v/>
      </c>
      <c r="AC193" s="23" t="str">
        <f ca="1">IF(AND($O193="Objectif",AC$7&gt;=$R193,AC$7&lt;=$R193+$S193-1),2,IF(AND($O193="Jalon",AC$7&gt;=$R193,AC$7&lt;=$R193+$S193-1),1,""))</f>
        <v/>
      </c>
      <c r="AD193" s="23" t="str">
        <f ca="1">IF(AND($O193="Objectif",AD$7&gt;=$R193,AD$7&lt;=$R193+$S193-1),2,IF(AND($O193="Jalon",AD$7&gt;=$R193,AD$7&lt;=$R193+$S193-1),1,""))</f>
        <v/>
      </c>
      <c r="AE193" s="23" t="str">
        <f ca="1">IF(AND($O193="Objectif",AE$7&gt;=$R193,AE$7&lt;=$R193+$S193-1),2,IF(AND($O193="Jalon",AE$7&gt;=$R193,AE$7&lt;=$R193+$S193-1),1,""))</f>
        <v/>
      </c>
      <c r="AF193" s="23" t="str">
        <f ca="1">IF(AND($O193="Objectif",AF$7&gt;=$R193,AF$7&lt;=$R193+$S193-1),2,IF(AND($O193="Jalon",AF$7&gt;=$R193,AF$7&lt;=$R193+$S193-1),1,""))</f>
        <v/>
      </c>
      <c r="AG193" s="23" t="str">
        <f ca="1">IF(AND($O193="Objectif",AG$7&gt;=$R193,AG$7&lt;=$R193+$S193-1),2,IF(AND($O193="Jalon",AG$7&gt;=$R193,AG$7&lt;=$R193+$S193-1),1,""))</f>
        <v/>
      </c>
      <c r="AH193" s="23" t="str">
        <f ca="1">IF(AND($O193="Objectif",AH$7&gt;=$R193,AH$7&lt;=$R193+$S193-1),2,IF(AND($O193="Jalon",AH$7&gt;=$R193,AH$7&lt;=$R193+$S193-1),1,""))</f>
        <v/>
      </c>
      <c r="AI193" s="23" t="str">
        <f ca="1">IF(AND($O193="Objectif",AI$7&gt;=$R193,AI$7&lt;=$R193+$S193-1),2,IF(AND($O193="Jalon",AI$7&gt;=$R193,AI$7&lt;=$R193+$S193-1),1,""))</f>
        <v/>
      </c>
      <c r="AJ193" s="23" t="str">
        <f ca="1">IF(AND($O193="Objectif",AJ$7&gt;=$R193,AJ$7&lt;=$R193+$S193-1),2,IF(AND($O193="Jalon",AJ$7&gt;=$R193,AJ$7&lt;=$R193+$S193-1),1,""))</f>
        <v/>
      </c>
      <c r="AK193" s="23" t="str">
        <f ca="1">IF(AND($O193="Objectif",AK$7&gt;=$R193,AK$7&lt;=$R193+$S193-1),2,IF(AND($O193="Jalon",AK$7&gt;=$R193,AK$7&lt;=$R193+$S193-1),1,""))</f>
        <v/>
      </c>
      <c r="AL193" s="23" t="str">
        <f ca="1">IF(AND($O193="Objectif",AL$7&gt;=$R193,AL$7&lt;=$R193+$S193-1),2,IF(AND($O193="Jalon",AL$7&gt;=$R193,AL$7&lt;=$R193+$S193-1),1,""))</f>
        <v/>
      </c>
      <c r="AM193" s="23" t="str">
        <f ca="1">IF(AND($O193="Objectif",AM$7&gt;=$R193,AM$7&lt;=$R193+$S193-1),2,IF(AND($O193="Jalon",AM$7&gt;=$R193,AM$7&lt;=$R193+$S193-1),1,""))</f>
        <v/>
      </c>
      <c r="AN193" s="23" t="str">
        <f ca="1">IF(AND($O193="Objectif",AN$7&gt;=$R193,AN$7&lt;=$R193+$S193-1),2,IF(AND($O193="Jalon",AN$7&gt;=$R193,AN$7&lt;=$R193+$S193-1),1,""))</f>
        <v/>
      </c>
      <c r="AO193" s="23" t="str">
        <f ca="1">IF(AND($O193="Objectif",AO$7&gt;=$R193,AO$7&lt;=$R193+$S193-1),2,IF(AND($O193="Jalon",AO$7&gt;=$R193,AO$7&lt;=$R193+$S193-1),1,""))</f>
        <v/>
      </c>
      <c r="AP193" s="23" t="str">
        <f ca="1">IF(AND($O193="Objectif",AP$7&gt;=$R193,AP$7&lt;=$R193+$S193-1),2,IF(AND($O193="Jalon",AP$7&gt;=$R193,AP$7&lt;=$R193+$S193-1),1,""))</f>
        <v/>
      </c>
      <c r="AQ193" s="23" t="str">
        <f ca="1">IF(AND($O193="Objectif",AQ$7&gt;=$R193,AQ$7&lt;=$R193+$S193-1),2,IF(AND($O193="Jalon",AQ$7&gt;=$R193,AQ$7&lt;=$R193+$S193-1),1,""))</f>
        <v/>
      </c>
      <c r="AR193" s="23" t="str">
        <f ca="1">IF(AND($O193="Objectif",AR$7&gt;=$R193,AR$7&lt;=$R193+$S193-1),2,IF(AND($O193="Jalon",AR$7&gt;=$R193,AR$7&lt;=$R193+$S193-1),1,""))</f>
        <v/>
      </c>
      <c r="AS193" s="23" t="str">
        <f ca="1">IF(AND($O193="Objectif",AS$7&gt;=$R193,AS$7&lt;=$R193+$S193-1),2,IF(AND($O193="Jalon",AS$7&gt;=$R193,AS$7&lt;=$R193+$S193-1),1,""))</f>
        <v/>
      </c>
      <c r="AT193" s="23" t="str">
        <f ca="1">IF(AND($O193="Objectif",AT$7&gt;=$R193,AT$7&lt;=$R193+$S193-1),2,IF(AND($O193="Jalon",AT$7&gt;=$R193,AT$7&lt;=$R193+$S193-1),1,""))</f>
        <v/>
      </c>
      <c r="AU193" s="23" t="str">
        <f ca="1">IF(AND($O193="Objectif",AU$7&gt;=$R193,AU$7&lt;=$R193+$S193-1),2,IF(AND($O193="Jalon",AU$7&gt;=$R193,AU$7&lt;=$R193+$S193-1),1,""))</f>
        <v/>
      </c>
      <c r="AV193" s="23" t="str">
        <f ca="1">IF(AND($O193="Objectif",AV$7&gt;=$R193,AV$7&lt;=$R193+$S193-1),2,IF(AND($O193="Jalon",AV$7&gt;=$R193,AV$7&lt;=$R193+$S193-1),1,""))</f>
        <v/>
      </c>
      <c r="AW193" s="23" t="str">
        <f ca="1">IF(AND($O193="Objectif",AW$7&gt;=$R193,AW$7&lt;=$R193+$S193-1),2,IF(AND($O193="Jalon",AW$7&gt;=$R193,AW$7&lt;=$R193+$S193-1),1,""))</f>
        <v/>
      </c>
      <c r="AX193" s="23" t="str">
        <f ca="1">IF(AND($O193="Objectif",AX$7&gt;=$R193,AX$7&lt;=$R193+$S193-1),2,IF(AND($O193="Jalon",AX$7&gt;=$R193,AX$7&lt;=$R193+$S193-1),1,""))</f>
        <v/>
      </c>
      <c r="AY193" s="23" t="str">
        <f ca="1">IF(AND($O193="Objectif",AY$7&gt;=$R193,AY$7&lt;=$R193+$S193-1),2,IF(AND($O193="Jalon",AY$7&gt;=$R193,AY$7&lt;=$R193+$S193-1),1,""))</f>
        <v/>
      </c>
      <c r="AZ193" s="23" t="str">
        <f ca="1">IF(AND($O193="Objectif",AZ$7&gt;=$R193,AZ$7&lt;=$R193+$S193-1),2,IF(AND($O193="Jalon",AZ$7&gt;=$R193,AZ$7&lt;=$R193+$S193-1),1,""))</f>
        <v/>
      </c>
      <c r="BA193" s="23" t="str">
        <f ca="1">IF(AND($O193="Objectif",BA$7&gt;=$R193,BA$7&lt;=$R193+$S193-1),2,IF(AND($O193="Jalon",BA$7&gt;=$R193,BA$7&lt;=$R193+$S193-1),1,""))</f>
        <v/>
      </c>
      <c r="BB193" s="23" t="str">
        <f ca="1">IF(AND($O193="Objectif",BB$7&gt;=$R193,BB$7&lt;=$R193+$S193-1),2,IF(AND($O193="Jalon",BB$7&gt;=$R193,BB$7&lt;=$R193+$S193-1),1,""))</f>
        <v/>
      </c>
      <c r="BC193" s="23" t="str">
        <f ca="1">IF(AND($O193="Objectif",BC$7&gt;=$R193,BC$7&lt;=$R193+$S193-1),2,IF(AND($O193="Jalon",BC$7&gt;=$R193,BC$7&lt;=$R193+$S193-1),1,""))</f>
        <v/>
      </c>
      <c r="BD193" s="23" t="str">
        <f ca="1">IF(AND($O193="Objectif",BD$7&gt;=$R193,BD$7&lt;=$R193+$S193-1),2,IF(AND($O193="Jalon",BD$7&gt;=$R193,BD$7&lt;=$R193+$S193-1),1,""))</f>
        <v/>
      </c>
      <c r="BE193" s="23" t="str">
        <f ca="1">IF(AND($O193="Objectif",BE$7&gt;=$R193,BE$7&lt;=$R193+$S193-1),2,IF(AND($O193="Jalon",BE$7&gt;=$R193,BE$7&lt;=$R193+$S193-1),1,""))</f>
        <v/>
      </c>
      <c r="BF193" s="23" t="str">
        <f ca="1">IF(AND($O193="Objectif",BF$7&gt;=$R193,BF$7&lt;=$R193+$S193-1),2,IF(AND($O193="Jalon",BF$7&gt;=$R193,BF$7&lt;=$R193+$S193-1),1,""))</f>
        <v/>
      </c>
      <c r="BG193" s="23" t="str">
        <f ca="1">IF(AND($O193="Objectif",BG$7&gt;=$R193,BG$7&lt;=$R193+$S193-1),2,IF(AND($O193="Jalon",BG$7&gt;=$R193,BG$7&lt;=$R193+$S193-1),1,""))</f>
        <v/>
      </c>
      <c r="BH193" s="23" t="str">
        <f ca="1">IF(AND($O193="Objectif",BH$7&gt;=$R193,BH$7&lt;=$R193+$S193-1),2,IF(AND($O193="Jalon",BH$7&gt;=$R193,BH$7&lt;=$R193+$S193-1),1,""))</f>
        <v/>
      </c>
      <c r="BI193" s="23" t="str">
        <f ca="1">IF(AND($O193="Objectif",BI$7&gt;=$R193,BI$7&lt;=$R193+$S193-1),2,IF(AND($O193="Jalon",BI$7&gt;=$R193,BI$7&lt;=$R193+$S193-1),1,""))</f>
        <v/>
      </c>
      <c r="BJ193" s="23" t="str">
        <f ca="1">IF(AND($O193="Objectif",BJ$7&gt;=$R193,BJ$7&lt;=$R193+$S193-1),2,IF(AND($O193="Jalon",BJ$7&gt;=$R193,BJ$7&lt;=$R193+$S193-1),1,""))</f>
        <v/>
      </c>
      <c r="BK193" s="23" t="str">
        <f ca="1">IF(AND($O193="Objectif",BK$7&gt;=$R193,BK$7&lt;=$R193+$S193-1),2,IF(AND($O193="Jalon",BK$7&gt;=$R193,BK$7&lt;=$R193+$S193-1),1,""))</f>
        <v/>
      </c>
      <c r="BL193" s="23" t="str">
        <f ca="1">IF(AND($O193="Objectif",BL$7&gt;=$R193,BL$7&lt;=$R193+$S193-1),2,IF(AND($O193="Jalon",BL$7&gt;=$R193,BL$7&lt;=$R193+$S193-1),1,""))</f>
        <v/>
      </c>
      <c r="BM193" s="23" t="str">
        <f ca="1">IF(AND($O193="Objectif",BM$7&gt;=$R193,BM$7&lt;=$R193+$S193-1),2,IF(AND($O193="Jalon",BM$7&gt;=$R193,BM$7&lt;=$R193+$S193-1),1,""))</f>
        <v/>
      </c>
      <c r="BN193" s="23" t="str">
        <f ca="1">IF(AND($O193="Objectif",BN$7&gt;=$R193,BN$7&lt;=$R193+$S193-1),2,IF(AND($O193="Jalon",BN$7&gt;=$R193,BN$7&lt;=$R193+$S193-1),1,""))</f>
        <v/>
      </c>
      <c r="BO193" s="23" t="str">
        <f ca="1">IF(AND($O193="Objectif",BO$7&gt;=$R193,BO$7&lt;=$R193+$S193-1),2,IF(AND($O193="Jalon",BO$7&gt;=$R193,BO$7&lt;=$R193+$S193-1),1,""))</f>
        <v/>
      </c>
      <c r="BP193" s="23" t="str">
        <f ca="1">IF(AND($O193="Objectif",BP$7&gt;=$R193,BP$7&lt;=$R193+$S193-1),2,IF(AND($O193="Jalon",BP$7&gt;=$R193,BP$7&lt;=$R193+$S193-1),1,""))</f>
        <v/>
      </c>
      <c r="BQ193" s="23" t="str">
        <f ca="1">IF(AND($O193="Objectif",BQ$7&gt;=$R193,BQ$7&lt;=$R193+$S193-1),2,IF(AND($O193="Jalon",BQ$7&gt;=$R193,BQ$7&lt;=$R193+$S193-1),1,""))</f>
        <v/>
      </c>
      <c r="BR193" s="23" t="str">
        <f ca="1">IF(AND($O193="Objectif",BR$7&gt;=$R193,BR$7&lt;=$R193+$S193-1),2,IF(AND($O193="Jalon",BR$7&gt;=$R193,BR$7&lt;=$R193+$S193-1),1,""))</f>
        <v/>
      </c>
      <c r="BS193" s="23" t="str">
        <f ca="1">IF(AND($O193="Objectif",BS$7&gt;=$R193,BS$7&lt;=$R193+$S193-1),2,IF(AND($O193="Jalon",BS$7&gt;=$R193,BS$7&lt;=$R193+$S193-1),1,""))</f>
        <v/>
      </c>
      <c r="BT193" s="23" t="str">
        <f ca="1">IF(AND($O193="Objectif",BT$7&gt;=$R193,BT$7&lt;=$R193+$S193-1),2,IF(AND($O193="Jalon",BT$7&gt;=$R193,BT$7&lt;=$R193+$S193-1),1,""))</f>
        <v/>
      </c>
      <c r="BU193" s="23" t="str">
        <f ca="1">IF(AND($O193="Objectif",BU$7&gt;=$R193,BU$7&lt;=$R193+$S193-1),2,IF(AND($O193="Jalon",BU$7&gt;=$R193,BU$7&lt;=$R193+$S193-1),1,""))</f>
        <v/>
      </c>
      <c r="BV193" s="23" t="str">
        <f ca="1">IF(AND($O193="Objectif",BV$7&gt;=$R193,BV$7&lt;=$R193+$S193-1),2,IF(AND($O193="Jalon",BV$7&gt;=$R193,BV$7&lt;=$R193+$S193-1),1,""))</f>
        <v/>
      </c>
      <c r="BW193" s="23" t="str">
        <f ca="1">IF(AND($O193="Objectif",BW$7&gt;=$R193,BW$7&lt;=$R193+$S193-1),2,IF(AND($O193="Jalon",BW$7&gt;=$R193,BW$7&lt;=$R193+$S193-1),1,""))</f>
        <v/>
      </c>
      <c r="BX193" s="23" t="str">
        <f ca="1">IF(AND($O193="Objectif",BX$7&gt;=$R193,BX$7&lt;=$R193+$S193-1),2,IF(AND($O193="Jalon",BX$7&gt;=$R193,BX$7&lt;=$R193+$S193-1),1,""))</f>
        <v/>
      </c>
      <c r="BY193" s="23" t="str">
        <f ca="1">IF(AND($O193="Objectif",BY$7&gt;=$R193,BY$7&lt;=$R193+$S193-1),2,IF(AND($O193="Jalon",BY$7&gt;=$R193,BY$7&lt;=$R193+$S193-1),1,""))</f>
        <v/>
      </c>
      <c r="BZ193" s="23" t="str">
        <f ca="1">IF(AND($O193="Objectif",BZ$7&gt;=$R193,BZ$7&lt;=$R193+$S193-1),2,IF(AND($O193="Jalon",BZ$7&gt;=$R193,BZ$7&lt;=$R193+$S193-1),1,""))</f>
        <v/>
      </c>
      <c r="CA193" s="23" t="str">
        <f ca="1">IF(AND($O193="Objectif",CA$7&gt;=$R193,CA$7&lt;=$R193+$S193-1),2,IF(AND($O193="Jalon",CA$7&gt;=$R193,CA$7&lt;=$R193+$S193-1),1,""))</f>
        <v/>
      </c>
      <c r="CB193" s="23" t="str">
        <f ca="1">IF(AND($O193="Objectif",CB$7&gt;=$R193,CB$7&lt;=$R193+$S193-1),2,IF(AND($O193="Jalon",CB$7&gt;=$R193,CB$7&lt;=$R193+$S193-1),1,""))</f>
        <v/>
      </c>
    </row>
    <row r="194" spans="1:80" s="60" customFormat="1" ht="30" customHeight="1" x14ac:dyDescent="0.25">
      <c r="A194" s="36">
        <v>3</v>
      </c>
      <c r="B194" s="33" t="s">
        <v>19</v>
      </c>
      <c r="C194" s="88" t="str">
        <f ca="1">VLOOKUP(((Jalons[[#This Row],[perturbation ]]+Jalons[[#This Row],[perturbation 9]])/150),$D$3:$E$6,2,1)</f>
        <v>En bonne voie</v>
      </c>
      <c r="D194" s="88" t="str">
        <f ca="1">VLOOKUP((Jalons[[#This Row],[temps consommés ]]-Jalons[[#This Row],[Nombre de jours]])/Jalons[[#This Row],[Nombre de jours]],$V$3:$W$6,2,1)</f>
        <v>En bonne voie</v>
      </c>
      <c r="E194" s="22" t="s">
        <v>9</v>
      </c>
      <c r="F194" s="65">
        <f>IF(AND(Jalons[[#This Row],[début réel ]]="",Jalons[[#This Row],[fin réelle ]]),0,IF(AND(Jalons[[#This Row],[début réel ]]&lt;&gt;"",Jalons[[#This Row],[fin réelle ]]=""),0.5,1))</f>
        <v>0</v>
      </c>
      <c r="G194" s="56">
        <f>+T149+1</f>
        <v>45083</v>
      </c>
      <c r="H194" s="21">
        <v>1</v>
      </c>
      <c r="I194" s="45">
        <f>+Jalons[[#This Row],[Début prévisionnel ]]+Jalons[[#This Row],[Nombre de jours]]-1</f>
        <v>45083</v>
      </c>
      <c r="J194" s="45"/>
      <c r="K194" s="87">
        <f ca="1">IF(Jalons[[#This Row],[temps consommés ]]-Jalons[[#This Row],[Nombre de jours]]&lt;0,0,Jalons[[#This Row],[temps consommés ]]-Jalons[[#This Row],[Nombre de jours]])</f>
        <v>0</v>
      </c>
      <c r="L19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4" s="45"/>
      <c r="N194" s="66"/>
      <c r="O194" s="88" t="str">
        <f ca="1">VLOOKUP(Jalons[[#This Row],[temps consommés 10]]-Jalons[[#This Row],[Nombre de jours6]]/Jalons[[#This Row],[Nombre de jours6]],$V$3:$W$6,2,1)</f>
        <v>En bonne voie</v>
      </c>
      <c r="P194" s="22" t="s">
        <v>9</v>
      </c>
      <c r="Q194" s="65">
        <f>IF(AND(Jalons[[#This Row],[début réel 8]]="",Jalons[[#This Row],[fin réelle 11]]),0,IF(AND(Jalons[[#This Row],[début réel 8]]&lt;&gt;"",Jalons[[#This Row],[fin réelle 11]]=""),0.5,1))</f>
        <v>0</v>
      </c>
      <c r="R194" s="56">
        <f>+Jalons[[#This Row],[Fin ]]+1</f>
        <v>45084</v>
      </c>
      <c r="S194">
        <v>23</v>
      </c>
      <c r="T194" s="45">
        <f>Jalons[[#This Row],[Début prévisionnel 5]]+Jalons[[#This Row],[Nombre de jours6]]</f>
        <v>45107</v>
      </c>
      <c r="U194" s="45"/>
      <c r="V194" s="87">
        <f ca="1">IF(Jalons[[#This Row],[temps consommés 10]]-Jalons[[#This Row],[Nombre de jours6]]&lt;0,0,Jalons[[#This Row],[temps consommés 10]]-Jalons[[#This Row],[Nombre de jours6]])</f>
        <v>0</v>
      </c>
      <c r="W19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4" s="45"/>
      <c r="Y194" s="23" t="str">
        <f ca="1">IF(AND($O194="Objectif",Y$7&gt;=$R194,Y$7&lt;=$R194+$S194-1),2,IF(AND($O194="Jalon",Y$7&gt;=$R194,Y$7&lt;=$R194+$S194-1),1,""))</f>
        <v/>
      </c>
      <c r="Z194" s="23" t="str">
        <f ca="1">IF(AND($O194="Objectif",Z$7&gt;=$R194,Z$7&lt;=$R194+$S194-1),2,IF(AND($O194="Jalon",Z$7&gt;=$R194,Z$7&lt;=$R194+$S194-1),1,""))</f>
        <v/>
      </c>
      <c r="AA194" s="23" t="str">
        <f ca="1">IF(AND($O194="Objectif",AA$7&gt;=$R194,AA$7&lt;=$R194+$S194-1),2,IF(AND($O194="Jalon",AA$7&gt;=$R194,AA$7&lt;=$R194+$S194-1),1,""))</f>
        <v/>
      </c>
      <c r="AB194" s="23" t="str">
        <f ca="1">IF(AND($O194="Objectif",AB$7&gt;=$R194,AB$7&lt;=$R194+$S194-1),2,IF(AND($O194="Jalon",AB$7&gt;=$R194,AB$7&lt;=$R194+$S194-1),1,""))</f>
        <v/>
      </c>
      <c r="AC194" s="23" t="str">
        <f ca="1">IF(AND($O194="Objectif",AC$7&gt;=$R194,AC$7&lt;=$R194+$S194-1),2,IF(AND($O194="Jalon",AC$7&gt;=$R194,AC$7&lt;=$R194+$S194-1),1,""))</f>
        <v/>
      </c>
      <c r="AD194" s="23" t="str">
        <f ca="1">IF(AND($O194="Objectif",AD$7&gt;=$R194,AD$7&lt;=$R194+$S194-1),2,IF(AND($O194="Jalon",AD$7&gt;=$R194,AD$7&lt;=$R194+$S194-1),1,""))</f>
        <v/>
      </c>
      <c r="AE194" s="23" t="str">
        <f ca="1">IF(AND($O194="Objectif",AE$7&gt;=$R194,AE$7&lt;=$R194+$S194-1),2,IF(AND($O194="Jalon",AE$7&gt;=$R194,AE$7&lt;=$R194+$S194-1),1,""))</f>
        <v/>
      </c>
      <c r="AF194" s="23" t="str">
        <f ca="1">IF(AND($O194="Objectif",AF$7&gt;=$R194,AF$7&lt;=$R194+$S194-1),2,IF(AND($O194="Jalon",AF$7&gt;=$R194,AF$7&lt;=$R194+$S194-1),1,""))</f>
        <v/>
      </c>
      <c r="AG194" s="23" t="str">
        <f ca="1">IF(AND($O194="Objectif",AG$7&gt;=$R194,AG$7&lt;=$R194+$S194-1),2,IF(AND($O194="Jalon",AG$7&gt;=$R194,AG$7&lt;=$R194+$S194-1),1,""))</f>
        <v/>
      </c>
      <c r="AH194" s="23" t="str">
        <f ca="1">IF(AND($O194="Objectif",AH$7&gt;=$R194,AH$7&lt;=$R194+$S194-1),2,IF(AND($O194="Jalon",AH$7&gt;=$R194,AH$7&lt;=$R194+$S194-1),1,""))</f>
        <v/>
      </c>
      <c r="AI194" s="23" t="str">
        <f ca="1">IF(AND($O194="Objectif",AI$7&gt;=$R194,AI$7&lt;=$R194+$S194-1),2,IF(AND($O194="Jalon",AI$7&gt;=$R194,AI$7&lt;=$R194+$S194-1),1,""))</f>
        <v/>
      </c>
      <c r="AJ194" s="23" t="str">
        <f ca="1">IF(AND($O194="Objectif",AJ$7&gt;=$R194,AJ$7&lt;=$R194+$S194-1),2,IF(AND($O194="Jalon",AJ$7&gt;=$R194,AJ$7&lt;=$R194+$S194-1),1,""))</f>
        <v/>
      </c>
      <c r="AK194" s="23" t="str">
        <f ca="1">IF(AND($O194="Objectif",AK$7&gt;=$R194,AK$7&lt;=$R194+$S194-1),2,IF(AND($O194="Jalon",AK$7&gt;=$R194,AK$7&lt;=$R194+$S194-1),1,""))</f>
        <v/>
      </c>
      <c r="AL194" s="23" t="str">
        <f ca="1">IF(AND($O194="Objectif",AL$7&gt;=$R194,AL$7&lt;=$R194+$S194-1),2,IF(AND($O194="Jalon",AL$7&gt;=$R194,AL$7&lt;=$R194+$S194-1),1,""))</f>
        <v/>
      </c>
      <c r="AM194" s="23" t="str">
        <f ca="1">IF(AND($O194="Objectif",AM$7&gt;=$R194,AM$7&lt;=$R194+$S194-1),2,IF(AND($O194="Jalon",AM$7&gt;=$R194,AM$7&lt;=$R194+$S194-1),1,""))</f>
        <v/>
      </c>
      <c r="AN194" s="23" t="str">
        <f ca="1">IF(AND($O194="Objectif",AN$7&gt;=$R194,AN$7&lt;=$R194+$S194-1),2,IF(AND($O194="Jalon",AN$7&gt;=$R194,AN$7&lt;=$R194+$S194-1),1,""))</f>
        <v/>
      </c>
      <c r="AO194" s="23" t="str">
        <f ca="1">IF(AND($O194="Objectif",AO$7&gt;=$R194,AO$7&lt;=$R194+$S194-1),2,IF(AND($O194="Jalon",AO$7&gt;=$R194,AO$7&lt;=$R194+$S194-1),1,""))</f>
        <v/>
      </c>
      <c r="AP194" s="23" t="str">
        <f ca="1">IF(AND($O194="Objectif",AP$7&gt;=$R194,AP$7&lt;=$R194+$S194-1),2,IF(AND($O194="Jalon",AP$7&gt;=$R194,AP$7&lt;=$R194+$S194-1),1,""))</f>
        <v/>
      </c>
      <c r="AQ194" s="23" t="str">
        <f ca="1">IF(AND($O194="Objectif",AQ$7&gt;=$R194,AQ$7&lt;=$R194+$S194-1),2,IF(AND($O194="Jalon",AQ$7&gt;=$R194,AQ$7&lt;=$R194+$S194-1),1,""))</f>
        <v/>
      </c>
      <c r="AR194" s="23" t="str">
        <f ca="1">IF(AND($O194="Objectif",AR$7&gt;=$R194,AR$7&lt;=$R194+$S194-1),2,IF(AND($O194="Jalon",AR$7&gt;=$R194,AR$7&lt;=$R194+$S194-1),1,""))</f>
        <v/>
      </c>
      <c r="AS194" s="23" t="str">
        <f ca="1">IF(AND($O194="Objectif",AS$7&gt;=$R194,AS$7&lt;=$R194+$S194-1),2,IF(AND($O194="Jalon",AS$7&gt;=$R194,AS$7&lt;=$R194+$S194-1),1,""))</f>
        <v/>
      </c>
      <c r="AT194" s="23" t="str">
        <f ca="1">IF(AND($O194="Objectif",AT$7&gt;=$R194,AT$7&lt;=$R194+$S194-1),2,IF(AND($O194="Jalon",AT$7&gt;=$R194,AT$7&lt;=$R194+$S194-1),1,""))</f>
        <v/>
      </c>
      <c r="AU194" s="23" t="str">
        <f ca="1">IF(AND($O194="Objectif",AU$7&gt;=$R194,AU$7&lt;=$R194+$S194-1),2,IF(AND($O194="Jalon",AU$7&gt;=$R194,AU$7&lt;=$R194+$S194-1),1,""))</f>
        <v/>
      </c>
      <c r="AV194" s="23" t="str">
        <f ca="1">IF(AND($O194="Objectif",AV$7&gt;=$R194,AV$7&lt;=$R194+$S194-1),2,IF(AND($O194="Jalon",AV$7&gt;=$R194,AV$7&lt;=$R194+$S194-1),1,""))</f>
        <v/>
      </c>
      <c r="AW194" s="23" t="str">
        <f ca="1">IF(AND($O194="Objectif",AW$7&gt;=$R194,AW$7&lt;=$R194+$S194-1),2,IF(AND($O194="Jalon",AW$7&gt;=$R194,AW$7&lt;=$R194+$S194-1),1,""))</f>
        <v/>
      </c>
      <c r="AX194" s="23" t="str">
        <f ca="1">IF(AND($O194="Objectif",AX$7&gt;=$R194,AX$7&lt;=$R194+$S194-1),2,IF(AND($O194="Jalon",AX$7&gt;=$R194,AX$7&lt;=$R194+$S194-1),1,""))</f>
        <v/>
      </c>
      <c r="AY194" s="23" t="str">
        <f ca="1">IF(AND($O194="Objectif",AY$7&gt;=$R194,AY$7&lt;=$R194+$S194-1),2,IF(AND($O194="Jalon",AY$7&gt;=$R194,AY$7&lt;=$R194+$S194-1),1,""))</f>
        <v/>
      </c>
      <c r="AZ194" s="23" t="str">
        <f ca="1">IF(AND($O194="Objectif",AZ$7&gt;=$R194,AZ$7&lt;=$R194+$S194-1),2,IF(AND($O194="Jalon",AZ$7&gt;=$R194,AZ$7&lt;=$R194+$S194-1),1,""))</f>
        <v/>
      </c>
      <c r="BA194" s="23" t="str">
        <f ca="1">IF(AND($O194="Objectif",BA$7&gt;=$R194,BA$7&lt;=$R194+$S194-1),2,IF(AND($O194="Jalon",BA$7&gt;=$R194,BA$7&lt;=$R194+$S194-1),1,""))</f>
        <v/>
      </c>
      <c r="BB194" s="23" t="str">
        <f ca="1">IF(AND($O194="Objectif",BB$7&gt;=$R194,BB$7&lt;=$R194+$S194-1),2,IF(AND($O194="Jalon",BB$7&gt;=$R194,BB$7&lt;=$R194+$S194-1),1,""))</f>
        <v/>
      </c>
      <c r="BC194" s="23" t="str">
        <f ca="1">IF(AND($O194="Objectif",BC$7&gt;=$R194,BC$7&lt;=$R194+$S194-1),2,IF(AND($O194="Jalon",BC$7&gt;=$R194,BC$7&lt;=$R194+$S194-1),1,""))</f>
        <v/>
      </c>
      <c r="BD194" s="23" t="str">
        <f ca="1">IF(AND($O194="Objectif",BD$7&gt;=$R194,BD$7&lt;=$R194+$S194-1),2,IF(AND($O194="Jalon",BD$7&gt;=$R194,BD$7&lt;=$R194+$S194-1),1,""))</f>
        <v/>
      </c>
      <c r="BE194" s="23" t="str">
        <f ca="1">IF(AND($O194="Objectif",BE$7&gt;=$R194,BE$7&lt;=$R194+$S194-1),2,IF(AND($O194="Jalon",BE$7&gt;=$R194,BE$7&lt;=$R194+$S194-1),1,""))</f>
        <v/>
      </c>
      <c r="BF194" s="23" t="str">
        <f ca="1">IF(AND($O194="Objectif",BF$7&gt;=$R194,BF$7&lt;=$R194+$S194-1),2,IF(AND($O194="Jalon",BF$7&gt;=$R194,BF$7&lt;=$R194+$S194-1),1,""))</f>
        <v/>
      </c>
      <c r="BG194" s="23" t="str">
        <f ca="1">IF(AND($O194="Objectif",BG$7&gt;=$R194,BG$7&lt;=$R194+$S194-1),2,IF(AND($O194="Jalon",BG$7&gt;=$R194,BG$7&lt;=$R194+$S194-1),1,""))</f>
        <v/>
      </c>
      <c r="BH194" s="23" t="str">
        <f ca="1">IF(AND($O194="Objectif",BH$7&gt;=$R194,BH$7&lt;=$R194+$S194-1),2,IF(AND($O194="Jalon",BH$7&gt;=$R194,BH$7&lt;=$R194+$S194-1),1,""))</f>
        <v/>
      </c>
      <c r="BI194" s="23" t="str">
        <f ca="1">IF(AND($O194="Objectif",BI$7&gt;=$R194,BI$7&lt;=$R194+$S194-1),2,IF(AND($O194="Jalon",BI$7&gt;=$R194,BI$7&lt;=$R194+$S194-1),1,""))</f>
        <v/>
      </c>
      <c r="BJ194" s="23" t="str">
        <f ca="1">IF(AND($O194="Objectif",BJ$7&gt;=$R194,BJ$7&lt;=$R194+$S194-1),2,IF(AND($O194="Jalon",BJ$7&gt;=$R194,BJ$7&lt;=$R194+$S194-1),1,""))</f>
        <v/>
      </c>
      <c r="BK194" s="23" t="str">
        <f ca="1">IF(AND($O194="Objectif",BK$7&gt;=$R194,BK$7&lt;=$R194+$S194-1),2,IF(AND($O194="Jalon",BK$7&gt;=$R194,BK$7&lt;=$R194+$S194-1),1,""))</f>
        <v/>
      </c>
      <c r="BL194" s="23" t="str">
        <f ca="1">IF(AND($O194="Objectif",BL$7&gt;=$R194,BL$7&lt;=$R194+$S194-1),2,IF(AND($O194="Jalon",BL$7&gt;=$R194,BL$7&lt;=$R194+$S194-1),1,""))</f>
        <v/>
      </c>
      <c r="BM194" s="23" t="str">
        <f ca="1">IF(AND($O194="Objectif",BM$7&gt;=$R194,BM$7&lt;=$R194+$S194-1),2,IF(AND($O194="Jalon",BM$7&gt;=$R194,BM$7&lt;=$R194+$S194-1),1,""))</f>
        <v/>
      </c>
      <c r="BN194" s="23" t="str">
        <f ca="1">IF(AND($O194="Objectif",BN$7&gt;=$R194,BN$7&lt;=$R194+$S194-1),2,IF(AND($O194="Jalon",BN$7&gt;=$R194,BN$7&lt;=$R194+$S194-1),1,""))</f>
        <v/>
      </c>
      <c r="BO194" s="23" t="str">
        <f ca="1">IF(AND($O194="Objectif",BO$7&gt;=$R194,BO$7&lt;=$R194+$S194-1),2,IF(AND($O194="Jalon",BO$7&gt;=$R194,BO$7&lt;=$R194+$S194-1),1,""))</f>
        <v/>
      </c>
      <c r="BP194" s="23" t="str">
        <f ca="1">IF(AND($O194="Objectif",BP$7&gt;=$R194,BP$7&lt;=$R194+$S194-1),2,IF(AND($O194="Jalon",BP$7&gt;=$R194,BP$7&lt;=$R194+$S194-1),1,""))</f>
        <v/>
      </c>
      <c r="BQ194" s="23" t="str">
        <f ca="1">IF(AND($O194="Objectif",BQ$7&gt;=$R194,BQ$7&lt;=$R194+$S194-1),2,IF(AND($O194="Jalon",BQ$7&gt;=$R194,BQ$7&lt;=$R194+$S194-1),1,""))</f>
        <v/>
      </c>
      <c r="BR194" s="23" t="str">
        <f ca="1">IF(AND($O194="Objectif",BR$7&gt;=$R194,BR$7&lt;=$R194+$S194-1),2,IF(AND($O194="Jalon",BR$7&gt;=$R194,BR$7&lt;=$R194+$S194-1),1,""))</f>
        <v/>
      </c>
      <c r="BS194" s="23" t="str">
        <f ca="1">IF(AND($O194="Objectif",BS$7&gt;=$R194,BS$7&lt;=$R194+$S194-1),2,IF(AND($O194="Jalon",BS$7&gt;=$R194,BS$7&lt;=$R194+$S194-1),1,""))</f>
        <v/>
      </c>
      <c r="BT194" s="23" t="str">
        <f ca="1">IF(AND($O194="Objectif",BT$7&gt;=$R194,BT$7&lt;=$R194+$S194-1),2,IF(AND($O194="Jalon",BT$7&gt;=$R194,BT$7&lt;=$R194+$S194-1),1,""))</f>
        <v/>
      </c>
      <c r="BU194" s="23" t="str">
        <f ca="1">IF(AND($O194="Objectif",BU$7&gt;=$R194,BU$7&lt;=$R194+$S194-1),2,IF(AND($O194="Jalon",BU$7&gt;=$R194,BU$7&lt;=$R194+$S194-1),1,""))</f>
        <v/>
      </c>
      <c r="BV194" s="23" t="str">
        <f ca="1">IF(AND($O194="Objectif",BV$7&gt;=$R194,BV$7&lt;=$R194+$S194-1),2,IF(AND($O194="Jalon",BV$7&gt;=$R194,BV$7&lt;=$R194+$S194-1),1,""))</f>
        <v/>
      </c>
      <c r="BW194" s="23" t="str">
        <f ca="1">IF(AND($O194="Objectif",BW$7&gt;=$R194,BW$7&lt;=$R194+$S194-1),2,IF(AND($O194="Jalon",BW$7&gt;=$R194,BW$7&lt;=$R194+$S194-1),1,""))</f>
        <v/>
      </c>
      <c r="BX194" s="23" t="str">
        <f ca="1">IF(AND($O194="Objectif",BX$7&gt;=$R194,BX$7&lt;=$R194+$S194-1),2,IF(AND($O194="Jalon",BX$7&gt;=$R194,BX$7&lt;=$R194+$S194-1),1,""))</f>
        <v/>
      </c>
      <c r="BY194" s="23" t="str">
        <f ca="1">IF(AND($O194="Objectif",BY$7&gt;=$R194,BY$7&lt;=$R194+$S194-1),2,IF(AND($O194="Jalon",BY$7&gt;=$R194,BY$7&lt;=$R194+$S194-1),1,""))</f>
        <v/>
      </c>
      <c r="BZ194" s="23" t="str">
        <f ca="1">IF(AND($O194="Objectif",BZ$7&gt;=$R194,BZ$7&lt;=$R194+$S194-1),2,IF(AND($O194="Jalon",BZ$7&gt;=$R194,BZ$7&lt;=$R194+$S194-1),1,""))</f>
        <v/>
      </c>
      <c r="CA194" s="23" t="str">
        <f ca="1">IF(AND($O194="Objectif",CA$7&gt;=$R194,CA$7&lt;=$R194+$S194-1),2,IF(AND($O194="Jalon",CA$7&gt;=$R194,CA$7&lt;=$R194+$S194-1),1,""))</f>
        <v/>
      </c>
      <c r="CB194" s="23" t="str">
        <f ca="1">IF(AND($O194="Objectif",CB$7&gt;=$R194,CB$7&lt;=$R194+$S194-1),2,IF(AND($O194="Jalon",CB$7&gt;=$R194,CB$7&lt;=$R194+$S194-1),1,""))</f>
        <v/>
      </c>
    </row>
    <row r="195" spans="1:80" s="60" customFormat="1" ht="30" customHeight="1" x14ac:dyDescent="0.25">
      <c r="A195" s="37">
        <v>4</v>
      </c>
      <c r="B195" s="33" t="s">
        <v>20</v>
      </c>
      <c r="C195" s="88" t="str">
        <f ca="1">VLOOKUP(((Jalons[[#This Row],[perturbation ]]+Jalons[[#This Row],[perturbation 9]])/150),$D$3:$E$6,2,1)</f>
        <v>En bonne voie</v>
      </c>
      <c r="D195" s="88" t="str">
        <f ca="1">VLOOKUP((Jalons[[#This Row],[temps consommés ]]-Jalons[[#This Row],[Nombre de jours]])/Jalons[[#This Row],[Nombre de jours]],$V$3:$W$6,2,1)</f>
        <v>En bonne voie</v>
      </c>
      <c r="E195" s="22" t="s">
        <v>9</v>
      </c>
      <c r="F195" s="65">
        <f>IF(AND(Jalons[[#This Row],[début réel ]]="",Jalons[[#This Row],[fin réelle ]]),0,IF(AND(Jalons[[#This Row],[début réel ]]&lt;&gt;"",Jalons[[#This Row],[fin réelle ]]=""),0.5,1))</f>
        <v>0</v>
      </c>
      <c r="G195" s="56">
        <f>+T150+1</f>
        <v>45083</v>
      </c>
      <c r="H195" s="21">
        <v>1</v>
      </c>
      <c r="I195" s="45">
        <f>+Jalons[[#This Row],[Début prévisionnel ]]+Jalons[[#This Row],[Nombre de jours]]-1</f>
        <v>45083</v>
      </c>
      <c r="J195" s="45"/>
      <c r="K195" s="87">
        <f ca="1">IF(Jalons[[#This Row],[temps consommés ]]-Jalons[[#This Row],[Nombre de jours]]&lt;0,0,Jalons[[#This Row],[temps consommés ]]-Jalons[[#This Row],[Nombre de jours]])</f>
        <v>0</v>
      </c>
      <c r="L19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5" s="45"/>
      <c r="N195" s="66"/>
      <c r="O195" s="88" t="str">
        <f ca="1">VLOOKUP(Jalons[[#This Row],[temps consommés 10]]-Jalons[[#This Row],[Nombre de jours6]]/Jalons[[#This Row],[Nombre de jours6]],$V$3:$W$6,2,1)</f>
        <v>En bonne voie</v>
      </c>
      <c r="P195" s="22" t="s">
        <v>9</v>
      </c>
      <c r="Q195" s="65">
        <f>IF(AND(Jalons[[#This Row],[début réel 8]]="",Jalons[[#This Row],[fin réelle 11]]),0,IF(AND(Jalons[[#This Row],[début réel 8]]&lt;&gt;"",Jalons[[#This Row],[fin réelle 11]]=""),0.5,1))</f>
        <v>0</v>
      </c>
      <c r="R195" s="56">
        <f>+Jalons[[#This Row],[Fin ]]+1</f>
        <v>45084</v>
      </c>
      <c r="S195">
        <v>23</v>
      </c>
      <c r="T195" s="45">
        <f>Jalons[[#This Row],[Début prévisionnel 5]]+Jalons[[#This Row],[Nombre de jours6]]</f>
        <v>45107</v>
      </c>
      <c r="U195" s="45"/>
      <c r="V195" s="87">
        <f ca="1">IF(Jalons[[#This Row],[temps consommés 10]]-Jalons[[#This Row],[Nombre de jours6]]&lt;0,0,Jalons[[#This Row],[temps consommés 10]]-Jalons[[#This Row],[Nombre de jours6]])</f>
        <v>0</v>
      </c>
      <c r="W19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5" s="45"/>
      <c r="Y195" s="23" t="str">
        <f ca="1">IF(AND($O195="Objectif",Y$7&gt;=$R195,Y$7&lt;=$R195+$S195-1),2,IF(AND($O195="Jalon",Y$7&gt;=$R195,Y$7&lt;=$R195+$S195-1),1,""))</f>
        <v/>
      </c>
      <c r="Z195" s="23" t="str">
        <f ca="1">IF(AND($O195="Objectif",Z$7&gt;=$R195,Z$7&lt;=$R195+$S195-1),2,IF(AND($O195="Jalon",Z$7&gt;=$R195,Z$7&lt;=$R195+$S195-1),1,""))</f>
        <v/>
      </c>
      <c r="AA195" s="23" t="str">
        <f ca="1">IF(AND($O195="Objectif",AA$7&gt;=$R195,AA$7&lt;=$R195+$S195-1),2,IF(AND($O195="Jalon",AA$7&gt;=$R195,AA$7&lt;=$R195+$S195-1),1,""))</f>
        <v/>
      </c>
      <c r="AB195" s="23" t="str">
        <f ca="1">IF(AND($O195="Objectif",AB$7&gt;=$R195,AB$7&lt;=$R195+$S195-1),2,IF(AND($O195="Jalon",AB$7&gt;=$R195,AB$7&lt;=$R195+$S195-1),1,""))</f>
        <v/>
      </c>
      <c r="AC195" s="23" t="str">
        <f ca="1">IF(AND($O195="Objectif",AC$7&gt;=$R195,AC$7&lt;=$R195+$S195-1),2,IF(AND($O195="Jalon",AC$7&gt;=$R195,AC$7&lt;=$R195+$S195-1),1,""))</f>
        <v/>
      </c>
      <c r="AD195" s="23" t="str">
        <f ca="1">IF(AND($O195="Objectif",AD$7&gt;=$R195,AD$7&lt;=$R195+$S195-1),2,IF(AND($O195="Jalon",AD$7&gt;=$R195,AD$7&lt;=$R195+$S195-1),1,""))</f>
        <v/>
      </c>
      <c r="AE195" s="23" t="str">
        <f ca="1">IF(AND($O195="Objectif",AE$7&gt;=$R195,AE$7&lt;=$R195+$S195-1),2,IF(AND($O195="Jalon",AE$7&gt;=$R195,AE$7&lt;=$R195+$S195-1),1,""))</f>
        <v/>
      </c>
      <c r="AF195" s="23" t="str">
        <f ca="1">IF(AND($O195="Objectif",AF$7&gt;=$R195,AF$7&lt;=$R195+$S195-1),2,IF(AND($O195="Jalon",AF$7&gt;=$R195,AF$7&lt;=$R195+$S195-1),1,""))</f>
        <v/>
      </c>
      <c r="AG195" s="23" t="str">
        <f ca="1">IF(AND($O195="Objectif",AG$7&gt;=$R195,AG$7&lt;=$R195+$S195-1),2,IF(AND($O195="Jalon",AG$7&gt;=$R195,AG$7&lt;=$R195+$S195-1),1,""))</f>
        <v/>
      </c>
      <c r="AH195" s="23" t="str">
        <f ca="1">IF(AND($O195="Objectif",AH$7&gt;=$R195,AH$7&lt;=$R195+$S195-1),2,IF(AND($O195="Jalon",AH$7&gt;=$R195,AH$7&lt;=$R195+$S195-1),1,""))</f>
        <v/>
      </c>
      <c r="AI195" s="23" t="str">
        <f ca="1">IF(AND($O195="Objectif",AI$7&gt;=$R195,AI$7&lt;=$R195+$S195-1),2,IF(AND($O195="Jalon",AI$7&gt;=$R195,AI$7&lt;=$R195+$S195-1),1,""))</f>
        <v/>
      </c>
      <c r="AJ195" s="23" t="str">
        <f ca="1">IF(AND($O195="Objectif",AJ$7&gt;=$R195,AJ$7&lt;=$R195+$S195-1),2,IF(AND($O195="Jalon",AJ$7&gt;=$R195,AJ$7&lt;=$R195+$S195-1),1,""))</f>
        <v/>
      </c>
      <c r="AK195" s="23" t="str">
        <f ca="1">IF(AND($O195="Objectif",AK$7&gt;=$R195,AK$7&lt;=$R195+$S195-1),2,IF(AND($O195="Jalon",AK$7&gt;=$R195,AK$7&lt;=$R195+$S195-1),1,""))</f>
        <v/>
      </c>
      <c r="AL195" s="23" t="str">
        <f ca="1">IF(AND($O195="Objectif",AL$7&gt;=$R195,AL$7&lt;=$R195+$S195-1),2,IF(AND($O195="Jalon",AL$7&gt;=$R195,AL$7&lt;=$R195+$S195-1),1,""))</f>
        <v/>
      </c>
      <c r="AM195" s="23" t="str">
        <f ca="1">IF(AND($O195="Objectif",AM$7&gt;=$R195,AM$7&lt;=$R195+$S195-1),2,IF(AND($O195="Jalon",AM$7&gt;=$R195,AM$7&lt;=$R195+$S195-1),1,""))</f>
        <v/>
      </c>
      <c r="AN195" s="23" t="str">
        <f ca="1">IF(AND($O195="Objectif",AN$7&gt;=$R195,AN$7&lt;=$R195+$S195-1),2,IF(AND($O195="Jalon",AN$7&gt;=$R195,AN$7&lt;=$R195+$S195-1),1,""))</f>
        <v/>
      </c>
      <c r="AO195" s="23" t="str">
        <f ca="1">IF(AND($O195="Objectif",AO$7&gt;=$R195,AO$7&lt;=$R195+$S195-1),2,IF(AND($O195="Jalon",AO$7&gt;=$R195,AO$7&lt;=$R195+$S195-1),1,""))</f>
        <v/>
      </c>
      <c r="AP195" s="23" t="str">
        <f ca="1">IF(AND($O195="Objectif",AP$7&gt;=$R195,AP$7&lt;=$R195+$S195-1),2,IF(AND($O195="Jalon",AP$7&gt;=$R195,AP$7&lt;=$R195+$S195-1),1,""))</f>
        <v/>
      </c>
      <c r="AQ195" s="23" t="str">
        <f ca="1">IF(AND($O195="Objectif",AQ$7&gt;=$R195,AQ$7&lt;=$R195+$S195-1),2,IF(AND($O195="Jalon",AQ$7&gt;=$R195,AQ$7&lt;=$R195+$S195-1),1,""))</f>
        <v/>
      </c>
      <c r="AR195" s="23" t="str">
        <f ca="1">IF(AND($O195="Objectif",AR$7&gt;=$R195,AR$7&lt;=$R195+$S195-1),2,IF(AND($O195="Jalon",AR$7&gt;=$R195,AR$7&lt;=$R195+$S195-1),1,""))</f>
        <v/>
      </c>
      <c r="AS195" s="23" t="str">
        <f ca="1">IF(AND($O195="Objectif",AS$7&gt;=$R195,AS$7&lt;=$R195+$S195-1),2,IF(AND($O195="Jalon",AS$7&gt;=$R195,AS$7&lt;=$R195+$S195-1),1,""))</f>
        <v/>
      </c>
      <c r="AT195" s="23" t="str">
        <f ca="1">IF(AND($O195="Objectif",AT$7&gt;=$R195,AT$7&lt;=$R195+$S195-1),2,IF(AND($O195="Jalon",AT$7&gt;=$R195,AT$7&lt;=$R195+$S195-1),1,""))</f>
        <v/>
      </c>
      <c r="AU195" s="23" t="str">
        <f ca="1">IF(AND($O195="Objectif",AU$7&gt;=$R195,AU$7&lt;=$R195+$S195-1),2,IF(AND($O195="Jalon",AU$7&gt;=$R195,AU$7&lt;=$R195+$S195-1),1,""))</f>
        <v/>
      </c>
      <c r="AV195" s="23" t="str">
        <f ca="1">IF(AND($O195="Objectif",AV$7&gt;=$R195,AV$7&lt;=$R195+$S195-1),2,IF(AND($O195="Jalon",AV$7&gt;=$R195,AV$7&lt;=$R195+$S195-1),1,""))</f>
        <v/>
      </c>
      <c r="AW195" s="23" t="str">
        <f ca="1">IF(AND($O195="Objectif",AW$7&gt;=$R195,AW$7&lt;=$R195+$S195-1),2,IF(AND($O195="Jalon",AW$7&gt;=$R195,AW$7&lt;=$R195+$S195-1),1,""))</f>
        <v/>
      </c>
      <c r="AX195" s="23" t="str">
        <f ca="1">IF(AND($O195="Objectif",AX$7&gt;=$R195,AX$7&lt;=$R195+$S195-1),2,IF(AND($O195="Jalon",AX$7&gt;=$R195,AX$7&lt;=$R195+$S195-1),1,""))</f>
        <v/>
      </c>
      <c r="AY195" s="23" t="str">
        <f ca="1">IF(AND($O195="Objectif",AY$7&gt;=$R195,AY$7&lt;=$R195+$S195-1),2,IF(AND($O195="Jalon",AY$7&gt;=$R195,AY$7&lt;=$R195+$S195-1),1,""))</f>
        <v/>
      </c>
      <c r="AZ195" s="23" t="str">
        <f ca="1">IF(AND($O195="Objectif",AZ$7&gt;=$R195,AZ$7&lt;=$R195+$S195-1),2,IF(AND($O195="Jalon",AZ$7&gt;=$R195,AZ$7&lt;=$R195+$S195-1),1,""))</f>
        <v/>
      </c>
      <c r="BA195" s="23" t="str">
        <f ca="1">IF(AND($O195="Objectif",BA$7&gt;=$R195,BA$7&lt;=$R195+$S195-1),2,IF(AND($O195="Jalon",BA$7&gt;=$R195,BA$7&lt;=$R195+$S195-1),1,""))</f>
        <v/>
      </c>
      <c r="BB195" s="23" t="str">
        <f ca="1">IF(AND($O195="Objectif",BB$7&gt;=$R195,BB$7&lt;=$R195+$S195-1),2,IF(AND($O195="Jalon",BB$7&gt;=$R195,BB$7&lt;=$R195+$S195-1),1,""))</f>
        <v/>
      </c>
      <c r="BC195" s="23" t="str">
        <f ca="1">IF(AND($O195="Objectif",BC$7&gt;=$R195,BC$7&lt;=$R195+$S195-1),2,IF(AND($O195="Jalon",BC$7&gt;=$R195,BC$7&lt;=$R195+$S195-1),1,""))</f>
        <v/>
      </c>
      <c r="BD195" s="23" t="str">
        <f ca="1">IF(AND($O195="Objectif",BD$7&gt;=$R195,BD$7&lt;=$R195+$S195-1),2,IF(AND($O195="Jalon",BD$7&gt;=$R195,BD$7&lt;=$R195+$S195-1),1,""))</f>
        <v/>
      </c>
      <c r="BE195" s="23" t="str">
        <f ca="1">IF(AND($O195="Objectif",BE$7&gt;=$R195,BE$7&lt;=$R195+$S195-1),2,IF(AND($O195="Jalon",BE$7&gt;=$R195,BE$7&lt;=$R195+$S195-1),1,""))</f>
        <v/>
      </c>
      <c r="BF195" s="23" t="str">
        <f ca="1">IF(AND($O195="Objectif",BF$7&gt;=$R195,BF$7&lt;=$R195+$S195-1),2,IF(AND($O195="Jalon",BF$7&gt;=$R195,BF$7&lt;=$R195+$S195-1),1,""))</f>
        <v/>
      </c>
      <c r="BG195" s="23" t="str">
        <f ca="1">IF(AND($O195="Objectif",BG$7&gt;=$R195,BG$7&lt;=$R195+$S195-1),2,IF(AND($O195="Jalon",BG$7&gt;=$R195,BG$7&lt;=$R195+$S195-1),1,""))</f>
        <v/>
      </c>
      <c r="BH195" s="23" t="str">
        <f ca="1">IF(AND($O195="Objectif",BH$7&gt;=$R195,BH$7&lt;=$R195+$S195-1),2,IF(AND($O195="Jalon",BH$7&gt;=$R195,BH$7&lt;=$R195+$S195-1),1,""))</f>
        <v/>
      </c>
      <c r="BI195" s="23" t="str">
        <f ca="1">IF(AND($O195="Objectif",BI$7&gt;=$R195,BI$7&lt;=$R195+$S195-1),2,IF(AND($O195="Jalon",BI$7&gt;=$R195,BI$7&lt;=$R195+$S195-1),1,""))</f>
        <v/>
      </c>
      <c r="BJ195" s="23" t="str">
        <f ca="1">IF(AND($O195="Objectif",BJ$7&gt;=$R195,BJ$7&lt;=$R195+$S195-1),2,IF(AND($O195="Jalon",BJ$7&gt;=$R195,BJ$7&lt;=$R195+$S195-1),1,""))</f>
        <v/>
      </c>
      <c r="BK195" s="23" t="str">
        <f ca="1">IF(AND($O195="Objectif",BK$7&gt;=$R195,BK$7&lt;=$R195+$S195-1),2,IF(AND($O195="Jalon",BK$7&gt;=$R195,BK$7&lt;=$R195+$S195-1),1,""))</f>
        <v/>
      </c>
      <c r="BL195" s="23" t="str">
        <f ca="1">IF(AND($O195="Objectif",BL$7&gt;=$R195,BL$7&lt;=$R195+$S195-1),2,IF(AND($O195="Jalon",BL$7&gt;=$R195,BL$7&lt;=$R195+$S195-1),1,""))</f>
        <v/>
      </c>
      <c r="BM195" s="23" t="str">
        <f ca="1">IF(AND($O195="Objectif",BM$7&gt;=$R195,BM$7&lt;=$R195+$S195-1),2,IF(AND($O195="Jalon",BM$7&gt;=$R195,BM$7&lt;=$R195+$S195-1),1,""))</f>
        <v/>
      </c>
      <c r="BN195" s="23" t="str">
        <f ca="1">IF(AND($O195="Objectif",BN$7&gt;=$R195,BN$7&lt;=$R195+$S195-1),2,IF(AND($O195="Jalon",BN$7&gt;=$R195,BN$7&lt;=$R195+$S195-1),1,""))</f>
        <v/>
      </c>
      <c r="BO195" s="23" t="str">
        <f ca="1">IF(AND($O195="Objectif",BO$7&gt;=$R195,BO$7&lt;=$R195+$S195-1),2,IF(AND($O195="Jalon",BO$7&gt;=$R195,BO$7&lt;=$R195+$S195-1),1,""))</f>
        <v/>
      </c>
      <c r="BP195" s="23" t="str">
        <f ca="1">IF(AND($O195="Objectif",BP$7&gt;=$R195,BP$7&lt;=$R195+$S195-1),2,IF(AND($O195="Jalon",BP$7&gt;=$R195,BP$7&lt;=$R195+$S195-1),1,""))</f>
        <v/>
      </c>
      <c r="BQ195" s="23" t="str">
        <f ca="1">IF(AND($O195="Objectif",BQ$7&gt;=$R195,BQ$7&lt;=$R195+$S195-1),2,IF(AND($O195="Jalon",BQ$7&gt;=$R195,BQ$7&lt;=$R195+$S195-1),1,""))</f>
        <v/>
      </c>
      <c r="BR195" s="23" t="str">
        <f ca="1">IF(AND($O195="Objectif",BR$7&gt;=$R195,BR$7&lt;=$R195+$S195-1),2,IF(AND($O195="Jalon",BR$7&gt;=$R195,BR$7&lt;=$R195+$S195-1),1,""))</f>
        <v/>
      </c>
      <c r="BS195" s="23" t="str">
        <f ca="1">IF(AND($O195="Objectif",BS$7&gt;=$R195,BS$7&lt;=$R195+$S195-1),2,IF(AND($O195="Jalon",BS$7&gt;=$R195,BS$7&lt;=$R195+$S195-1),1,""))</f>
        <v/>
      </c>
      <c r="BT195" s="23" t="str">
        <f ca="1">IF(AND($O195="Objectif",BT$7&gt;=$R195,BT$7&lt;=$R195+$S195-1),2,IF(AND($O195="Jalon",BT$7&gt;=$R195,BT$7&lt;=$R195+$S195-1),1,""))</f>
        <v/>
      </c>
      <c r="BU195" s="23" t="str">
        <f ca="1">IF(AND($O195="Objectif",BU$7&gt;=$R195,BU$7&lt;=$R195+$S195-1),2,IF(AND($O195="Jalon",BU$7&gt;=$R195,BU$7&lt;=$R195+$S195-1),1,""))</f>
        <v/>
      </c>
      <c r="BV195" s="23" t="str">
        <f ca="1">IF(AND($O195="Objectif",BV$7&gt;=$R195,BV$7&lt;=$R195+$S195-1),2,IF(AND($O195="Jalon",BV$7&gt;=$R195,BV$7&lt;=$R195+$S195-1),1,""))</f>
        <v/>
      </c>
      <c r="BW195" s="23" t="str">
        <f ca="1">IF(AND($O195="Objectif",BW$7&gt;=$R195,BW$7&lt;=$R195+$S195-1),2,IF(AND($O195="Jalon",BW$7&gt;=$R195,BW$7&lt;=$R195+$S195-1),1,""))</f>
        <v/>
      </c>
      <c r="BX195" s="23" t="str">
        <f ca="1">IF(AND($O195="Objectif",BX$7&gt;=$R195,BX$7&lt;=$R195+$S195-1),2,IF(AND($O195="Jalon",BX$7&gt;=$R195,BX$7&lt;=$R195+$S195-1),1,""))</f>
        <v/>
      </c>
      <c r="BY195" s="23" t="str">
        <f ca="1">IF(AND($O195="Objectif",BY$7&gt;=$R195,BY$7&lt;=$R195+$S195-1),2,IF(AND($O195="Jalon",BY$7&gt;=$R195,BY$7&lt;=$R195+$S195-1),1,""))</f>
        <v/>
      </c>
      <c r="BZ195" s="23" t="str">
        <f ca="1">IF(AND($O195="Objectif",BZ$7&gt;=$R195,BZ$7&lt;=$R195+$S195-1),2,IF(AND($O195="Jalon",BZ$7&gt;=$R195,BZ$7&lt;=$R195+$S195-1),1,""))</f>
        <v/>
      </c>
      <c r="CA195" s="23" t="str">
        <f ca="1">IF(AND($O195="Objectif",CA$7&gt;=$R195,CA$7&lt;=$R195+$S195-1),2,IF(AND($O195="Jalon",CA$7&gt;=$R195,CA$7&lt;=$R195+$S195-1),1,""))</f>
        <v/>
      </c>
      <c r="CB195" s="23" t="str">
        <f ca="1">IF(AND($O195="Objectif",CB$7&gt;=$R195,CB$7&lt;=$R195+$S195-1),2,IF(AND($O195="Jalon",CB$7&gt;=$R195,CB$7&lt;=$R195+$S195-1),1,""))</f>
        <v/>
      </c>
    </row>
    <row r="196" spans="1:80" s="60" customFormat="1" ht="30" customHeight="1" x14ac:dyDescent="0.25">
      <c r="A196" s="36">
        <v>5</v>
      </c>
      <c r="B196" s="33" t="s">
        <v>21</v>
      </c>
      <c r="C196" s="88" t="str">
        <f ca="1">VLOOKUP(((Jalons[[#This Row],[perturbation ]]+Jalons[[#This Row],[perturbation 9]])/150),$D$3:$E$6,2,1)</f>
        <v>En bonne voie</v>
      </c>
      <c r="D196" s="88" t="str">
        <f ca="1">VLOOKUP((Jalons[[#This Row],[temps consommés ]]-Jalons[[#This Row],[Nombre de jours]])/Jalons[[#This Row],[Nombre de jours]],$V$3:$W$6,2,1)</f>
        <v>En bonne voie</v>
      </c>
      <c r="E196" s="22" t="s">
        <v>9</v>
      </c>
      <c r="F196" s="65">
        <f>IF(AND(Jalons[[#This Row],[début réel ]]="",Jalons[[#This Row],[fin réelle ]]),0,IF(AND(Jalons[[#This Row],[début réel ]]&lt;&gt;"",Jalons[[#This Row],[fin réelle ]]=""),0.5,1))</f>
        <v>0</v>
      </c>
      <c r="G196" s="56">
        <f>+T151+1</f>
        <v>45083</v>
      </c>
      <c r="H196" s="21">
        <v>1</v>
      </c>
      <c r="I196" s="45">
        <f>+Jalons[[#This Row],[Début prévisionnel ]]+Jalons[[#This Row],[Nombre de jours]]-1</f>
        <v>45083</v>
      </c>
      <c r="J196" s="45"/>
      <c r="K196" s="87">
        <f ca="1">IF(Jalons[[#This Row],[temps consommés ]]-Jalons[[#This Row],[Nombre de jours]]&lt;0,0,Jalons[[#This Row],[temps consommés ]]-Jalons[[#This Row],[Nombre de jours]])</f>
        <v>0</v>
      </c>
      <c r="L19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6" s="45"/>
      <c r="N196" s="66"/>
      <c r="O196" s="88" t="str">
        <f ca="1">VLOOKUP(Jalons[[#This Row],[temps consommés 10]]-Jalons[[#This Row],[Nombre de jours6]]/Jalons[[#This Row],[Nombre de jours6]],$V$3:$W$6,2,1)</f>
        <v>En bonne voie</v>
      </c>
      <c r="P196" s="22" t="s">
        <v>9</v>
      </c>
      <c r="Q196" s="65">
        <f>IF(AND(Jalons[[#This Row],[début réel 8]]="",Jalons[[#This Row],[fin réelle 11]]),0,IF(AND(Jalons[[#This Row],[début réel 8]]&lt;&gt;"",Jalons[[#This Row],[fin réelle 11]]=""),0.5,1))</f>
        <v>0</v>
      </c>
      <c r="R196" s="56">
        <f>+Jalons[[#This Row],[Fin ]]+1</f>
        <v>45084</v>
      </c>
      <c r="S196">
        <v>23</v>
      </c>
      <c r="T196" s="45">
        <f>Jalons[[#This Row],[Début prévisionnel 5]]+Jalons[[#This Row],[Nombre de jours6]]</f>
        <v>45107</v>
      </c>
      <c r="U196" s="45"/>
      <c r="V196" s="87">
        <f ca="1">IF(Jalons[[#This Row],[temps consommés 10]]-Jalons[[#This Row],[Nombre de jours6]]&lt;0,0,Jalons[[#This Row],[temps consommés 10]]-Jalons[[#This Row],[Nombre de jours6]])</f>
        <v>0</v>
      </c>
      <c r="W19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6" s="45"/>
      <c r="Y196" s="23" t="str">
        <f ca="1">IF(AND($O196="Objectif",Y$7&gt;=$R196,Y$7&lt;=$R196+$S196-1),2,IF(AND($O196="Jalon",Y$7&gt;=$R196,Y$7&lt;=$R196+$S196-1),1,""))</f>
        <v/>
      </c>
      <c r="Z196" s="23" t="str">
        <f ca="1">IF(AND($O196="Objectif",Z$7&gt;=$R196,Z$7&lt;=$R196+$S196-1),2,IF(AND($O196="Jalon",Z$7&gt;=$R196,Z$7&lt;=$R196+$S196-1),1,""))</f>
        <v/>
      </c>
      <c r="AA196" s="23" t="str">
        <f ca="1">IF(AND($O196="Objectif",AA$7&gt;=$R196,AA$7&lt;=$R196+$S196-1),2,IF(AND($O196="Jalon",AA$7&gt;=$R196,AA$7&lt;=$R196+$S196-1),1,""))</f>
        <v/>
      </c>
      <c r="AB196" s="23" t="str">
        <f ca="1">IF(AND($O196="Objectif",AB$7&gt;=$R196,AB$7&lt;=$R196+$S196-1),2,IF(AND($O196="Jalon",AB$7&gt;=$R196,AB$7&lt;=$R196+$S196-1),1,""))</f>
        <v/>
      </c>
      <c r="AC196" s="23" t="str">
        <f ca="1">IF(AND($O196="Objectif",AC$7&gt;=$R196,AC$7&lt;=$R196+$S196-1),2,IF(AND($O196="Jalon",AC$7&gt;=$R196,AC$7&lt;=$R196+$S196-1),1,""))</f>
        <v/>
      </c>
      <c r="AD196" s="23" t="str">
        <f ca="1">IF(AND($O196="Objectif",AD$7&gt;=$R196,AD$7&lt;=$R196+$S196-1),2,IF(AND($O196="Jalon",AD$7&gt;=$R196,AD$7&lt;=$R196+$S196-1),1,""))</f>
        <v/>
      </c>
      <c r="AE196" s="23" t="str">
        <f ca="1">IF(AND($O196="Objectif",AE$7&gt;=$R196,AE$7&lt;=$R196+$S196-1),2,IF(AND($O196="Jalon",AE$7&gt;=$R196,AE$7&lt;=$R196+$S196-1),1,""))</f>
        <v/>
      </c>
      <c r="AF196" s="23" t="str">
        <f ca="1">IF(AND($O196="Objectif",AF$7&gt;=$R196,AF$7&lt;=$R196+$S196-1),2,IF(AND($O196="Jalon",AF$7&gt;=$R196,AF$7&lt;=$R196+$S196-1),1,""))</f>
        <v/>
      </c>
      <c r="AG196" s="23" t="str">
        <f ca="1">IF(AND($O196="Objectif",AG$7&gt;=$R196,AG$7&lt;=$R196+$S196-1),2,IF(AND($O196="Jalon",AG$7&gt;=$R196,AG$7&lt;=$R196+$S196-1),1,""))</f>
        <v/>
      </c>
      <c r="AH196" s="23" t="str">
        <f ca="1">IF(AND($O196="Objectif",AH$7&gt;=$R196,AH$7&lt;=$R196+$S196-1),2,IF(AND($O196="Jalon",AH$7&gt;=$R196,AH$7&lt;=$R196+$S196-1),1,""))</f>
        <v/>
      </c>
      <c r="AI196" s="23" t="str">
        <f ca="1">IF(AND($O196="Objectif",AI$7&gt;=$R196,AI$7&lt;=$R196+$S196-1),2,IF(AND($O196="Jalon",AI$7&gt;=$R196,AI$7&lt;=$R196+$S196-1),1,""))</f>
        <v/>
      </c>
      <c r="AJ196" s="23" t="str">
        <f ca="1">IF(AND($O196="Objectif",AJ$7&gt;=$R196,AJ$7&lt;=$R196+$S196-1),2,IF(AND($O196="Jalon",AJ$7&gt;=$R196,AJ$7&lt;=$R196+$S196-1),1,""))</f>
        <v/>
      </c>
      <c r="AK196" s="23" t="str">
        <f ca="1">IF(AND($O196="Objectif",AK$7&gt;=$R196,AK$7&lt;=$R196+$S196-1),2,IF(AND($O196="Jalon",AK$7&gt;=$R196,AK$7&lt;=$R196+$S196-1),1,""))</f>
        <v/>
      </c>
      <c r="AL196" s="23" t="str">
        <f ca="1">IF(AND($O196="Objectif",AL$7&gt;=$R196,AL$7&lt;=$R196+$S196-1),2,IF(AND($O196="Jalon",AL$7&gt;=$R196,AL$7&lt;=$R196+$S196-1),1,""))</f>
        <v/>
      </c>
      <c r="AM196" s="23" t="str">
        <f ca="1">IF(AND($O196="Objectif",AM$7&gt;=$R196,AM$7&lt;=$R196+$S196-1),2,IF(AND($O196="Jalon",AM$7&gt;=$R196,AM$7&lt;=$R196+$S196-1),1,""))</f>
        <v/>
      </c>
      <c r="AN196" s="23" t="str">
        <f ca="1">IF(AND($O196="Objectif",AN$7&gt;=$R196,AN$7&lt;=$R196+$S196-1),2,IF(AND($O196="Jalon",AN$7&gt;=$R196,AN$7&lt;=$R196+$S196-1),1,""))</f>
        <v/>
      </c>
      <c r="AO196" s="23" t="str">
        <f ca="1">IF(AND($O196="Objectif",AO$7&gt;=$R196,AO$7&lt;=$R196+$S196-1),2,IF(AND($O196="Jalon",AO$7&gt;=$R196,AO$7&lt;=$R196+$S196-1),1,""))</f>
        <v/>
      </c>
      <c r="AP196" s="23" t="str">
        <f ca="1">IF(AND($O196="Objectif",AP$7&gt;=$R196,AP$7&lt;=$R196+$S196-1),2,IF(AND($O196="Jalon",AP$7&gt;=$R196,AP$7&lt;=$R196+$S196-1),1,""))</f>
        <v/>
      </c>
      <c r="AQ196" s="23" t="str">
        <f ca="1">IF(AND($O196="Objectif",AQ$7&gt;=$R196,AQ$7&lt;=$R196+$S196-1),2,IF(AND($O196="Jalon",AQ$7&gt;=$R196,AQ$7&lt;=$R196+$S196-1),1,""))</f>
        <v/>
      </c>
      <c r="AR196" s="23" t="str">
        <f ca="1">IF(AND($O196="Objectif",AR$7&gt;=$R196,AR$7&lt;=$R196+$S196-1),2,IF(AND($O196="Jalon",AR$7&gt;=$R196,AR$7&lt;=$R196+$S196-1),1,""))</f>
        <v/>
      </c>
      <c r="AS196" s="23" t="str">
        <f ca="1">IF(AND($O196="Objectif",AS$7&gt;=$R196,AS$7&lt;=$R196+$S196-1),2,IF(AND($O196="Jalon",AS$7&gt;=$R196,AS$7&lt;=$R196+$S196-1),1,""))</f>
        <v/>
      </c>
      <c r="AT196" s="23" t="str">
        <f ca="1">IF(AND($O196="Objectif",AT$7&gt;=$R196,AT$7&lt;=$R196+$S196-1),2,IF(AND($O196="Jalon",AT$7&gt;=$R196,AT$7&lt;=$R196+$S196-1),1,""))</f>
        <v/>
      </c>
      <c r="AU196" s="23" t="str">
        <f ca="1">IF(AND($O196="Objectif",AU$7&gt;=$R196,AU$7&lt;=$R196+$S196-1),2,IF(AND($O196="Jalon",AU$7&gt;=$R196,AU$7&lt;=$R196+$S196-1),1,""))</f>
        <v/>
      </c>
      <c r="AV196" s="23" t="str">
        <f ca="1">IF(AND($O196="Objectif",AV$7&gt;=$R196,AV$7&lt;=$R196+$S196-1),2,IF(AND($O196="Jalon",AV$7&gt;=$R196,AV$7&lt;=$R196+$S196-1),1,""))</f>
        <v/>
      </c>
      <c r="AW196" s="23" t="str">
        <f ca="1">IF(AND($O196="Objectif",AW$7&gt;=$R196,AW$7&lt;=$R196+$S196-1),2,IF(AND($O196="Jalon",AW$7&gt;=$R196,AW$7&lt;=$R196+$S196-1),1,""))</f>
        <v/>
      </c>
      <c r="AX196" s="23" t="str">
        <f ca="1">IF(AND($O196="Objectif",AX$7&gt;=$R196,AX$7&lt;=$R196+$S196-1),2,IF(AND($O196="Jalon",AX$7&gt;=$R196,AX$7&lt;=$R196+$S196-1),1,""))</f>
        <v/>
      </c>
      <c r="AY196" s="23" t="str">
        <f ca="1">IF(AND($O196="Objectif",AY$7&gt;=$R196,AY$7&lt;=$R196+$S196-1),2,IF(AND($O196="Jalon",AY$7&gt;=$R196,AY$7&lt;=$R196+$S196-1),1,""))</f>
        <v/>
      </c>
      <c r="AZ196" s="23" t="str">
        <f ca="1">IF(AND($O196="Objectif",AZ$7&gt;=$R196,AZ$7&lt;=$R196+$S196-1),2,IF(AND($O196="Jalon",AZ$7&gt;=$R196,AZ$7&lt;=$R196+$S196-1),1,""))</f>
        <v/>
      </c>
      <c r="BA196" s="23" t="str">
        <f ca="1">IF(AND($O196="Objectif",BA$7&gt;=$R196,BA$7&lt;=$R196+$S196-1),2,IF(AND($O196="Jalon",BA$7&gt;=$R196,BA$7&lt;=$R196+$S196-1),1,""))</f>
        <v/>
      </c>
      <c r="BB196" s="23" t="str">
        <f ca="1">IF(AND($O196="Objectif",BB$7&gt;=$R196,BB$7&lt;=$R196+$S196-1),2,IF(AND($O196="Jalon",BB$7&gt;=$R196,BB$7&lt;=$R196+$S196-1),1,""))</f>
        <v/>
      </c>
      <c r="BC196" s="23" t="str">
        <f ca="1">IF(AND($O196="Objectif",BC$7&gt;=$R196,BC$7&lt;=$R196+$S196-1),2,IF(AND($O196="Jalon",BC$7&gt;=$R196,BC$7&lt;=$R196+$S196-1),1,""))</f>
        <v/>
      </c>
      <c r="BD196" s="23" t="str">
        <f ca="1">IF(AND($O196="Objectif",BD$7&gt;=$R196,BD$7&lt;=$R196+$S196-1),2,IF(AND($O196="Jalon",BD$7&gt;=$R196,BD$7&lt;=$R196+$S196-1),1,""))</f>
        <v/>
      </c>
      <c r="BE196" s="23" t="str">
        <f ca="1">IF(AND($O196="Objectif",BE$7&gt;=$R196,BE$7&lt;=$R196+$S196-1),2,IF(AND($O196="Jalon",BE$7&gt;=$R196,BE$7&lt;=$R196+$S196-1),1,""))</f>
        <v/>
      </c>
      <c r="BF196" s="23" t="str">
        <f ca="1">IF(AND($O196="Objectif",BF$7&gt;=$R196,BF$7&lt;=$R196+$S196-1),2,IF(AND($O196="Jalon",BF$7&gt;=$R196,BF$7&lt;=$R196+$S196-1),1,""))</f>
        <v/>
      </c>
      <c r="BG196" s="23" t="str">
        <f ca="1">IF(AND($O196="Objectif",BG$7&gt;=$R196,BG$7&lt;=$R196+$S196-1),2,IF(AND($O196="Jalon",BG$7&gt;=$R196,BG$7&lt;=$R196+$S196-1),1,""))</f>
        <v/>
      </c>
      <c r="BH196" s="23" t="str">
        <f ca="1">IF(AND($O196="Objectif",BH$7&gt;=$R196,BH$7&lt;=$R196+$S196-1),2,IF(AND($O196="Jalon",BH$7&gt;=$R196,BH$7&lt;=$R196+$S196-1),1,""))</f>
        <v/>
      </c>
      <c r="BI196" s="23" t="str">
        <f ca="1">IF(AND($O196="Objectif",BI$7&gt;=$R196,BI$7&lt;=$R196+$S196-1),2,IF(AND($O196="Jalon",BI$7&gt;=$R196,BI$7&lt;=$R196+$S196-1),1,""))</f>
        <v/>
      </c>
      <c r="BJ196" s="23" t="str">
        <f ca="1">IF(AND($O196="Objectif",BJ$7&gt;=$R196,BJ$7&lt;=$R196+$S196-1),2,IF(AND($O196="Jalon",BJ$7&gt;=$R196,BJ$7&lt;=$R196+$S196-1),1,""))</f>
        <v/>
      </c>
      <c r="BK196" s="23" t="str">
        <f ca="1">IF(AND($O196="Objectif",BK$7&gt;=$R196,BK$7&lt;=$R196+$S196-1),2,IF(AND($O196="Jalon",BK$7&gt;=$R196,BK$7&lt;=$R196+$S196-1),1,""))</f>
        <v/>
      </c>
      <c r="BL196" s="23" t="str">
        <f ca="1">IF(AND($O196="Objectif",BL$7&gt;=$R196,BL$7&lt;=$R196+$S196-1),2,IF(AND($O196="Jalon",BL$7&gt;=$R196,BL$7&lt;=$R196+$S196-1),1,""))</f>
        <v/>
      </c>
      <c r="BM196" s="23" t="str">
        <f ca="1">IF(AND($O196="Objectif",BM$7&gt;=$R196,BM$7&lt;=$R196+$S196-1),2,IF(AND($O196="Jalon",BM$7&gt;=$R196,BM$7&lt;=$R196+$S196-1),1,""))</f>
        <v/>
      </c>
      <c r="BN196" s="23" t="str">
        <f ca="1">IF(AND($O196="Objectif",BN$7&gt;=$R196,BN$7&lt;=$R196+$S196-1),2,IF(AND($O196="Jalon",BN$7&gt;=$R196,BN$7&lt;=$R196+$S196-1),1,""))</f>
        <v/>
      </c>
      <c r="BO196" s="23" t="str">
        <f ca="1">IF(AND($O196="Objectif",BO$7&gt;=$R196,BO$7&lt;=$R196+$S196-1),2,IF(AND($O196="Jalon",BO$7&gt;=$R196,BO$7&lt;=$R196+$S196-1),1,""))</f>
        <v/>
      </c>
      <c r="BP196" s="23" t="str">
        <f ca="1">IF(AND($O196="Objectif",BP$7&gt;=$R196,BP$7&lt;=$R196+$S196-1),2,IF(AND($O196="Jalon",BP$7&gt;=$R196,BP$7&lt;=$R196+$S196-1),1,""))</f>
        <v/>
      </c>
      <c r="BQ196" s="23" t="str">
        <f ca="1">IF(AND($O196="Objectif",BQ$7&gt;=$R196,BQ$7&lt;=$R196+$S196-1),2,IF(AND($O196="Jalon",BQ$7&gt;=$R196,BQ$7&lt;=$R196+$S196-1),1,""))</f>
        <v/>
      </c>
      <c r="BR196" s="23" t="str">
        <f ca="1">IF(AND($O196="Objectif",BR$7&gt;=$R196,BR$7&lt;=$R196+$S196-1),2,IF(AND($O196="Jalon",BR$7&gt;=$R196,BR$7&lt;=$R196+$S196-1),1,""))</f>
        <v/>
      </c>
      <c r="BS196" s="23" t="str">
        <f ca="1">IF(AND($O196="Objectif",BS$7&gt;=$R196,BS$7&lt;=$R196+$S196-1),2,IF(AND($O196="Jalon",BS$7&gt;=$R196,BS$7&lt;=$R196+$S196-1),1,""))</f>
        <v/>
      </c>
      <c r="BT196" s="23" t="str">
        <f ca="1">IF(AND($O196="Objectif",BT$7&gt;=$R196,BT$7&lt;=$R196+$S196-1),2,IF(AND($O196="Jalon",BT$7&gt;=$R196,BT$7&lt;=$R196+$S196-1),1,""))</f>
        <v/>
      </c>
      <c r="BU196" s="23" t="str">
        <f ca="1">IF(AND($O196="Objectif",BU$7&gt;=$R196,BU$7&lt;=$R196+$S196-1),2,IF(AND($O196="Jalon",BU$7&gt;=$R196,BU$7&lt;=$R196+$S196-1),1,""))</f>
        <v/>
      </c>
      <c r="BV196" s="23" t="str">
        <f ca="1">IF(AND($O196="Objectif",BV$7&gt;=$R196,BV$7&lt;=$R196+$S196-1),2,IF(AND($O196="Jalon",BV$7&gt;=$R196,BV$7&lt;=$R196+$S196-1),1,""))</f>
        <v/>
      </c>
      <c r="BW196" s="23" t="str">
        <f ca="1">IF(AND($O196="Objectif",BW$7&gt;=$R196,BW$7&lt;=$R196+$S196-1),2,IF(AND($O196="Jalon",BW$7&gt;=$R196,BW$7&lt;=$R196+$S196-1),1,""))</f>
        <v/>
      </c>
      <c r="BX196" s="23" t="str">
        <f ca="1">IF(AND($O196="Objectif",BX$7&gt;=$R196,BX$7&lt;=$R196+$S196-1),2,IF(AND($O196="Jalon",BX$7&gt;=$R196,BX$7&lt;=$R196+$S196-1),1,""))</f>
        <v/>
      </c>
      <c r="BY196" s="23" t="str">
        <f ca="1">IF(AND($O196="Objectif",BY$7&gt;=$R196,BY$7&lt;=$R196+$S196-1),2,IF(AND($O196="Jalon",BY$7&gt;=$R196,BY$7&lt;=$R196+$S196-1),1,""))</f>
        <v/>
      </c>
      <c r="BZ196" s="23" t="str">
        <f ca="1">IF(AND($O196="Objectif",BZ$7&gt;=$R196,BZ$7&lt;=$R196+$S196-1),2,IF(AND($O196="Jalon",BZ$7&gt;=$R196,BZ$7&lt;=$R196+$S196-1),1,""))</f>
        <v/>
      </c>
      <c r="CA196" s="23" t="str">
        <f ca="1">IF(AND($O196="Objectif",CA$7&gt;=$R196,CA$7&lt;=$R196+$S196-1),2,IF(AND($O196="Jalon",CA$7&gt;=$R196,CA$7&lt;=$R196+$S196-1),1,""))</f>
        <v/>
      </c>
      <c r="CB196" s="23" t="str">
        <f ca="1">IF(AND($O196="Objectif",CB$7&gt;=$R196,CB$7&lt;=$R196+$S196-1),2,IF(AND($O196="Jalon",CB$7&gt;=$R196,CB$7&lt;=$R196+$S196-1),1,""))</f>
        <v/>
      </c>
    </row>
    <row r="197" spans="1:80" s="60" customFormat="1" ht="30" customHeight="1" x14ac:dyDescent="0.25">
      <c r="A197" s="37">
        <v>6</v>
      </c>
      <c r="B197" s="33" t="s">
        <v>22</v>
      </c>
      <c r="C197" s="88" t="str">
        <f ca="1">VLOOKUP(((Jalons[[#This Row],[perturbation ]]+Jalons[[#This Row],[perturbation 9]])/150),$D$3:$E$6,2,1)</f>
        <v>En bonne voie</v>
      </c>
      <c r="D197" s="88" t="str">
        <f ca="1">VLOOKUP((Jalons[[#This Row],[temps consommés ]]-Jalons[[#This Row],[Nombre de jours]])/Jalons[[#This Row],[Nombre de jours]],$V$3:$W$6,2,1)</f>
        <v>En bonne voie</v>
      </c>
      <c r="E197" s="22" t="s">
        <v>9</v>
      </c>
      <c r="F197" s="65">
        <f>IF(AND(Jalons[[#This Row],[début réel ]]="",Jalons[[#This Row],[fin réelle ]]),0,IF(AND(Jalons[[#This Row],[début réel ]]&lt;&gt;"",Jalons[[#This Row],[fin réelle ]]=""),0.5,1))</f>
        <v>0</v>
      </c>
      <c r="G197" s="56">
        <f>+T152+1</f>
        <v>45083</v>
      </c>
      <c r="H197" s="21">
        <v>1</v>
      </c>
      <c r="I197" s="45">
        <f>+Jalons[[#This Row],[Début prévisionnel ]]+Jalons[[#This Row],[Nombre de jours]]-1</f>
        <v>45083</v>
      </c>
      <c r="J197" s="45"/>
      <c r="K197" s="87">
        <f ca="1">IF(Jalons[[#This Row],[temps consommés ]]-Jalons[[#This Row],[Nombre de jours]]&lt;0,0,Jalons[[#This Row],[temps consommés ]]-Jalons[[#This Row],[Nombre de jours]])</f>
        <v>0</v>
      </c>
      <c r="L19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7" s="45"/>
      <c r="N197" s="66"/>
      <c r="O197" s="88" t="str">
        <f ca="1">VLOOKUP(Jalons[[#This Row],[temps consommés 10]]-Jalons[[#This Row],[Nombre de jours6]]/Jalons[[#This Row],[Nombre de jours6]],$V$3:$W$6,2,1)</f>
        <v>En bonne voie</v>
      </c>
      <c r="P197" s="22" t="s">
        <v>9</v>
      </c>
      <c r="Q197" s="65">
        <f>IF(AND(Jalons[[#This Row],[début réel 8]]="",Jalons[[#This Row],[fin réelle 11]]),0,IF(AND(Jalons[[#This Row],[début réel 8]]&lt;&gt;"",Jalons[[#This Row],[fin réelle 11]]=""),0.5,1))</f>
        <v>0</v>
      </c>
      <c r="R197" s="56">
        <f>+Jalons[[#This Row],[Fin ]]+1</f>
        <v>45084</v>
      </c>
      <c r="S197">
        <v>23</v>
      </c>
      <c r="T197" s="45">
        <f>Jalons[[#This Row],[Début prévisionnel 5]]+Jalons[[#This Row],[Nombre de jours6]]</f>
        <v>45107</v>
      </c>
      <c r="U197" s="45"/>
      <c r="V197" s="87">
        <f ca="1">IF(Jalons[[#This Row],[temps consommés 10]]-Jalons[[#This Row],[Nombre de jours6]]&lt;0,0,Jalons[[#This Row],[temps consommés 10]]-Jalons[[#This Row],[Nombre de jours6]])</f>
        <v>0</v>
      </c>
      <c r="W19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7" s="45"/>
      <c r="Y197" s="23" t="str">
        <f ca="1">IF(AND($O197="Objectif",Y$7&gt;=$R197,Y$7&lt;=$R197+$S197-1),2,IF(AND($O197="Jalon",Y$7&gt;=$R197,Y$7&lt;=$R197+$S197-1),1,""))</f>
        <v/>
      </c>
      <c r="Z197" s="23" t="str">
        <f ca="1">IF(AND($O197="Objectif",Z$7&gt;=$R197,Z$7&lt;=$R197+$S197-1),2,IF(AND($O197="Jalon",Z$7&gt;=$R197,Z$7&lt;=$R197+$S197-1),1,""))</f>
        <v/>
      </c>
      <c r="AA197" s="23" t="str">
        <f ca="1">IF(AND($O197="Objectif",AA$7&gt;=$R197,AA$7&lt;=$R197+$S197-1),2,IF(AND($O197="Jalon",AA$7&gt;=$R197,AA$7&lt;=$R197+$S197-1),1,""))</f>
        <v/>
      </c>
      <c r="AB197" s="23" t="str">
        <f ca="1">IF(AND($O197="Objectif",AB$7&gt;=$R197,AB$7&lt;=$R197+$S197-1),2,IF(AND($O197="Jalon",AB$7&gt;=$R197,AB$7&lt;=$R197+$S197-1),1,""))</f>
        <v/>
      </c>
      <c r="AC197" s="23" t="str">
        <f ca="1">IF(AND($O197="Objectif",AC$7&gt;=$R197,AC$7&lt;=$R197+$S197-1),2,IF(AND($O197="Jalon",AC$7&gt;=$R197,AC$7&lt;=$R197+$S197-1),1,""))</f>
        <v/>
      </c>
      <c r="AD197" s="23" t="str">
        <f ca="1">IF(AND($O197="Objectif",AD$7&gt;=$R197,AD$7&lt;=$R197+$S197-1),2,IF(AND($O197="Jalon",AD$7&gt;=$R197,AD$7&lt;=$R197+$S197-1),1,""))</f>
        <v/>
      </c>
      <c r="AE197" s="23" t="str">
        <f ca="1">IF(AND($O197="Objectif",AE$7&gt;=$R197,AE$7&lt;=$R197+$S197-1),2,IF(AND($O197="Jalon",AE$7&gt;=$R197,AE$7&lt;=$R197+$S197-1),1,""))</f>
        <v/>
      </c>
      <c r="AF197" s="23" t="str">
        <f ca="1">IF(AND($O197="Objectif",AF$7&gt;=$R197,AF$7&lt;=$R197+$S197-1),2,IF(AND($O197="Jalon",AF$7&gt;=$R197,AF$7&lt;=$R197+$S197-1),1,""))</f>
        <v/>
      </c>
      <c r="AG197" s="23" t="str">
        <f ca="1">IF(AND($O197="Objectif",AG$7&gt;=$R197,AG$7&lt;=$R197+$S197-1),2,IF(AND($O197="Jalon",AG$7&gt;=$R197,AG$7&lt;=$R197+$S197-1),1,""))</f>
        <v/>
      </c>
      <c r="AH197" s="23" t="str">
        <f ca="1">IF(AND($O197="Objectif",AH$7&gt;=$R197,AH$7&lt;=$R197+$S197-1),2,IF(AND($O197="Jalon",AH$7&gt;=$R197,AH$7&lt;=$R197+$S197-1),1,""))</f>
        <v/>
      </c>
      <c r="AI197" s="23" t="str">
        <f ca="1">IF(AND($O197="Objectif",AI$7&gt;=$R197,AI$7&lt;=$R197+$S197-1),2,IF(AND($O197="Jalon",AI$7&gt;=$R197,AI$7&lt;=$R197+$S197-1),1,""))</f>
        <v/>
      </c>
      <c r="AJ197" s="23" t="str">
        <f ca="1">IF(AND($O197="Objectif",AJ$7&gt;=$R197,AJ$7&lt;=$R197+$S197-1),2,IF(AND($O197="Jalon",AJ$7&gt;=$R197,AJ$7&lt;=$R197+$S197-1),1,""))</f>
        <v/>
      </c>
      <c r="AK197" s="23" t="str">
        <f ca="1">IF(AND($O197="Objectif",AK$7&gt;=$R197,AK$7&lt;=$R197+$S197-1),2,IF(AND($O197="Jalon",AK$7&gt;=$R197,AK$7&lt;=$R197+$S197-1),1,""))</f>
        <v/>
      </c>
      <c r="AL197" s="23" t="str">
        <f ca="1">IF(AND($O197="Objectif",AL$7&gt;=$R197,AL$7&lt;=$R197+$S197-1),2,IF(AND($O197="Jalon",AL$7&gt;=$R197,AL$7&lt;=$R197+$S197-1),1,""))</f>
        <v/>
      </c>
      <c r="AM197" s="23" t="str">
        <f ca="1">IF(AND($O197="Objectif",AM$7&gt;=$R197,AM$7&lt;=$R197+$S197-1),2,IF(AND($O197="Jalon",AM$7&gt;=$R197,AM$7&lt;=$R197+$S197-1),1,""))</f>
        <v/>
      </c>
      <c r="AN197" s="23" t="str">
        <f ca="1">IF(AND($O197="Objectif",AN$7&gt;=$R197,AN$7&lt;=$R197+$S197-1),2,IF(AND($O197="Jalon",AN$7&gt;=$R197,AN$7&lt;=$R197+$S197-1),1,""))</f>
        <v/>
      </c>
      <c r="AO197" s="23" t="str">
        <f ca="1">IF(AND($O197="Objectif",AO$7&gt;=$R197,AO$7&lt;=$R197+$S197-1),2,IF(AND($O197="Jalon",AO$7&gt;=$R197,AO$7&lt;=$R197+$S197-1),1,""))</f>
        <v/>
      </c>
      <c r="AP197" s="23" t="str">
        <f ca="1">IF(AND($O197="Objectif",AP$7&gt;=$R197,AP$7&lt;=$R197+$S197-1),2,IF(AND($O197="Jalon",AP$7&gt;=$R197,AP$7&lt;=$R197+$S197-1),1,""))</f>
        <v/>
      </c>
      <c r="AQ197" s="23" t="str">
        <f ca="1">IF(AND($O197="Objectif",AQ$7&gt;=$R197,AQ$7&lt;=$R197+$S197-1),2,IF(AND($O197="Jalon",AQ$7&gt;=$R197,AQ$7&lt;=$R197+$S197-1),1,""))</f>
        <v/>
      </c>
      <c r="AR197" s="23" t="str">
        <f ca="1">IF(AND($O197="Objectif",AR$7&gt;=$R197,AR$7&lt;=$R197+$S197-1),2,IF(AND($O197="Jalon",AR$7&gt;=$R197,AR$7&lt;=$R197+$S197-1),1,""))</f>
        <v/>
      </c>
      <c r="AS197" s="23" t="str">
        <f ca="1">IF(AND($O197="Objectif",AS$7&gt;=$R197,AS$7&lt;=$R197+$S197-1),2,IF(AND($O197="Jalon",AS$7&gt;=$R197,AS$7&lt;=$R197+$S197-1),1,""))</f>
        <v/>
      </c>
      <c r="AT197" s="23" t="str">
        <f ca="1">IF(AND($O197="Objectif",AT$7&gt;=$R197,AT$7&lt;=$R197+$S197-1),2,IF(AND($O197="Jalon",AT$7&gt;=$R197,AT$7&lt;=$R197+$S197-1),1,""))</f>
        <v/>
      </c>
      <c r="AU197" s="23" t="str">
        <f ca="1">IF(AND($O197="Objectif",AU$7&gt;=$R197,AU$7&lt;=$R197+$S197-1),2,IF(AND($O197="Jalon",AU$7&gt;=$R197,AU$7&lt;=$R197+$S197-1),1,""))</f>
        <v/>
      </c>
      <c r="AV197" s="23" t="str">
        <f ca="1">IF(AND($O197="Objectif",AV$7&gt;=$R197,AV$7&lt;=$R197+$S197-1),2,IF(AND($O197="Jalon",AV$7&gt;=$R197,AV$7&lt;=$R197+$S197-1),1,""))</f>
        <v/>
      </c>
      <c r="AW197" s="23" t="str">
        <f ca="1">IF(AND($O197="Objectif",AW$7&gt;=$R197,AW$7&lt;=$R197+$S197-1),2,IF(AND($O197="Jalon",AW$7&gt;=$R197,AW$7&lt;=$R197+$S197-1),1,""))</f>
        <v/>
      </c>
      <c r="AX197" s="23" t="str">
        <f ca="1">IF(AND($O197="Objectif",AX$7&gt;=$R197,AX$7&lt;=$R197+$S197-1),2,IF(AND($O197="Jalon",AX$7&gt;=$R197,AX$7&lt;=$R197+$S197-1),1,""))</f>
        <v/>
      </c>
      <c r="AY197" s="23" t="str">
        <f ca="1">IF(AND($O197="Objectif",AY$7&gt;=$R197,AY$7&lt;=$R197+$S197-1),2,IF(AND($O197="Jalon",AY$7&gt;=$R197,AY$7&lt;=$R197+$S197-1),1,""))</f>
        <v/>
      </c>
      <c r="AZ197" s="23" t="str">
        <f ca="1">IF(AND($O197="Objectif",AZ$7&gt;=$R197,AZ$7&lt;=$R197+$S197-1),2,IF(AND($O197="Jalon",AZ$7&gt;=$R197,AZ$7&lt;=$R197+$S197-1),1,""))</f>
        <v/>
      </c>
      <c r="BA197" s="23" t="str">
        <f ca="1">IF(AND($O197="Objectif",BA$7&gt;=$R197,BA$7&lt;=$R197+$S197-1),2,IF(AND($O197="Jalon",BA$7&gt;=$R197,BA$7&lt;=$R197+$S197-1),1,""))</f>
        <v/>
      </c>
      <c r="BB197" s="23" t="str">
        <f ca="1">IF(AND($O197="Objectif",BB$7&gt;=$R197,BB$7&lt;=$R197+$S197-1),2,IF(AND($O197="Jalon",BB$7&gt;=$R197,BB$7&lt;=$R197+$S197-1),1,""))</f>
        <v/>
      </c>
      <c r="BC197" s="23" t="str">
        <f ca="1">IF(AND($O197="Objectif",BC$7&gt;=$R197,BC$7&lt;=$R197+$S197-1),2,IF(AND($O197="Jalon",BC$7&gt;=$R197,BC$7&lt;=$R197+$S197-1),1,""))</f>
        <v/>
      </c>
      <c r="BD197" s="23" t="str">
        <f ca="1">IF(AND($O197="Objectif",BD$7&gt;=$R197,BD$7&lt;=$R197+$S197-1),2,IF(AND($O197="Jalon",BD$7&gt;=$R197,BD$7&lt;=$R197+$S197-1),1,""))</f>
        <v/>
      </c>
      <c r="BE197" s="23" t="str">
        <f ca="1">IF(AND($O197="Objectif",BE$7&gt;=$R197,BE$7&lt;=$R197+$S197-1),2,IF(AND($O197="Jalon",BE$7&gt;=$R197,BE$7&lt;=$R197+$S197-1),1,""))</f>
        <v/>
      </c>
      <c r="BF197" s="23" t="str">
        <f ca="1">IF(AND($O197="Objectif",BF$7&gt;=$R197,BF$7&lt;=$R197+$S197-1),2,IF(AND($O197="Jalon",BF$7&gt;=$R197,BF$7&lt;=$R197+$S197-1),1,""))</f>
        <v/>
      </c>
      <c r="BG197" s="23" t="str">
        <f ca="1">IF(AND($O197="Objectif",BG$7&gt;=$R197,BG$7&lt;=$R197+$S197-1),2,IF(AND($O197="Jalon",BG$7&gt;=$R197,BG$7&lt;=$R197+$S197-1),1,""))</f>
        <v/>
      </c>
      <c r="BH197" s="23" t="str">
        <f ca="1">IF(AND($O197="Objectif",BH$7&gt;=$R197,BH$7&lt;=$R197+$S197-1),2,IF(AND($O197="Jalon",BH$7&gt;=$R197,BH$7&lt;=$R197+$S197-1),1,""))</f>
        <v/>
      </c>
      <c r="BI197" s="23" t="str">
        <f ca="1">IF(AND($O197="Objectif",BI$7&gt;=$R197,BI$7&lt;=$R197+$S197-1),2,IF(AND($O197="Jalon",BI$7&gt;=$R197,BI$7&lt;=$R197+$S197-1),1,""))</f>
        <v/>
      </c>
      <c r="BJ197" s="23" t="str">
        <f ca="1">IF(AND($O197="Objectif",BJ$7&gt;=$R197,BJ$7&lt;=$R197+$S197-1),2,IF(AND($O197="Jalon",BJ$7&gt;=$R197,BJ$7&lt;=$R197+$S197-1),1,""))</f>
        <v/>
      </c>
      <c r="BK197" s="23" t="str">
        <f ca="1">IF(AND($O197="Objectif",BK$7&gt;=$R197,BK$7&lt;=$R197+$S197-1),2,IF(AND($O197="Jalon",BK$7&gt;=$R197,BK$7&lt;=$R197+$S197-1),1,""))</f>
        <v/>
      </c>
      <c r="BL197" s="23" t="str">
        <f ca="1">IF(AND($O197="Objectif",BL$7&gt;=$R197,BL$7&lt;=$R197+$S197-1),2,IF(AND($O197="Jalon",BL$7&gt;=$R197,BL$7&lt;=$R197+$S197-1),1,""))</f>
        <v/>
      </c>
      <c r="BM197" s="23" t="str">
        <f ca="1">IF(AND($O197="Objectif",BM$7&gt;=$R197,BM$7&lt;=$R197+$S197-1),2,IF(AND($O197="Jalon",BM$7&gt;=$R197,BM$7&lt;=$R197+$S197-1),1,""))</f>
        <v/>
      </c>
      <c r="BN197" s="23" t="str">
        <f ca="1">IF(AND($O197="Objectif",BN$7&gt;=$R197,BN$7&lt;=$R197+$S197-1),2,IF(AND($O197="Jalon",BN$7&gt;=$R197,BN$7&lt;=$R197+$S197-1),1,""))</f>
        <v/>
      </c>
      <c r="BO197" s="23" t="str">
        <f ca="1">IF(AND($O197="Objectif",BO$7&gt;=$R197,BO$7&lt;=$R197+$S197-1),2,IF(AND($O197="Jalon",BO$7&gt;=$R197,BO$7&lt;=$R197+$S197-1),1,""))</f>
        <v/>
      </c>
      <c r="BP197" s="23" t="str">
        <f ca="1">IF(AND($O197="Objectif",BP$7&gt;=$R197,BP$7&lt;=$R197+$S197-1),2,IF(AND($O197="Jalon",BP$7&gt;=$R197,BP$7&lt;=$R197+$S197-1),1,""))</f>
        <v/>
      </c>
      <c r="BQ197" s="23" t="str">
        <f ca="1">IF(AND($O197="Objectif",BQ$7&gt;=$R197,BQ$7&lt;=$R197+$S197-1),2,IF(AND($O197="Jalon",BQ$7&gt;=$R197,BQ$7&lt;=$R197+$S197-1),1,""))</f>
        <v/>
      </c>
      <c r="BR197" s="23" t="str">
        <f ca="1">IF(AND($O197="Objectif",BR$7&gt;=$R197,BR$7&lt;=$R197+$S197-1),2,IF(AND($O197="Jalon",BR$7&gt;=$R197,BR$7&lt;=$R197+$S197-1),1,""))</f>
        <v/>
      </c>
      <c r="BS197" s="23" t="str">
        <f ca="1">IF(AND($O197="Objectif",BS$7&gt;=$R197,BS$7&lt;=$R197+$S197-1),2,IF(AND($O197="Jalon",BS$7&gt;=$R197,BS$7&lt;=$R197+$S197-1),1,""))</f>
        <v/>
      </c>
      <c r="BT197" s="23" t="str">
        <f ca="1">IF(AND($O197="Objectif",BT$7&gt;=$R197,BT$7&lt;=$R197+$S197-1),2,IF(AND($O197="Jalon",BT$7&gt;=$R197,BT$7&lt;=$R197+$S197-1),1,""))</f>
        <v/>
      </c>
      <c r="BU197" s="23" t="str">
        <f ca="1">IF(AND($O197="Objectif",BU$7&gt;=$R197,BU$7&lt;=$R197+$S197-1),2,IF(AND($O197="Jalon",BU$7&gt;=$R197,BU$7&lt;=$R197+$S197-1),1,""))</f>
        <v/>
      </c>
      <c r="BV197" s="23" t="str">
        <f ca="1">IF(AND($O197="Objectif",BV$7&gt;=$R197,BV$7&lt;=$R197+$S197-1),2,IF(AND($O197="Jalon",BV$7&gt;=$R197,BV$7&lt;=$R197+$S197-1),1,""))</f>
        <v/>
      </c>
      <c r="BW197" s="23" t="str">
        <f ca="1">IF(AND($O197="Objectif",BW$7&gt;=$R197,BW$7&lt;=$R197+$S197-1),2,IF(AND($O197="Jalon",BW$7&gt;=$R197,BW$7&lt;=$R197+$S197-1),1,""))</f>
        <v/>
      </c>
      <c r="BX197" s="23" t="str">
        <f ca="1">IF(AND($O197="Objectif",BX$7&gt;=$R197,BX$7&lt;=$R197+$S197-1),2,IF(AND($O197="Jalon",BX$7&gt;=$R197,BX$7&lt;=$R197+$S197-1),1,""))</f>
        <v/>
      </c>
      <c r="BY197" s="23" t="str">
        <f ca="1">IF(AND($O197="Objectif",BY$7&gt;=$R197,BY$7&lt;=$R197+$S197-1),2,IF(AND($O197="Jalon",BY$7&gt;=$R197,BY$7&lt;=$R197+$S197-1),1,""))</f>
        <v/>
      </c>
      <c r="BZ197" s="23" t="str">
        <f ca="1">IF(AND($O197="Objectif",BZ$7&gt;=$R197,BZ$7&lt;=$R197+$S197-1),2,IF(AND($O197="Jalon",BZ$7&gt;=$R197,BZ$7&lt;=$R197+$S197-1),1,""))</f>
        <v/>
      </c>
      <c r="CA197" s="23" t="str">
        <f ca="1">IF(AND($O197="Objectif",CA$7&gt;=$R197,CA$7&lt;=$R197+$S197-1),2,IF(AND($O197="Jalon",CA$7&gt;=$R197,CA$7&lt;=$R197+$S197-1),1,""))</f>
        <v/>
      </c>
      <c r="CB197" s="23" t="str">
        <f ca="1">IF(AND($O197="Objectif",CB$7&gt;=$R197,CB$7&lt;=$R197+$S197-1),2,IF(AND($O197="Jalon",CB$7&gt;=$R197,CB$7&lt;=$R197+$S197-1),1,""))</f>
        <v/>
      </c>
    </row>
    <row r="198" spans="1:80" s="60" customFormat="1" ht="30" customHeight="1" x14ac:dyDescent="0.25">
      <c r="A198" s="36">
        <v>7</v>
      </c>
      <c r="B198" s="33" t="s">
        <v>23</v>
      </c>
      <c r="C198" s="88" t="str">
        <f ca="1">VLOOKUP(((Jalons[[#This Row],[perturbation ]]+Jalons[[#This Row],[perturbation 9]])/150),$D$3:$E$6,2,1)</f>
        <v>En bonne voie</v>
      </c>
      <c r="D198" s="88" t="str">
        <f ca="1">VLOOKUP((Jalons[[#This Row],[temps consommés ]]-Jalons[[#This Row],[Nombre de jours]])/Jalons[[#This Row],[Nombre de jours]],$V$3:$W$6,2,1)</f>
        <v>En bonne voie</v>
      </c>
      <c r="E198" s="22" t="s">
        <v>9</v>
      </c>
      <c r="F198" s="65">
        <f>IF(AND(Jalons[[#This Row],[début réel ]]="",Jalons[[#This Row],[fin réelle ]]),0,IF(AND(Jalons[[#This Row],[début réel ]]&lt;&gt;"",Jalons[[#This Row],[fin réelle ]]=""),0.5,1))</f>
        <v>0</v>
      </c>
      <c r="G198" s="56">
        <f>+T153+1</f>
        <v>45083</v>
      </c>
      <c r="H198" s="21">
        <v>1</v>
      </c>
      <c r="I198" s="45">
        <f>+Jalons[[#This Row],[Début prévisionnel ]]+Jalons[[#This Row],[Nombre de jours]]-1</f>
        <v>45083</v>
      </c>
      <c r="J198" s="45"/>
      <c r="K198" s="87">
        <f ca="1">IF(Jalons[[#This Row],[temps consommés ]]-Jalons[[#This Row],[Nombre de jours]]&lt;0,0,Jalons[[#This Row],[temps consommés ]]-Jalons[[#This Row],[Nombre de jours]])</f>
        <v>0</v>
      </c>
      <c r="L19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8" s="45"/>
      <c r="N198" s="66"/>
      <c r="O198" s="88" t="str">
        <f ca="1">VLOOKUP(Jalons[[#This Row],[temps consommés 10]]-Jalons[[#This Row],[Nombre de jours6]]/Jalons[[#This Row],[Nombre de jours6]],$V$3:$W$6,2,1)</f>
        <v>En bonne voie</v>
      </c>
      <c r="P198" s="22" t="s">
        <v>9</v>
      </c>
      <c r="Q198" s="65">
        <f>IF(AND(Jalons[[#This Row],[début réel 8]]="",Jalons[[#This Row],[fin réelle 11]]),0,IF(AND(Jalons[[#This Row],[début réel 8]]&lt;&gt;"",Jalons[[#This Row],[fin réelle 11]]=""),0.5,1))</f>
        <v>0</v>
      </c>
      <c r="R198" s="56">
        <f>+Jalons[[#This Row],[Fin ]]+1</f>
        <v>45084</v>
      </c>
      <c r="S198">
        <v>23</v>
      </c>
      <c r="T198" s="45">
        <f>Jalons[[#This Row],[Début prévisionnel 5]]+Jalons[[#This Row],[Nombre de jours6]]</f>
        <v>45107</v>
      </c>
      <c r="U198" s="45"/>
      <c r="V198" s="87">
        <f ca="1">IF(Jalons[[#This Row],[temps consommés 10]]-Jalons[[#This Row],[Nombre de jours6]]&lt;0,0,Jalons[[#This Row],[temps consommés 10]]-Jalons[[#This Row],[Nombre de jours6]])</f>
        <v>0</v>
      </c>
      <c r="W19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8" s="45"/>
      <c r="Y198" s="23" t="str">
        <f ca="1">IF(AND($O198="Objectif",Y$7&gt;=$R198,Y$7&lt;=$R198+$S198-1),2,IF(AND($O198="Jalon",Y$7&gt;=$R198,Y$7&lt;=$R198+$S198-1),1,""))</f>
        <v/>
      </c>
      <c r="Z198" s="23" t="str">
        <f ca="1">IF(AND($O198="Objectif",Z$7&gt;=$R198,Z$7&lt;=$R198+$S198-1),2,IF(AND($O198="Jalon",Z$7&gt;=$R198,Z$7&lt;=$R198+$S198-1),1,""))</f>
        <v/>
      </c>
      <c r="AA198" s="23" t="str">
        <f ca="1">IF(AND($O198="Objectif",AA$7&gt;=$R198,AA$7&lt;=$R198+$S198-1),2,IF(AND($O198="Jalon",AA$7&gt;=$R198,AA$7&lt;=$R198+$S198-1),1,""))</f>
        <v/>
      </c>
      <c r="AB198" s="23" t="str">
        <f ca="1">IF(AND($O198="Objectif",AB$7&gt;=$R198,AB$7&lt;=$R198+$S198-1),2,IF(AND($O198="Jalon",AB$7&gt;=$R198,AB$7&lt;=$R198+$S198-1),1,""))</f>
        <v/>
      </c>
      <c r="AC198" s="23" t="str">
        <f ca="1">IF(AND($O198="Objectif",AC$7&gt;=$R198,AC$7&lt;=$R198+$S198-1),2,IF(AND($O198="Jalon",AC$7&gt;=$R198,AC$7&lt;=$R198+$S198-1),1,""))</f>
        <v/>
      </c>
      <c r="AD198" s="23" t="str">
        <f ca="1">IF(AND($O198="Objectif",AD$7&gt;=$R198,AD$7&lt;=$R198+$S198-1),2,IF(AND($O198="Jalon",AD$7&gt;=$R198,AD$7&lt;=$R198+$S198-1),1,""))</f>
        <v/>
      </c>
      <c r="AE198" s="23" t="str">
        <f ca="1">IF(AND($O198="Objectif",AE$7&gt;=$R198,AE$7&lt;=$R198+$S198-1),2,IF(AND($O198="Jalon",AE$7&gt;=$R198,AE$7&lt;=$R198+$S198-1),1,""))</f>
        <v/>
      </c>
      <c r="AF198" s="23" t="str">
        <f ca="1">IF(AND($O198="Objectif",AF$7&gt;=$R198,AF$7&lt;=$R198+$S198-1),2,IF(AND($O198="Jalon",AF$7&gt;=$R198,AF$7&lt;=$R198+$S198-1),1,""))</f>
        <v/>
      </c>
      <c r="AG198" s="23" t="str">
        <f ca="1">IF(AND($O198="Objectif",AG$7&gt;=$R198,AG$7&lt;=$R198+$S198-1),2,IF(AND($O198="Jalon",AG$7&gt;=$R198,AG$7&lt;=$R198+$S198-1),1,""))</f>
        <v/>
      </c>
      <c r="AH198" s="23" t="str">
        <f ca="1">IF(AND($O198="Objectif",AH$7&gt;=$R198,AH$7&lt;=$R198+$S198-1),2,IF(AND($O198="Jalon",AH$7&gt;=$R198,AH$7&lt;=$R198+$S198-1),1,""))</f>
        <v/>
      </c>
      <c r="AI198" s="23" t="str">
        <f ca="1">IF(AND($O198="Objectif",AI$7&gt;=$R198,AI$7&lt;=$R198+$S198-1),2,IF(AND($O198="Jalon",AI$7&gt;=$R198,AI$7&lt;=$R198+$S198-1),1,""))</f>
        <v/>
      </c>
      <c r="AJ198" s="23" t="str">
        <f ca="1">IF(AND($O198="Objectif",AJ$7&gt;=$R198,AJ$7&lt;=$R198+$S198-1),2,IF(AND($O198="Jalon",AJ$7&gt;=$R198,AJ$7&lt;=$R198+$S198-1),1,""))</f>
        <v/>
      </c>
      <c r="AK198" s="23" t="str">
        <f ca="1">IF(AND($O198="Objectif",AK$7&gt;=$R198,AK$7&lt;=$R198+$S198-1),2,IF(AND($O198="Jalon",AK$7&gt;=$R198,AK$7&lt;=$R198+$S198-1),1,""))</f>
        <v/>
      </c>
      <c r="AL198" s="23" t="str">
        <f ca="1">IF(AND($O198="Objectif",AL$7&gt;=$R198,AL$7&lt;=$R198+$S198-1),2,IF(AND($O198="Jalon",AL$7&gt;=$R198,AL$7&lt;=$R198+$S198-1),1,""))</f>
        <v/>
      </c>
      <c r="AM198" s="23" t="str">
        <f ca="1">IF(AND($O198="Objectif",AM$7&gt;=$R198,AM$7&lt;=$R198+$S198-1),2,IF(AND($O198="Jalon",AM$7&gt;=$R198,AM$7&lt;=$R198+$S198-1),1,""))</f>
        <v/>
      </c>
      <c r="AN198" s="23" t="str">
        <f ca="1">IF(AND($O198="Objectif",AN$7&gt;=$R198,AN$7&lt;=$R198+$S198-1),2,IF(AND($O198="Jalon",AN$7&gt;=$R198,AN$7&lt;=$R198+$S198-1),1,""))</f>
        <v/>
      </c>
      <c r="AO198" s="23" t="str">
        <f ca="1">IF(AND($O198="Objectif",AO$7&gt;=$R198,AO$7&lt;=$R198+$S198-1),2,IF(AND($O198="Jalon",AO$7&gt;=$R198,AO$7&lt;=$R198+$S198-1),1,""))</f>
        <v/>
      </c>
      <c r="AP198" s="23" t="str">
        <f ca="1">IF(AND($O198="Objectif",AP$7&gt;=$R198,AP$7&lt;=$R198+$S198-1),2,IF(AND($O198="Jalon",AP$7&gt;=$R198,AP$7&lt;=$R198+$S198-1),1,""))</f>
        <v/>
      </c>
      <c r="AQ198" s="23" t="str">
        <f ca="1">IF(AND($O198="Objectif",AQ$7&gt;=$R198,AQ$7&lt;=$R198+$S198-1),2,IF(AND($O198="Jalon",AQ$7&gt;=$R198,AQ$7&lt;=$R198+$S198-1),1,""))</f>
        <v/>
      </c>
      <c r="AR198" s="23" t="str">
        <f ca="1">IF(AND($O198="Objectif",AR$7&gt;=$R198,AR$7&lt;=$R198+$S198-1),2,IF(AND($O198="Jalon",AR$7&gt;=$R198,AR$7&lt;=$R198+$S198-1),1,""))</f>
        <v/>
      </c>
      <c r="AS198" s="23" t="str">
        <f ca="1">IF(AND($O198="Objectif",AS$7&gt;=$R198,AS$7&lt;=$R198+$S198-1),2,IF(AND($O198="Jalon",AS$7&gt;=$R198,AS$7&lt;=$R198+$S198-1),1,""))</f>
        <v/>
      </c>
      <c r="AT198" s="23" t="str">
        <f ca="1">IF(AND($O198="Objectif",AT$7&gt;=$R198,AT$7&lt;=$R198+$S198-1),2,IF(AND($O198="Jalon",AT$7&gt;=$R198,AT$7&lt;=$R198+$S198-1),1,""))</f>
        <v/>
      </c>
      <c r="AU198" s="23" t="str">
        <f ca="1">IF(AND($O198="Objectif",AU$7&gt;=$R198,AU$7&lt;=$R198+$S198-1),2,IF(AND($O198="Jalon",AU$7&gt;=$R198,AU$7&lt;=$R198+$S198-1),1,""))</f>
        <v/>
      </c>
      <c r="AV198" s="23" t="str">
        <f ca="1">IF(AND($O198="Objectif",AV$7&gt;=$R198,AV$7&lt;=$R198+$S198-1),2,IF(AND($O198="Jalon",AV$7&gt;=$R198,AV$7&lt;=$R198+$S198-1),1,""))</f>
        <v/>
      </c>
      <c r="AW198" s="23" t="str">
        <f ca="1">IF(AND($O198="Objectif",AW$7&gt;=$R198,AW$7&lt;=$R198+$S198-1),2,IF(AND($O198="Jalon",AW$7&gt;=$R198,AW$7&lt;=$R198+$S198-1),1,""))</f>
        <v/>
      </c>
      <c r="AX198" s="23" t="str">
        <f ca="1">IF(AND($O198="Objectif",AX$7&gt;=$R198,AX$7&lt;=$R198+$S198-1),2,IF(AND($O198="Jalon",AX$7&gt;=$R198,AX$7&lt;=$R198+$S198-1),1,""))</f>
        <v/>
      </c>
      <c r="AY198" s="23" t="str">
        <f ca="1">IF(AND($O198="Objectif",AY$7&gt;=$R198,AY$7&lt;=$R198+$S198-1),2,IF(AND($O198="Jalon",AY$7&gt;=$R198,AY$7&lt;=$R198+$S198-1),1,""))</f>
        <v/>
      </c>
      <c r="AZ198" s="23" t="str">
        <f ca="1">IF(AND($O198="Objectif",AZ$7&gt;=$R198,AZ$7&lt;=$R198+$S198-1),2,IF(AND($O198="Jalon",AZ$7&gt;=$R198,AZ$7&lt;=$R198+$S198-1),1,""))</f>
        <v/>
      </c>
      <c r="BA198" s="23" t="str">
        <f ca="1">IF(AND($O198="Objectif",BA$7&gt;=$R198,BA$7&lt;=$R198+$S198-1),2,IF(AND($O198="Jalon",BA$7&gt;=$R198,BA$7&lt;=$R198+$S198-1),1,""))</f>
        <v/>
      </c>
      <c r="BB198" s="23" t="str">
        <f ca="1">IF(AND($O198="Objectif",BB$7&gt;=$R198,BB$7&lt;=$R198+$S198-1),2,IF(AND($O198="Jalon",BB$7&gt;=$R198,BB$7&lt;=$R198+$S198-1),1,""))</f>
        <v/>
      </c>
      <c r="BC198" s="23" t="str">
        <f ca="1">IF(AND($O198="Objectif",BC$7&gt;=$R198,BC$7&lt;=$R198+$S198-1),2,IF(AND($O198="Jalon",BC$7&gt;=$R198,BC$7&lt;=$R198+$S198-1),1,""))</f>
        <v/>
      </c>
      <c r="BD198" s="23" t="str">
        <f ca="1">IF(AND($O198="Objectif",BD$7&gt;=$R198,BD$7&lt;=$R198+$S198-1),2,IF(AND($O198="Jalon",BD$7&gt;=$R198,BD$7&lt;=$R198+$S198-1),1,""))</f>
        <v/>
      </c>
      <c r="BE198" s="23" t="str">
        <f ca="1">IF(AND($O198="Objectif",BE$7&gt;=$R198,BE$7&lt;=$R198+$S198-1),2,IF(AND($O198="Jalon",BE$7&gt;=$R198,BE$7&lt;=$R198+$S198-1),1,""))</f>
        <v/>
      </c>
      <c r="BF198" s="23" t="str">
        <f ca="1">IF(AND($O198="Objectif",BF$7&gt;=$R198,BF$7&lt;=$R198+$S198-1),2,IF(AND($O198="Jalon",BF$7&gt;=$R198,BF$7&lt;=$R198+$S198-1),1,""))</f>
        <v/>
      </c>
      <c r="BG198" s="23" t="str">
        <f ca="1">IF(AND($O198="Objectif",BG$7&gt;=$R198,BG$7&lt;=$R198+$S198-1),2,IF(AND($O198="Jalon",BG$7&gt;=$R198,BG$7&lt;=$R198+$S198-1),1,""))</f>
        <v/>
      </c>
      <c r="BH198" s="23" t="str">
        <f ca="1">IF(AND($O198="Objectif",BH$7&gt;=$R198,BH$7&lt;=$R198+$S198-1),2,IF(AND($O198="Jalon",BH$7&gt;=$R198,BH$7&lt;=$R198+$S198-1),1,""))</f>
        <v/>
      </c>
      <c r="BI198" s="23" t="str">
        <f ca="1">IF(AND($O198="Objectif",BI$7&gt;=$R198,BI$7&lt;=$R198+$S198-1),2,IF(AND($O198="Jalon",BI$7&gt;=$R198,BI$7&lt;=$R198+$S198-1),1,""))</f>
        <v/>
      </c>
      <c r="BJ198" s="23" t="str">
        <f ca="1">IF(AND($O198="Objectif",BJ$7&gt;=$R198,BJ$7&lt;=$R198+$S198-1),2,IF(AND($O198="Jalon",BJ$7&gt;=$R198,BJ$7&lt;=$R198+$S198-1),1,""))</f>
        <v/>
      </c>
      <c r="BK198" s="23" t="str">
        <f ca="1">IF(AND($O198="Objectif",BK$7&gt;=$R198,BK$7&lt;=$R198+$S198-1),2,IF(AND($O198="Jalon",BK$7&gt;=$R198,BK$7&lt;=$R198+$S198-1),1,""))</f>
        <v/>
      </c>
      <c r="BL198" s="23" t="str">
        <f ca="1">IF(AND($O198="Objectif",BL$7&gt;=$R198,BL$7&lt;=$R198+$S198-1),2,IF(AND($O198="Jalon",BL$7&gt;=$R198,BL$7&lt;=$R198+$S198-1),1,""))</f>
        <v/>
      </c>
      <c r="BM198" s="23" t="str">
        <f ca="1">IF(AND($O198="Objectif",BM$7&gt;=$R198,BM$7&lt;=$R198+$S198-1),2,IF(AND($O198="Jalon",BM$7&gt;=$R198,BM$7&lt;=$R198+$S198-1),1,""))</f>
        <v/>
      </c>
      <c r="BN198" s="23" t="str">
        <f ca="1">IF(AND($O198="Objectif",BN$7&gt;=$R198,BN$7&lt;=$R198+$S198-1),2,IF(AND($O198="Jalon",BN$7&gt;=$R198,BN$7&lt;=$R198+$S198-1),1,""))</f>
        <v/>
      </c>
      <c r="BO198" s="23" t="str">
        <f ca="1">IF(AND($O198="Objectif",BO$7&gt;=$R198,BO$7&lt;=$R198+$S198-1),2,IF(AND($O198="Jalon",BO$7&gt;=$R198,BO$7&lt;=$R198+$S198-1),1,""))</f>
        <v/>
      </c>
      <c r="BP198" s="23" t="str">
        <f ca="1">IF(AND($O198="Objectif",BP$7&gt;=$R198,BP$7&lt;=$R198+$S198-1),2,IF(AND($O198="Jalon",BP$7&gt;=$R198,BP$7&lt;=$R198+$S198-1),1,""))</f>
        <v/>
      </c>
      <c r="BQ198" s="23" t="str">
        <f ca="1">IF(AND($O198="Objectif",BQ$7&gt;=$R198,BQ$7&lt;=$R198+$S198-1),2,IF(AND($O198="Jalon",BQ$7&gt;=$R198,BQ$7&lt;=$R198+$S198-1),1,""))</f>
        <v/>
      </c>
      <c r="BR198" s="23" t="str">
        <f ca="1">IF(AND($O198="Objectif",BR$7&gt;=$R198,BR$7&lt;=$R198+$S198-1),2,IF(AND($O198="Jalon",BR$7&gt;=$R198,BR$7&lt;=$R198+$S198-1),1,""))</f>
        <v/>
      </c>
      <c r="BS198" s="23" t="str">
        <f ca="1">IF(AND($O198="Objectif",BS$7&gt;=$R198,BS$7&lt;=$R198+$S198-1),2,IF(AND($O198="Jalon",BS$7&gt;=$R198,BS$7&lt;=$R198+$S198-1),1,""))</f>
        <v/>
      </c>
      <c r="BT198" s="23" t="str">
        <f ca="1">IF(AND($O198="Objectif",BT$7&gt;=$R198,BT$7&lt;=$R198+$S198-1),2,IF(AND($O198="Jalon",BT$7&gt;=$R198,BT$7&lt;=$R198+$S198-1),1,""))</f>
        <v/>
      </c>
      <c r="BU198" s="23" t="str">
        <f ca="1">IF(AND($O198="Objectif",BU$7&gt;=$R198,BU$7&lt;=$R198+$S198-1),2,IF(AND($O198="Jalon",BU$7&gt;=$R198,BU$7&lt;=$R198+$S198-1),1,""))</f>
        <v/>
      </c>
      <c r="BV198" s="23" t="str">
        <f ca="1">IF(AND($O198="Objectif",BV$7&gt;=$R198,BV$7&lt;=$R198+$S198-1),2,IF(AND($O198="Jalon",BV$7&gt;=$R198,BV$7&lt;=$R198+$S198-1),1,""))</f>
        <v/>
      </c>
      <c r="BW198" s="23" t="str">
        <f ca="1">IF(AND($O198="Objectif",BW$7&gt;=$R198,BW$7&lt;=$R198+$S198-1),2,IF(AND($O198="Jalon",BW$7&gt;=$R198,BW$7&lt;=$R198+$S198-1),1,""))</f>
        <v/>
      </c>
      <c r="BX198" s="23" t="str">
        <f ca="1">IF(AND($O198="Objectif",BX$7&gt;=$R198,BX$7&lt;=$R198+$S198-1),2,IF(AND($O198="Jalon",BX$7&gt;=$R198,BX$7&lt;=$R198+$S198-1),1,""))</f>
        <v/>
      </c>
      <c r="BY198" s="23" t="str">
        <f ca="1">IF(AND($O198="Objectif",BY$7&gt;=$R198,BY$7&lt;=$R198+$S198-1),2,IF(AND($O198="Jalon",BY$7&gt;=$R198,BY$7&lt;=$R198+$S198-1),1,""))</f>
        <v/>
      </c>
      <c r="BZ198" s="23" t="str">
        <f ca="1">IF(AND($O198="Objectif",BZ$7&gt;=$R198,BZ$7&lt;=$R198+$S198-1),2,IF(AND($O198="Jalon",BZ$7&gt;=$R198,BZ$7&lt;=$R198+$S198-1),1,""))</f>
        <v/>
      </c>
      <c r="CA198" s="23" t="str">
        <f ca="1">IF(AND($O198="Objectif",CA$7&gt;=$R198,CA$7&lt;=$R198+$S198-1),2,IF(AND($O198="Jalon",CA$7&gt;=$R198,CA$7&lt;=$R198+$S198-1),1,""))</f>
        <v/>
      </c>
      <c r="CB198" s="23" t="str">
        <f ca="1">IF(AND($O198="Objectif",CB$7&gt;=$R198,CB$7&lt;=$R198+$S198-1),2,IF(AND($O198="Jalon",CB$7&gt;=$R198,CB$7&lt;=$R198+$S198-1),1,""))</f>
        <v/>
      </c>
    </row>
    <row r="199" spans="1:80" s="60" customFormat="1" ht="30" customHeight="1" x14ac:dyDescent="0.25">
      <c r="A199" s="37">
        <v>8</v>
      </c>
      <c r="B199" s="33" t="s">
        <v>24</v>
      </c>
      <c r="C199" s="88" t="str">
        <f ca="1">VLOOKUP(((Jalons[[#This Row],[perturbation ]]+Jalons[[#This Row],[perturbation 9]])/150),$D$3:$E$6,2,1)</f>
        <v>En bonne voie</v>
      </c>
      <c r="D199" s="88" t="str">
        <f ca="1">VLOOKUP((Jalons[[#This Row],[temps consommés ]]-Jalons[[#This Row],[Nombre de jours]])/Jalons[[#This Row],[Nombre de jours]],$V$3:$W$6,2,1)</f>
        <v>En bonne voie</v>
      </c>
      <c r="E199" s="22" t="s">
        <v>9</v>
      </c>
      <c r="F199" s="65">
        <f>IF(AND(Jalons[[#This Row],[début réel ]]="",Jalons[[#This Row],[fin réelle ]]),0,IF(AND(Jalons[[#This Row],[début réel ]]&lt;&gt;"",Jalons[[#This Row],[fin réelle ]]=""),0.5,1))</f>
        <v>0</v>
      </c>
      <c r="G199" s="56">
        <f>+T154+1</f>
        <v>45083</v>
      </c>
      <c r="H199" s="21">
        <v>1</v>
      </c>
      <c r="I199" s="45">
        <f>+Jalons[[#This Row],[Début prévisionnel ]]+Jalons[[#This Row],[Nombre de jours]]-1</f>
        <v>45083</v>
      </c>
      <c r="J199" s="45"/>
      <c r="K199" s="87">
        <f ca="1">IF(Jalons[[#This Row],[temps consommés ]]-Jalons[[#This Row],[Nombre de jours]]&lt;0,0,Jalons[[#This Row],[temps consommés ]]-Jalons[[#This Row],[Nombre de jours]])</f>
        <v>0</v>
      </c>
      <c r="L19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199" s="45"/>
      <c r="N199" s="66"/>
      <c r="O199" s="88" t="str">
        <f ca="1">VLOOKUP(Jalons[[#This Row],[temps consommés 10]]-Jalons[[#This Row],[Nombre de jours6]]/Jalons[[#This Row],[Nombre de jours6]],$V$3:$W$6,2,1)</f>
        <v>En bonne voie</v>
      </c>
      <c r="P199" s="22" t="s">
        <v>9</v>
      </c>
      <c r="Q199" s="65">
        <f>IF(AND(Jalons[[#This Row],[début réel 8]]="",Jalons[[#This Row],[fin réelle 11]]),0,IF(AND(Jalons[[#This Row],[début réel 8]]&lt;&gt;"",Jalons[[#This Row],[fin réelle 11]]=""),0.5,1))</f>
        <v>0</v>
      </c>
      <c r="R199" s="56">
        <f>+Jalons[[#This Row],[Fin ]]+1</f>
        <v>45084</v>
      </c>
      <c r="S199">
        <v>23</v>
      </c>
      <c r="T199" s="45">
        <f>Jalons[[#This Row],[Début prévisionnel 5]]+Jalons[[#This Row],[Nombre de jours6]]</f>
        <v>45107</v>
      </c>
      <c r="U199" s="45"/>
      <c r="V199" s="87">
        <f ca="1">IF(Jalons[[#This Row],[temps consommés 10]]-Jalons[[#This Row],[Nombre de jours6]]&lt;0,0,Jalons[[#This Row],[temps consommés 10]]-Jalons[[#This Row],[Nombre de jours6]])</f>
        <v>0</v>
      </c>
      <c r="W19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199" s="45"/>
      <c r="Y199" s="23" t="str">
        <f ca="1">IF(AND($O199="Objectif",Y$7&gt;=$R199,Y$7&lt;=$R199+$S199-1),2,IF(AND($O199="Jalon",Y$7&gt;=$R199,Y$7&lt;=$R199+$S199-1),1,""))</f>
        <v/>
      </c>
      <c r="Z199" s="23" t="str">
        <f ca="1">IF(AND($O199="Objectif",Z$7&gt;=$R199,Z$7&lt;=$R199+$S199-1),2,IF(AND($O199="Jalon",Z$7&gt;=$R199,Z$7&lt;=$R199+$S199-1),1,""))</f>
        <v/>
      </c>
      <c r="AA199" s="23" t="str">
        <f ca="1">IF(AND($O199="Objectif",AA$7&gt;=$R199,AA$7&lt;=$R199+$S199-1),2,IF(AND($O199="Jalon",AA$7&gt;=$R199,AA$7&lt;=$R199+$S199-1),1,""))</f>
        <v/>
      </c>
      <c r="AB199" s="23" t="str">
        <f ca="1">IF(AND($O199="Objectif",AB$7&gt;=$R199,AB$7&lt;=$R199+$S199-1),2,IF(AND($O199="Jalon",AB$7&gt;=$R199,AB$7&lt;=$R199+$S199-1),1,""))</f>
        <v/>
      </c>
      <c r="AC199" s="23" t="str">
        <f ca="1">IF(AND($O199="Objectif",AC$7&gt;=$R199,AC$7&lt;=$R199+$S199-1),2,IF(AND($O199="Jalon",AC$7&gt;=$R199,AC$7&lt;=$R199+$S199-1),1,""))</f>
        <v/>
      </c>
      <c r="AD199" s="23" t="str">
        <f ca="1">IF(AND($O199="Objectif",AD$7&gt;=$R199,AD$7&lt;=$R199+$S199-1),2,IF(AND($O199="Jalon",AD$7&gt;=$R199,AD$7&lt;=$R199+$S199-1),1,""))</f>
        <v/>
      </c>
      <c r="AE199" s="23" t="str">
        <f ca="1">IF(AND($O199="Objectif",AE$7&gt;=$R199,AE$7&lt;=$R199+$S199-1),2,IF(AND($O199="Jalon",AE$7&gt;=$R199,AE$7&lt;=$R199+$S199-1),1,""))</f>
        <v/>
      </c>
      <c r="AF199" s="23" t="str">
        <f ca="1">IF(AND($O199="Objectif",AF$7&gt;=$R199,AF$7&lt;=$R199+$S199-1),2,IF(AND($O199="Jalon",AF$7&gt;=$R199,AF$7&lt;=$R199+$S199-1),1,""))</f>
        <v/>
      </c>
      <c r="AG199" s="23" t="str">
        <f ca="1">IF(AND($O199="Objectif",AG$7&gt;=$R199,AG$7&lt;=$R199+$S199-1),2,IF(AND($O199="Jalon",AG$7&gt;=$R199,AG$7&lt;=$R199+$S199-1),1,""))</f>
        <v/>
      </c>
      <c r="AH199" s="23" t="str">
        <f ca="1">IF(AND($O199="Objectif",AH$7&gt;=$R199,AH$7&lt;=$R199+$S199-1),2,IF(AND($O199="Jalon",AH$7&gt;=$R199,AH$7&lt;=$R199+$S199-1),1,""))</f>
        <v/>
      </c>
      <c r="AI199" s="23" t="str">
        <f ca="1">IF(AND($O199="Objectif",AI$7&gt;=$R199,AI$7&lt;=$R199+$S199-1),2,IF(AND($O199="Jalon",AI$7&gt;=$R199,AI$7&lt;=$R199+$S199-1),1,""))</f>
        <v/>
      </c>
      <c r="AJ199" s="23" t="str">
        <f ca="1">IF(AND($O199="Objectif",AJ$7&gt;=$R199,AJ$7&lt;=$R199+$S199-1),2,IF(AND($O199="Jalon",AJ$7&gt;=$R199,AJ$7&lt;=$R199+$S199-1),1,""))</f>
        <v/>
      </c>
      <c r="AK199" s="23" t="str">
        <f ca="1">IF(AND($O199="Objectif",AK$7&gt;=$R199,AK$7&lt;=$R199+$S199-1),2,IF(AND($O199="Jalon",AK$7&gt;=$R199,AK$7&lt;=$R199+$S199-1),1,""))</f>
        <v/>
      </c>
      <c r="AL199" s="23" t="str">
        <f ca="1">IF(AND($O199="Objectif",AL$7&gt;=$R199,AL$7&lt;=$R199+$S199-1),2,IF(AND($O199="Jalon",AL$7&gt;=$R199,AL$7&lt;=$R199+$S199-1),1,""))</f>
        <v/>
      </c>
      <c r="AM199" s="23" t="str">
        <f ca="1">IF(AND($O199="Objectif",AM$7&gt;=$R199,AM$7&lt;=$R199+$S199-1),2,IF(AND($O199="Jalon",AM$7&gt;=$R199,AM$7&lt;=$R199+$S199-1),1,""))</f>
        <v/>
      </c>
      <c r="AN199" s="23" t="str">
        <f ca="1">IF(AND($O199="Objectif",AN$7&gt;=$R199,AN$7&lt;=$R199+$S199-1),2,IF(AND($O199="Jalon",AN$7&gt;=$R199,AN$7&lt;=$R199+$S199-1),1,""))</f>
        <v/>
      </c>
      <c r="AO199" s="23" t="str">
        <f ca="1">IF(AND($O199="Objectif",AO$7&gt;=$R199,AO$7&lt;=$R199+$S199-1),2,IF(AND($O199="Jalon",AO$7&gt;=$R199,AO$7&lt;=$R199+$S199-1),1,""))</f>
        <v/>
      </c>
      <c r="AP199" s="23" t="str">
        <f ca="1">IF(AND($O199="Objectif",AP$7&gt;=$R199,AP$7&lt;=$R199+$S199-1),2,IF(AND($O199="Jalon",AP$7&gt;=$R199,AP$7&lt;=$R199+$S199-1),1,""))</f>
        <v/>
      </c>
      <c r="AQ199" s="23" t="str">
        <f ca="1">IF(AND($O199="Objectif",AQ$7&gt;=$R199,AQ$7&lt;=$R199+$S199-1),2,IF(AND($O199="Jalon",AQ$7&gt;=$R199,AQ$7&lt;=$R199+$S199-1),1,""))</f>
        <v/>
      </c>
      <c r="AR199" s="23" t="str">
        <f ca="1">IF(AND($O199="Objectif",AR$7&gt;=$R199,AR$7&lt;=$R199+$S199-1),2,IF(AND($O199="Jalon",AR$7&gt;=$R199,AR$7&lt;=$R199+$S199-1),1,""))</f>
        <v/>
      </c>
      <c r="AS199" s="23" t="str">
        <f ca="1">IF(AND($O199="Objectif",AS$7&gt;=$R199,AS$7&lt;=$R199+$S199-1),2,IF(AND($O199="Jalon",AS$7&gt;=$R199,AS$7&lt;=$R199+$S199-1),1,""))</f>
        <v/>
      </c>
      <c r="AT199" s="23" t="str">
        <f ca="1">IF(AND($O199="Objectif",AT$7&gt;=$R199,AT$7&lt;=$R199+$S199-1),2,IF(AND($O199="Jalon",AT$7&gt;=$R199,AT$7&lt;=$R199+$S199-1),1,""))</f>
        <v/>
      </c>
      <c r="AU199" s="23" t="str">
        <f ca="1">IF(AND($O199="Objectif",AU$7&gt;=$R199,AU$7&lt;=$R199+$S199-1),2,IF(AND($O199="Jalon",AU$7&gt;=$R199,AU$7&lt;=$R199+$S199-1),1,""))</f>
        <v/>
      </c>
      <c r="AV199" s="23" t="str">
        <f ca="1">IF(AND($O199="Objectif",AV$7&gt;=$R199,AV$7&lt;=$R199+$S199-1),2,IF(AND($O199="Jalon",AV$7&gt;=$R199,AV$7&lt;=$R199+$S199-1),1,""))</f>
        <v/>
      </c>
      <c r="AW199" s="23" t="str">
        <f ca="1">IF(AND($O199="Objectif",AW$7&gt;=$R199,AW$7&lt;=$R199+$S199-1),2,IF(AND($O199="Jalon",AW$7&gt;=$R199,AW$7&lt;=$R199+$S199-1),1,""))</f>
        <v/>
      </c>
      <c r="AX199" s="23" t="str">
        <f ca="1">IF(AND($O199="Objectif",AX$7&gt;=$R199,AX$7&lt;=$R199+$S199-1),2,IF(AND($O199="Jalon",AX$7&gt;=$R199,AX$7&lt;=$R199+$S199-1),1,""))</f>
        <v/>
      </c>
      <c r="AY199" s="23" t="str">
        <f ca="1">IF(AND($O199="Objectif",AY$7&gt;=$R199,AY$7&lt;=$R199+$S199-1),2,IF(AND($O199="Jalon",AY$7&gt;=$R199,AY$7&lt;=$R199+$S199-1),1,""))</f>
        <v/>
      </c>
      <c r="AZ199" s="23" t="str">
        <f ca="1">IF(AND($O199="Objectif",AZ$7&gt;=$R199,AZ$7&lt;=$R199+$S199-1),2,IF(AND($O199="Jalon",AZ$7&gt;=$R199,AZ$7&lt;=$R199+$S199-1),1,""))</f>
        <v/>
      </c>
      <c r="BA199" s="23" t="str">
        <f ca="1">IF(AND($O199="Objectif",BA$7&gt;=$R199,BA$7&lt;=$R199+$S199-1),2,IF(AND($O199="Jalon",BA$7&gt;=$R199,BA$7&lt;=$R199+$S199-1),1,""))</f>
        <v/>
      </c>
      <c r="BB199" s="23" t="str">
        <f ca="1">IF(AND($O199="Objectif",BB$7&gt;=$R199,BB$7&lt;=$R199+$S199-1),2,IF(AND($O199="Jalon",BB$7&gt;=$R199,BB$7&lt;=$R199+$S199-1),1,""))</f>
        <v/>
      </c>
      <c r="BC199" s="23" t="str">
        <f ca="1">IF(AND($O199="Objectif",BC$7&gt;=$R199,BC$7&lt;=$R199+$S199-1),2,IF(AND($O199="Jalon",BC$7&gt;=$R199,BC$7&lt;=$R199+$S199-1),1,""))</f>
        <v/>
      </c>
      <c r="BD199" s="23" t="str">
        <f ca="1">IF(AND($O199="Objectif",BD$7&gt;=$R199,BD$7&lt;=$R199+$S199-1),2,IF(AND($O199="Jalon",BD$7&gt;=$R199,BD$7&lt;=$R199+$S199-1),1,""))</f>
        <v/>
      </c>
      <c r="BE199" s="23" t="str">
        <f ca="1">IF(AND($O199="Objectif",BE$7&gt;=$R199,BE$7&lt;=$R199+$S199-1),2,IF(AND($O199="Jalon",BE$7&gt;=$R199,BE$7&lt;=$R199+$S199-1),1,""))</f>
        <v/>
      </c>
      <c r="BF199" s="23" t="str">
        <f ca="1">IF(AND($O199="Objectif",BF$7&gt;=$R199,BF$7&lt;=$R199+$S199-1),2,IF(AND($O199="Jalon",BF$7&gt;=$R199,BF$7&lt;=$R199+$S199-1),1,""))</f>
        <v/>
      </c>
      <c r="BG199" s="23" t="str">
        <f ca="1">IF(AND($O199="Objectif",BG$7&gt;=$R199,BG$7&lt;=$R199+$S199-1),2,IF(AND($O199="Jalon",BG$7&gt;=$R199,BG$7&lt;=$R199+$S199-1),1,""))</f>
        <v/>
      </c>
      <c r="BH199" s="23" t="str">
        <f ca="1">IF(AND($O199="Objectif",BH$7&gt;=$R199,BH$7&lt;=$R199+$S199-1),2,IF(AND($O199="Jalon",BH$7&gt;=$R199,BH$7&lt;=$R199+$S199-1),1,""))</f>
        <v/>
      </c>
      <c r="BI199" s="23" t="str">
        <f ca="1">IF(AND($O199="Objectif",BI$7&gt;=$R199,BI$7&lt;=$R199+$S199-1),2,IF(AND($O199="Jalon",BI$7&gt;=$R199,BI$7&lt;=$R199+$S199-1),1,""))</f>
        <v/>
      </c>
      <c r="BJ199" s="23" t="str">
        <f ca="1">IF(AND($O199="Objectif",BJ$7&gt;=$R199,BJ$7&lt;=$R199+$S199-1),2,IF(AND($O199="Jalon",BJ$7&gt;=$R199,BJ$7&lt;=$R199+$S199-1),1,""))</f>
        <v/>
      </c>
      <c r="BK199" s="23" t="str">
        <f ca="1">IF(AND($O199="Objectif",BK$7&gt;=$R199,BK$7&lt;=$R199+$S199-1),2,IF(AND($O199="Jalon",BK$7&gt;=$R199,BK$7&lt;=$R199+$S199-1),1,""))</f>
        <v/>
      </c>
      <c r="BL199" s="23" t="str">
        <f ca="1">IF(AND($O199="Objectif",BL$7&gt;=$R199,BL$7&lt;=$R199+$S199-1),2,IF(AND($O199="Jalon",BL$7&gt;=$R199,BL$7&lt;=$R199+$S199-1),1,""))</f>
        <v/>
      </c>
      <c r="BM199" s="23" t="str">
        <f ca="1">IF(AND($O199="Objectif",BM$7&gt;=$R199,BM$7&lt;=$R199+$S199-1),2,IF(AND($O199="Jalon",BM$7&gt;=$R199,BM$7&lt;=$R199+$S199-1),1,""))</f>
        <v/>
      </c>
      <c r="BN199" s="23" t="str">
        <f ca="1">IF(AND($O199="Objectif",BN$7&gt;=$R199,BN$7&lt;=$R199+$S199-1),2,IF(AND($O199="Jalon",BN$7&gt;=$R199,BN$7&lt;=$R199+$S199-1),1,""))</f>
        <v/>
      </c>
      <c r="BO199" s="23" t="str">
        <f ca="1">IF(AND($O199="Objectif",BO$7&gt;=$R199,BO$7&lt;=$R199+$S199-1),2,IF(AND($O199="Jalon",BO$7&gt;=$R199,BO$7&lt;=$R199+$S199-1),1,""))</f>
        <v/>
      </c>
      <c r="BP199" s="23" t="str">
        <f ca="1">IF(AND($O199="Objectif",BP$7&gt;=$R199,BP$7&lt;=$R199+$S199-1),2,IF(AND($O199="Jalon",BP$7&gt;=$R199,BP$7&lt;=$R199+$S199-1),1,""))</f>
        <v/>
      </c>
      <c r="BQ199" s="23" t="str">
        <f ca="1">IF(AND($O199="Objectif",BQ$7&gt;=$R199,BQ$7&lt;=$R199+$S199-1),2,IF(AND($O199="Jalon",BQ$7&gt;=$R199,BQ$7&lt;=$R199+$S199-1),1,""))</f>
        <v/>
      </c>
      <c r="BR199" s="23" t="str">
        <f ca="1">IF(AND($O199="Objectif",BR$7&gt;=$R199,BR$7&lt;=$R199+$S199-1),2,IF(AND($O199="Jalon",BR$7&gt;=$R199,BR$7&lt;=$R199+$S199-1),1,""))</f>
        <v/>
      </c>
      <c r="BS199" s="23" t="str">
        <f ca="1">IF(AND($O199="Objectif",BS$7&gt;=$R199,BS$7&lt;=$R199+$S199-1),2,IF(AND($O199="Jalon",BS$7&gt;=$R199,BS$7&lt;=$R199+$S199-1),1,""))</f>
        <v/>
      </c>
      <c r="BT199" s="23" t="str">
        <f ca="1">IF(AND($O199="Objectif",BT$7&gt;=$R199,BT$7&lt;=$R199+$S199-1),2,IF(AND($O199="Jalon",BT$7&gt;=$R199,BT$7&lt;=$R199+$S199-1),1,""))</f>
        <v/>
      </c>
      <c r="BU199" s="23" t="str">
        <f ca="1">IF(AND($O199="Objectif",BU$7&gt;=$R199,BU$7&lt;=$R199+$S199-1),2,IF(AND($O199="Jalon",BU$7&gt;=$R199,BU$7&lt;=$R199+$S199-1),1,""))</f>
        <v/>
      </c>
      <c r="BV199" s="23" t="str">
        <f ca="1">IF(AND($O199="Objectif",BV$7&gt;=$R199,BV$7&lt;=$R199+$S199-1),2,IF(AND($O199="Jalon",BV$7&gt;=$R199,BV$7&lt;=$R199+$S199-1),1,""))</f>
        <v/>
      </c>
      <c r="BW199" s="23" t="str">
        <f ca="1">IF(AND($O199="Objectif",BW$7&gt;=$R199,BW$7&lt;=$R199+$S199-1),2,IF(AND($O199="Jalon",BW$7&gt;=$R199,BW$7&lt;=$R199+$S199-1),1,""))</f>
        <v/>
      </c>
      <c r="BX199" s="23" t="str">
        <f ca="1">IF(AND($O199="Objectif",BX$7&gt;=$R199,BX$7&lt;=$R199+$S199-1),2,IF(AND($O199="Jalon",BX$7&gt;=$R199,BX$7&lt;=$R199+$S199-1),1,""))</f>
        <v/>
      </c>
      <c r="BY199" s="23" t="str">
        <f ca="1">IF(AND($O199="Objectif",BY$7&gt;=$R199,BY$7&lt;=$R199+$S199-1),2,IF(AND($O199="Jalon",BY$7&gt;=$R199,BY$7&lt;=$R199+$S199-1),1,""))</f>
        <v/>
      </c>
      <c r="BZ199" s="23" t="str">
        <f ca="1">IF(AND($O199="Objectif",BZ$7&gt;=$R199,BZ$7&lt;=$R199+$S199-1),2,IF(AND($O199="Jalon",BZ$7&gt;=$R199,BZ$7&lt;=$R199+$S199-1),1,""))</f>
        <v/>
      </c>
      <c r="CA199" s="23" t="str">
        <f ca="1">IF(AND($O199="Objectif",CA$7&gt;=$R199,CA$7&lt;=$R199+$S199-1),2,IF(AND($O199="Jalon",CA$7&gt;=$R199,CA$7&lt;=$R199+$S199-1),1,""))</f>
        <v/>
      </c>
      <c r="CB199" s="23" t="str">
        <f ca="1">IF(AND($O199="Objectif",CB$7&gt;=$R199,CB$7&lt;=$R199+$S199-1),2,IF(AND($O199="Jalon",CB$7&gt;=$R199,CB$7&lt;=$R199+$S199-1),1,""))</f>
        <v/>
      </c>
    </row>
    <row r="200" spans="1:80" s="60" customFormat="1" ht="30" customHeight="1" x14ac:dyDescent="0.25">
      <c r="A200" s="36">
        <v>9</v>
      </c>
      <c r="B200" s="33" t="s">
        <v>25</v>
      </c>
      <c r="C200" s="88" t="str">
        <f ca="1">VLOOKUP(((Jalons[[#This Row],[perturbation ]]+Jalons[[#This Row],[perturbation 9]])/150),$D$3:$E$6,2,1)</f>
        <v>En bonne voie</v>
      </c>
      <c r="D200" s="88" t="str">
        <f ca="1">VLOOKUP((Jalons[[#This Row],[temps consommés ]]-Jalons[[#This Row],[Nombre de jours]])/Jalons[[#This Row],[Nombre de jours]],$V$3:$W$6,2,1)</f>
        <v>En bonne voie</v>
      </c>
      <c r="E200" s="22" t="s">
        <v>9</v>
      </c>
      <c r="F200" s="65">
        <f>IF(AND(Jalons[[#This Row],[début réel ]]="",Jalons[[#This Row],[fin réelle ]]),0,IF(AND(Jalons[[#This Row],[début réel ]]&lt;&gt;"",Jalons[[#This Row],[fin réelle ]]=""),0.5,1))</f>
        <v>0</v>
      </c>
      <c r="G200" s="56">
        <f>+T155+1</f>
        <v>45083</v>
      </c>
      <c r="H200" s="21">
        <v>1</v>
      </c>
      <c r="I200" s="45">
        <f>+Jalons[[#This Row],[Début prévisionnel ]]+Jalons[[#This Row],[Nombre de jours]]-1</f>
        <v>45083</v>
      </c>
      <c r="J200" s="45"/>
      <c r="K200" s="87">
        <f ca="1">IF(Jalons[[#This Row],[temps consommés ]]-Jalons[[#This Row],[Nombre de jours]]&lt;0,0,Jalons[[#This Row],[temps consommés ]]-Jalons[[#This Row],[Nombre de jours]])</f>
        <v>0</v>
      </c>
      <c r="L20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0" s="45"/>
      <c r="N200" s="66"/>
      <c r="O200" s="88" t="str">
        <f ca="1">VLOOKUP(Jalons[[#This Row],[temps consommés 10]]-Jalons[[#This Row],[Nombre de jours6]]/Jalons[[#This Row],[Nombre de jours6]],$V$3:$W$6,2,1)</f>
        <v>En bonne voie</v>
      </c>
      <c r="P200" s="22" t="s">
        <v>9</v>
      </c>
      <c r="Q200" s="65">
        <f>IF(AND(Jalons[[#This Row],[début réel 8]]="",Jalons[[#This Row],[fin réelle 11]]),0,IF(AND(Jalons[[#This Row],[début réel 8]]&lt;&gt;"",Jalons[[#This Row],[fin réelle 11]]=""),0.5,1))</f>
        <v>0</v>
      </c>
      <c r="R200" s="56">
        <f>+Jalons[[#This Row],[Fin ]]+1</f>
        <v>45084</v>
      </c>
      <c r="S200">
        <v>23</v>
      </c>
      <c r="T200" s="45">
        <f>Jalons[[#This Row],[Début prévisionnel 5]]+Jalons[[#This Row],[Nombre de jours6]]</f>
        <v>45107</v>
      </c>
      <c r="U200" s="45"/>
      <c r="V200" s="87">
        <f ca="1">IF(Jalons[[#This Row],[temps consommés 10]]-Jalons[[#This Row],[Nombre de jours6]]&lt;0,0,Jalons[[#This Row],[temps consommés 10]]-Jalons[[#This Row],[Nombre de jours6]])</f>
        <v>0</v>
      </c>
      <c r="W20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0" s="45"/>
      <c r="Y200" s="23" t="str">
        <f ca="1">IF(AND($O200="Objectif",Y$7&gt;=$R200,Y$7&lt;=$R200+$S200-1),2,IF(AND($O200="Jalon",Y$7&gt;=$R200,Y$7&lt;=$R200+$S200-1),1,""))</f>
        <v/>
      </c>
      <c r="Z200" s="23" t="str">
        <f ca="1">IF(AND($O200="Objectif",Z$7&gt;=$R200,Z$7&lt;=$R200+$S200-1),2,IF(AND($O200="Jalon",Z$7&gt;=$R200,Z$7&lt;=$R200+$S200-1),1,""))</f>
        <v/>
      </c>
      <c r="AA200" s="23" t="str">
        <f ca="1">IF(AND($O200="Objectif",AA$7&gt;=$R200,AA$7&lt;=$R200+$S200-1),2,IF(AND($O200="Jalon",AA$7&gt;=$R200,AA$7&lt;=$R200+$S200-1),1,""))</f>
        <v/>
      </c>
      <c r="AB200" s="23" t="str">
        <f ca="1">IF(AND($O200="Objectif",AB$7&gt;=$R200,AB$7&lt;=$R200+$S200-1),2,IF(AND($O200="Jalon",AB$7&gt;=$R200,AB$7&lt;=$R200+$S200-1),1,""))</f>
        <v/>
      </c>
      <c r="AC200" s="23" t="str">
        <f ca="1">IF(AND($O200="Objectif",AC$7&gt;=$R200,AC$7&lt;=$R200+$S200-1),2,IF(AND($O200="Jalon",AC$7&gt;=$R200,AC$7&lt;=$R200+$S200-1),1,""))</f>
        <v/>
      </c>
      <c r="AD200" s="23" t="str">
        <f ca="1">IF(AND($O200="Objectif",AD$7&gt;=$R200,AD$7&lt;=$R200+$S200-1),2,IF(AND($O200="Jalon",AD$7&gt;=$R200,AD$7&lt;=$R200+$S200-1),1,""))</f>
        <v/>
      </c>
      <c r="AE200" s="23" t="str">
        <f ca="1">IF(AND($O200="Objectif",AE$7&gt;=$R200,AE$7&lt;=$R200+$S200-1),2,IF(AND($O200="Jalon",AE$7&gt;=$R200,AE$7&lt;=$R200+$S200-1),1,""))</f>
        <v/>
      </c>
      <c r="AF200" s="23" t="str">
        <f ca="1">IF(AND($O200="Objectif",AF$7&gt;=$R200,AF$7&lt;=$R200+$S200-1),2,IF(AND($O200="Jalon",AF$7&gt;=$R200,AF$7&lt;=$R200+$S200-1),1,""))</f>
        <v/>
      </c>
      <c r="AG200" s="23" t="str">
        <f ca="1">IF(AND($O200="Objectif",AG$7&gt;=$R200,AG$7&lt;=$R200+$S200-1),2,IF(AND($O200="Jalon",AG$7&gt;=$R200,AG$7&lt;=$R200+$S200-1),1,""))</f>
        <v/>
      </c>
      <c r="AH200" s="23" t="str">
        <f ca="1">IF(AND($O200="Objectif",AH$7&gt;=$R200,AH$7&lt;=$R200+$S200-1),2,IF(AND($O200="Jalon",AH$7&gt;=$R200,AH$7&lt;=$R200+$S200-1),1,""))</f>
        <v/>
      </c>
      <c r="AI200" s="23" t="str">
        <f ca="1">IF(AND($O200="Objectif",AI$7&gt;=$R200,AI$7&lt;=$R200+$S200-1),2,IF(AND($O200="Jalon",AI$7&gt;=$R200,AI$7&lt;=$R200+$S200-1),1,""))</f>
        <v/>
      </c>
      <c r="AJ200" s="23" t="str">
        <f ca="1">IF(AND($O200="Objectif",AJ$7&gt;=$R200,AJ$7&lt;=$R200+$S200-1),2,IF(AND($O200="Jalon",AJ$7&gt;=$R200,AJ$7&lt;=$R200+$S200-1),1,""))</f>
        <v/>
      </c>
      <c r="AK200" s="23" t="str">
        <f ca="1">IF(AND($O200="Objectif",AK$7&gt;=$R200,AK$7&lt;=$R200+$S200-1),2,IF(AND($O200="Jalon",AK$7&gt;=$R200,AK$7&lt;=$R200+$S200-1),1,""))</f>
        <v/>
      </c>
      <c r="AL200" s="23" t="str">
        <f ca="1">IF(AND($O200="Objectif",AL$7&gt;=$R200,AL$7&lt;=$R200+$S200-1),2,IF(AND($O200="Jalon",AL$7&gt;=$R200,AL$7&lt;=$R200+$S200-1),1,""))</f>
        <v/>
      </c>
      <c r="AM200" s="23" t="str">
        <f ca="1">IF(AND($O200="Objectif",AM$7&gt;=$R200,AM$7&lt;=$R200+$S200-1),2,IF(AND($O200="Jalon",AM$7&gt;=$R200,AM$7&lt;=$R200+$S200-1),1,""))</f>
        <v/>
      </c>
      <c r="AN200" s="23" t="str">
        <f ca="1">IF(AND($O200="Objectif",AN$7&gt;=$R200,AN$7&lt;=$R200+$S200-1),2,IF(AND($O200="Jalon",AN$7&gt;=$R200,AN$7&lt;=$R200+$S200-1),1,""))</f>
        <v/>
      </c>
      <c r="AO200" s="23" t="str">
        <f ca="1">IF(AND($O200="Objectif",AO$7&gt;=$R200,AO$7&lt;=$R200+$S200-1),2,IF(AND($O200="Jalon",AO$7&gt;=$R200,AO$7&lt;=$R200+$S200-1),1,""))</f>
        <v/>
      </c>
      <c r="AP200" s="23" t="str">
        <f ca="1">IF(AND($O200="Objectif",AP$7&gt;=$R200,AP$7&lt;=$R200+$S200-1),2,IF(AND($O200="Jalon",AP$7&gt;=$R200,AP$7&lt;=$R200+$S200-1),1,""))</f>
        <v/>
      </c>
      <c r="AQ200" s="23" t="str">
        <f ca="1">IF(AND($O200="Objectif",AQ$7&gt;=$R200,AQ$7&lt;=$R200+$S200-1),2,IF(AND($O200="Jalon",AQ$7&gt;=$R200,AQ$7&lt;=$R200+$S200-1),1,""))</f>
        <v/>
      </c>
      <c r="AR200" s="23" t="str">
        <f ca="1">IF(AND($O200="Objectif",AR$7&gt;=$R200,AR$7&lt;=$R200+$S200-1),2,IF(AND($O200="Jalon",AR$7&gt;=$R200,AR$7&lt;=$R200+$S200-1),1,""))</f>
        <v/>
      </c>
      <c r="AS200" s="23" t="str">
        <f ca="1">IF(AND($O200="Objectif",AS$7&gt;=$R200,AS$7&lt;=$R200+$S200-1),2,IF(AND($O200="Jalon",AS$7&gt;=$R200,AS$7&lt;=$R200+$S200-1),1,""))</f>
        <v/>
      </c>
      <c r="AT200" s="23" t="str">
        <f ca="1">IF(AND($O200="Objectif",AT$7&gt;=$R200,AT$7&lt;=$R200+$S200-1),2,IF(AND($O200="Jalon",AT$7&gt;=$R200,AT$7&lt;=$R200+$S200-1),1,""))</f>
        <v/>
      </c>
      <c r="AU200" s="23" t="str">
        <f ca="1">IF(AND($O200="Objectif",AU$7&gt;=$R200,AU$7&lt;=$R200+$S200-1),2,IF(AND($O200="Jalon",AU$7&gt;=$R200,AU$7&lt;=$R200+$S200-1),1,""))</f>
        <v/>
      </c>
      <c r="AV200" s="23" t="str">
        <f ca="1">IF(AND($O200="Objectif",AV$7&gt;=$R200,AV$7&lt;=$R200+$S200-1),2,IF(AND($O200="Jalon",AV$7&gt;=$R200,AV$7&lt;=$R200+$S200-1),1,""))</f>
        <v/>
      </c>
      <c r="AW200" s="23" t="str">
        <f ca="1">IF(AND($O200="Objectif",AW$7&gt;=$R200,AW$7&lt;=$R200+$S200-1),2,IF(AND($O200="Jalon",AW$7&gt;=$R200,AW$7&lt;=$R200+$S200-1),1,""))</f>
        <v/>
      </c>
      <c r="AX200" s="23" t="str">
        <f ca="1">IF(AND($O200="Objectif",AX$7&gt;=$R200,AX$7&lt;=$R200+$S200-1),2,IF(AND($O200="Jalon",AX$7&gt;=$R200,AX$7&lt;=$R200+$S200-1),1,""))</f>
        <v/>
      </c>
      <c r="AY200" s="23" t="str">
        <f ca="1">IF(AND($O200="Objectif",AY$7&gt;=$R200,AY$7&lt;=$R200+$S200-1),2,IF(AND($O200="Jalon",AY$7&gt;=$R200,AY$7&lt;=$R200+$S200-1),1,""))</f>
        <v/>
      </c>
      <c r="AZ200" s="23" t="str">
        <f ca="1">IF(AND($O200="Objectif",AZ$7&gt;=$R200,AZ$7&lt;=$R200+$S200-1),2,IF(AND($O200="Jalon",AZ$7&gt;=$R200,AZ$7&lt;=$R200+$S200-1),1,""))</f>
        <v/>
      </c>
      <c r="BA200" s="23" t="str">
        <f ca="1">IF(AND($O200="Objectif",BA$7&gt;=$R200,BA$7&lt;=$R200+$S200-1),2,IF(AND($O200="Jalon",BA$7&gt;=$R200,BA$7&lt;=$R200+$S200-1),1,""))</f>
        <v/>
      </c>
      <c r="BB200" s="23" t="str">
        <f ca="1">IF(AND($O200="Objectif",BB$7&gt;=$R200,BB$7&lt;=$R200+$S200-1),2,IF(AND($O200="Jalon",BB$7&gt;=$R200,BB$7&lt;=$R200+$S200-1),1,""))</f>
        <v/>
      </c>
      <c r="BC200" s="23" t="str">
        <f ca="1">IF(AND($O200="Objectif",BC$7&gt;=$R200,BC$7&lt;=$R200+$S200-1),2,IF(AND($O200="Jalon",BC$7&gt;=$R200,BC$7&lt;=$R200+$S200-1),1,""))</f>
        <v/>
      </c>
      <c r="BD200" s="23" t="str">
        <f ca="1">IF(AND($O200="Objectif",BD$7&gt;=$R200,BD$7&lt;=$R200+$S200-1),2,IF(AND($O200="Jalon",BD$7&gt;=$R200,BD$7&lt;=$R200+$S200-1),1,""))</f>
        <v/>
      </c>
      <c r="BE200" s="23" t="str">
        <f ca="1">IF(AND($O200="Objectif",BE$7&gt;=$R200,BE$7&lt;=$R200+$S200-1),2,IF(AND($O200="Jalon",BE$7&gt;=$R200,BE$7&lt;=$R200+$S200-1),1,""))</f>
        <v/>
      </c>
      <c r="BF200" s="23" t="str">
        <f ca="1">IF(AND($O200="Objectif",BF$7&gt;=$R200,BF$7&lt;=$R200+$S200-1),2,IF(AND($O200="Jalon",BF$7&gt;=$R200,BF$7&lt;=$R200+$S200-1),1,""))</f>
        <v/>
      </c>
      <c r="BG200" s="23" t="str">
        <f ca="1">IF(AND($O200="Objectif",BG$7&gt;=$R200,BG$7&lt;=$R200+$S200-1),2,IF(AND($O200="Jalon",BG$7&gt;=$R200,BG$7&lt;=$R200+$S200-1),1,""))</f>
        <v/>
      </c>
      <c r="BH200" s="23" t="str">
        <f ca="1">IF(AND($O200="Objectif",BH$7&gt;=$R200,BH$7&lt;=$R200+$S200-1),2,IF(AND($O200="Jalon",BH$7&gt;=$R200,BH$7&lt;=$R200+$S200-1),1,""))</f>
        <v/>
      </c>
      <c r="BI200" s="23" t="str">
        <f ca="1">IF(AND($O200="Objectif",BI$7&gt;=$R200,BI$7&lt;=$R200+$S200-1),2,IF(AND($O200="Jalon",BI$7&gt;=$R200,BI$7&lt;=$R200+$S200-1),1,""))</f>
        <v/>
      </c>
      <c r="BJ200" s="23" t="str">
        <f ca="1">IF(AND($O200="Objectif",BJ$7&gt;=$R200,BJ$7&lt;=$R200+$S200-1),2,IF(AND($O200="Jalon",BJ$7&gt;=$R200,BJ$7&lt;=$R200+$S200-1),1,""))</f>
        <v/>
      </c>
      <c r="BK200" s="23" t="str">
        <f ca="1">IF(AND($O200="Objectif",BK$7&gt;=$R200,BK$7&lt;=$R200+$S200-1),2,IF(AND($O200="Jalon",BK$7&gt;=$R200,BK$7&lt;=$R200+$S200-1),1,""))</f>
        <v/>
      </c>
      <c r="BL200" s="23" t="str">
        <f ca="1">IF(AND($O200="Objectif",BL$7&gt;=$R200,BL$7&lt;=$R200+$S200-1),2,IF(AND($O200="Jalon",BL$7&gt;=$R200,BL$7&lt;=$R200+$S200-1),1,""))</f>
        <v/>
      </c>
      <c r="BM200" s="23" t="str">
        <f ca="1">IF(AND($O200="Objectif",BM$7&gt;=$R200,BM$7&lt;=$R200+$S200-1),2,IF(AND($O200="Jalon",BM$7&gt;=$R200,BM$7&lt;=$R200+$S200-1),1,""))</f>
        <v/>
      </c>
      <c r="BN200" s="23" t="str">
        <f ca="1">IF(AND($O200="Objectif",BN$7&gt;=$R200,BN$7&lt;=$R200+$S200-1),2,IF(AND($O200="Jalon",BN$7&gt;=$R200,BN$7&lt;=$R200+$S200-1),1,""))</f>
        <v/>
      </c>
      <c r="BO200" s="23" t="str">
        <f ca="1">IF(AND($O200="Objectif",BO$7&gt;=$R200,BO$7&lt;=$R200+$S200-1),2,IF(AND($O200="Jalon",BO$7&gt;=$R200,BO$7&lt;=$R200+$S200-1),1,""))</f>
        <v/>
      </c>
      <c r="BP200" s="23" t="str">
        <f ca="1">IF(AND($O200="Objectif",BP$7&gt;=$R200,BP$7&lt;=$R200+$S200-1),2,IF(AND($O200="Jalon",BP$7&gt;=$R200,BP$7&lt;=$R200+$S200-1),1,""))</f>
        <v/>
      </c>
      <c r="BQ200" s="23" t="str">
        <f ca="1">IF(AND($O200="Objectif",BQ$7&gt;=$R200,BQ$7&lt;=$R200+$S200-1),2,IF(AND($O200="Jalon",BQ$7&gt;=$R200,BQ$7&lt;=$R200+$S200-1),1,""))</f>
        <v/>
      </c>
      <c r="BR200" s="23" t="str">
        <f ca="1">IF(AND($O200="Objectif",BR$7&gt;=$R200,BR$7&lt;=$R200+$S200-1),2,IF(AND($O200="Jalon",BR$7&gt;=$R200,BR$7&lt;=$R200+$S200-1),1,""))</f>
        <v/>
      </c>
      <c r="BS200" s="23" t="str">
        <f ca="1">IF(AND($O200="Objectif",BS$7&gt;=$R200,BS$7&lt;=$R200+$S200-1),2,IF(AND($O200="Jalon",BS$7&gt;=$R200,BS$7&lt;=$R200+$S200-1),1,""))</f>
        <v/>
      </c>
      <c r="BT200" s="23" t="str">
        <f ca="1">IF(AND($O200="Objectif",BT$7&gt;=$R200,BT$7&lt;=$R200+$S200-1),2,IF(AND($O200="Jalon",BT$7&gt;=$R200,BT$7&lt;=$R200+$S200-1),1,""))</f>
        <v/>
      </c>
      <c r="BU200" s="23" t="str">
        <f ca="1">IF(AND($O200="Objectif",BU$7&gt;=$R200,BU$7&lt;=$R200+$S200-1),2,IF(AND($O200="Jalon",BU$7&gt;=$R200,BU$7&lt;=$R200+$S200-1),1,""))</f>
        <v/>
      </c>
      <c r="BV200" s="23" t="str">
        <f ca="1">IF(AND($O200="Objectif",BV$7&gt;=$R200,BV$7&lt;=$R200+$S200-1),2,IF(AND($O200="Jalon",BV$7&gt;=$R200,BV$7&lt;=$R200+$S200-1),1,""))</f>
        <v/>
      </c>
      <c r="BW200" s="23" t="str">
        <f ca="1">IF(AND($O200="Objectif",BW$7&gt;=$R200,BW$7&lt;=$R200+$S200-1),2,IF(AND($O200="Jalon",BW$7&gt;=$R200,BW$7&lt;=$R200+$S200-1),1,""))</f>
        <v/>
      </c>
      <c r="BX200" s="23" t="str">
        <f ca="1">IF(AND($O200="Objectif",BX$7&gt;=$R200,BX$7&lt;=$R200+$S200-1),2,IF(AND($O200="Jalon",BX$7&gt;=$R200,BX$7&lt;=$R200+$S200-1),1,""))</f>
        <v/>
      </c>
      <c r="BY200" s="23" t="str">
        <f ca="1">IF(AND($O200="Objectif",BY$7&gt;=$R200,BY$7&lt;=$R200+$S200-1),2,IF(AND($O200="Jalon",BY$7&gt;=$R200,BY$7&lt;=$R200+$S200-1),1,""))</f>
        <v/>
      </c>
      <c r="BZ200" s="23" t="str">
        <f ca="1">IF(AND($O200="Objectif",BZ$7&gt;=$R200,BZ$7&lt;=$R200+$S200-1),2,IF(AND($O200="Jalon",BZ$7&gt;=$R200,BZ$7&lt;=$R200+$S200-1),1,""))</f>
        <v/>
      </c>
      <c r="CA200" s="23" t="str">
        <f ca="1">IF(AND($O200="Objectif",CA$7&gt;=$R200,CA$7&lt;=$R200+$S200-1),2,IF(AND($O200="Jalon",CA$7&gt;=$R200,CA$7&lt;=$R200+$S200-1),1,""))</f>
        <v/>
      </c>
      <c r="CB200" s="23" t="str">
        <f ca="1">IF(AND($O200="Objectif",CB$7&gt;=$R200,CB$7&lt;=$R200+$S200-1),2,IF(AND($O200="Jalon",CB$7&gt;=$R200,CB$7&lt;=$R200+$S200-1),1,""))</f>
        <v/>
      </c>
    </row>
    <row r="201" spans="1:80" s="60" customFormat="1" ht="30" customHeight="1" x14ac:dyDescent="0.25">
      <c r="A201" s="37">
        <v>10</v>
      </c>
      <c r="B201" s="33" t="s">
        <v>26</v>
      </c>
      <c r="C201" s="88" t="str">
        <f ca="1">VLOOKUP(((Jalons[[#This Row],[perturbation ]]+Jalons[[#This Row],[perturbation 9]])/150),$D$3:$E$6,2,1)</f>
        <v>En bonne voie</v>
      </c>
      <c r="D201" s="88" t="str">
        <f ca="1">VLOOKUP((Jalons[[#This Row],[temps consommés ]]-Jalons[[#This Row],[Nombre de jours]])/Jalons[[#This Row],[Nombre de jours]],$V$3:$W$6,2,1)</f>
        <v>En bonne voie</v>
      </c>
      <c r="E201" s="22" t="s">
        <v>9</v>
      </c>
      <c r="F201" s="65">
        <f>IF(AND(Jalons[[#This Row],[début réel ]]="",Jalons[[#This Row],[fin réelle ]]),0,IF(AND(Jalons[[#This Row],[début réel ]]&lt;&gt;"",Jalons[[#This Row],[fin réelle ]]=""),0.5,1))</f>
        <v>0</v>
      </c>
      <c r="G201" s="56">
        <f>+T156+1</f>
        <v>45083</v>
      </c>
      <c r="H201" s="21">
        <v>1</v>
      </c>
      <c r="I201" s="45">
        <f>+Jalons[[#This Row],[Début prévisionnel ]]+Jalons[[#This Row],[Nombre de jours]]-1</f>
        <v>45083</v>
      </c>
      <c r="J201" s="45"/>
      <c r="K201" s="87">
        <f ca="1">IF(Jalons[[#This Row],[temps consommés ]]-Jalons[[#This Row],[Nombre de jours]]&lt;0,0,Jalons[[#This Row],[temps consommés ]]-Jalons[[#This Row],[Nombre de jours]])</f>
        <v>0</v>
      </c>
      <c r="L20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1" s="45"/>
      <c r="N201" s="66"/>
      <c r="O201" s="88" t="str">
        <f ca="1">VLOOKUP(Jalons[[#This Row],[temps consommés 10]]-Jalons[[#This Row],[Nombre de jours6]]/Jalons[[#This Row],[Nombre de jours6]],$V$3:$W$6,2,1)</f>
        <v>En bonne voie</v>
      </c>
      <c r="P201" s="22" t="s">
        <v>9</v>
      </c>
      <c r="Q201" s="65">
        <f>IF(AND(Jalons[[#This Row],[début réel 8]]="",Jalons[[#This Row],[fin réelle 11]]),0,IF(AND(Jalons[[#This Row],[début réel 8]]&lt;&gt;"",Jalons[[#This Row],[fin réelle 11]]=""),0.5,1))</f>
        <v>0</v>
      </c>
      <c r="R201" s="56">
        <f>+Jalons[[#This Row],[Fin ]]+1</f>
        <v>45084</v>
      </c>
      <c r="S201">
        <v>23</v>
      </c>
      <c r="T201" s="45">
        <f>Jalons[[#This Row],[Début prévisionnel 5]]+Jalons[[#This Row],[Nombre de jours6]]</f>
        <v>45107</v>
      </c>
      <c r="U201" s="45"/>
      <c r="V201" s="87">
        <f ca="1">IF(Jalons[[#This Row],[temps consommés 10]]-Jalons[[#This Row],[Nombre de jours6]]&lt;0,0,Jalons[[#This Row],[temps consommés 10]]-Jalons[[#This Row],[Nombre de jours6]])</f>
        <v>0</v>
      </c>
      <c r="W20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1" s="45"/>
      <c r="Y201" s="23" t="str">
        <f ca="1">IF(AND($O201="Objectif",Y$7&gt;=$R201,Y$7&lt;=$R201+$S201-1),2,IF(AND($O201="Jalon",Y$7&gt;=$R201,Y$7&lt;=$R201+$S201-1),1,""))</f>
        <v/>
      </c>
      <c r="Z201" s="23" t="str">
        <f ca="1">IF(AND($O201="Objectif",Z$7&gt;=$R201,Z$7&lt;=$R201+$S201-1),2,IF(AND($O201="Jalon",Z$7&gt;=$R201,Z$7&lt;=$R201+$S201-1),1,""))</f>
        <v/>
      </c>
      <c r="AA201" s="23" t="str">
        <f ca="1">IF(AND($O201="Objectif",AA$7&gt;=$R201,AA$7&lt;=$R201+$S201-1),2,IF(AND($O201="Jalon",AA$7&gt;=$R201,AA$7&lt;=$R201+$S201-1),1,""))</f>
        <v/>
      </c>
      <c r="AB201" s="23" t="str">
        <f ca="1">IF(AND($O201="Objectif",AB$7&gt;=$R201,AB$7&lt;=$R201+$S201-1),2,IF(AND($O201="Jalon",AB$7&gt;=$R201,AB$7&lt;=$R201+$S201-1),1,""))</f>
        <v/>
      </c>
      <c r="AC201" s="23" t="str">
        <f ca="1">IF(AND($O201="Objectif",AC$7&gt;=$R201,AC$7&lt;=$R201+$S201-1),2,IF(AND($O201="Jalon",AC$7&gt;=$R201,AC$7&lt;=$R201+$S201-1),1,""))</f>
        <v/>
      </c>
      <c r="AD201" s="23" t="str">
        <f ca="1">IF(AND($O201="Objectif",AD$7&gt;=$R201,AD$7&lt;=$R201+$S201-1),2,IF(AND($O201="Jalon",AD$7&gt;=$R201,AD$7&lt;=$R201+$S201-1),1,""))</f>
        <v/>
      </c>
      <c r="AE201" s="23" t="str">
        <f ca="1">IF(AND($O201="Objectif",AE$7&gt;=$R201,AE$7&lt;=$R201+$S201-1),2,IF(AND($O201="Jalon",AE$7&gt;=$R201,AE$7&lt;=$R201+$S201-1),1,""))</f>
        <v/>
      </c>
      <c r="AF201" s="23" t="str">
        <f ca="1">IF(AND($O201="Objectif",AF$7&gt;=$R201,AF$7&lt;=$R201+$S201-1),2,IF(AND($O201="Jalon",AF$7&gt;=$R201,AF$7&lt;=$R201+$S201-1),1,""))</f>
        <v/>
      </c>
      <c r="AG201" s="23" t="str">
        <f ca="1">IF(AND($O201="Objectif",AG$7&gt;=$R201,AG$7&lt;=$R201+$S201-1),2,IF(AND($O201="Jalon",AG$7&gt;=$R201,AG$7&lt;=$R201+$S201-1),1,""))</f>
        <v/>
      </c>
      <c r="AH201" s="23" t="str">
        <f ca="1">IF(AND($O201="Objectif",AH$7&gt;=$R201,AH$7&lt;=$R201+$S201-1),2,IF(AND($O201="Jalon",AH$7&gt;=$R201,AH$7&lt;=$R201+$S201-1),1,""))</f>
        <v/>
      </c>
      <c r="AI201" s="23" t="str">
        <f ca="1">IF(AND($O201="Objectif",AI$7&gt;=$R201,AI$7&lt;=$R201+$S201-1),2,IF(AND($O201="Jalon",AI$7&gt;=$R201,AI$7&lt;=$R201+$S201-1),1,""))</f>
        <v/>
      </c>
      <c r="AJ201" s="23" t="str">
        <f ca="1">IF(AND($O201="Objectif",AJ$7&gt;=$R201,AJ$7&lt;=$R201+$S201-1),2,IF(AND($O201="Jalon",AJ$7&gt;=$R201,AJ$7&lt;=$R201+$S201-1),1,""))</f>
        <v/>
      </c>
      <c r="AK201" s="23" t="str">
        <f ca="1">IF(AND($O201="Objectif",AK$7&gt;=$R201,AK$7&lt;=$R201+$S201-1),2,IF(AND($O201="Jalon",AK$7&gt;=$R201,AK$7&lt;=$R201+$S201-1),1,""))</f>
        <v/>
      </c>
      <c r="AL201" s="23" t="str">
        <f ca="1">IF(AND($O201="Objectif",AL$7&gt;=$R201,AL$7&lt;=$R201+$S201-1),2,IF(AND($O201="Jalon",AL$7&gt;=$R201,AL$7&lt;=$R201+$S201-1),1,""))</f>
        <v/>
      </c>
      <c r="AM201" s="23" t="str">
        <f ca="1">IF(AND($O201="Objectif",AM$7&gt;=$R201,AM$7&lt;=$R201+$S201-1),2,IF(AND($O201="Jalon",AM$7&gt;=$R201,AM$7&lt;=$R201+$S201-1),1,""))</f>
        <v/>
      </c>
      <c r="AN201" s="23" t="str">
        <f ca="1">IF(AND($O201="Objectif",AN$7&gt;=$R201,AN$7&lt;=$R201+$S201-1),2,IF(AND($O201="Jalon",AN$7&gt;=$R201,AN$7&lt;=$R201+$S201-1),1,""))</f>
        <v/>
      </c>
      <c r="AO201" s="23" t="str">
        <f ca="1">IF(AND($O201="Objectif",AO$7&gt;=$R201,AO$7&lt;=$R201+$S201-1),2,IF(AND($O201="Jalon",AO$7&gt;=$R201,AO$7&lt;=$R201+$S201-1),1,""))</f>
        <v/>
      </c>
      <c r="AP201" s="23" t="str">
        <f ca="1">IF(AND($O201="Objectif",AP$7&gt;=$R201,AP$7&lt;=$R201+$S201-1),2,IF(AND($O201="Jalon",AP$7&gt;=$R201,AP$7&lt;=$R201+$S201-1),1,""))</f>
        <v/>
      </c>
      <c r="AQ201" s="23" t="str">
        <f ca="1">IF(AND($O201="Objectif",AQ$7&gt;=$R201,AQ$7&lt;=$R201+$S201-1),2,IF(AND($O201="Jalon",AQ$7&gt;=$R201,AQ$7&lt;=$R201+$S201-1),1,""))</f>
        <v/>
      </c>
      <c r="AR201" s="23" t="str">
        <f ca="1">IF(AND($O201="Objectif",AR$7&gt;=$R201,AR$7&lt;=$R201+$S201-1),2,IF(AND($O201="Jalon",AR$7&gt;=$R201,AR$7&lt;=$R201+$S201-1),1,""))</f>
        <v/>
      </c>
      <c r="AS201" s="23" t="str">
        <f ca="1">IF(AND($O201="Objectif",AS$7&gt;=$R201,AS$7&lt;=$R201+$S201-1),2,IF(AND($O201="Jalon",AS$7&gt;=$R201,AS$7&lt;=$R201+$S201-1),1,""))</f>
        <v/>
      </c>
      <c r="AT201" s="23" t="str">
        <f ca="1">IF(AND($O201="Objectif",AT$7&gt;=$R201,AT$7&lt;=$R201+$S201-1),2,IF(AND($O201="Jalon",AT$7&gt;=$R201,AT$7&lt;=$R201+$S201-1),1,""))</f>
        <v/>
      </c>
      <c r="AU201" s="23" t="str">
        <f ca="1">IF(AND($O201="Objectif",AU$7&gt;=$R201,AU$7&lt;=$R201+$S201-1),2,IF(AND($O201="Jalon",AU$7&gt;=$R201,AU$7&lt;=$R201+$S201-1),1,""))</f>
        <v/>
      </c>
      <c r="AV201" s="23" t="str">
        <f ca="1">IF(AND($O201="Objectif",AV$7&gt;=$R201,AV$7&lt;=$R201+$S201-1),2,IF(AND($O201="Jalon",AV$7&gt;=$R201,AV$7&lt;=$R201+$S201-1),1,""))</f>
        <v/>
      </c>
      <c r="AW201" s="23" t="str">
        <f ca="1">IF(AND($O201="Objectif",AW$7&gt;=$R201,AW$7&lt;=$R201+$S201-1),2,IF(AND($O201="Jalon",AW$7&gt;=$R201,AW$7&lt;=$R201+$S201-1),1,""))</f>
        <v/>
      </c>
      <c r="AX201" s="23" t="str">
        <f ca="1">IF(AND($O201="Objectif",AX$7&gt;=$R201,AX$7&lt;=$R201+$S201-1),2,IF(AND($O201="Jalon",AX$7&gt;=$R201,AX$7&lt;=$R201+$S201-1),1,""))</f>
        <v/>
      </c>
      <c r="AY201" s="23" t="str">
        <f ca="1">IF(AND($O201="Objectif",AY$7&gt;=$R201,AY$7&lt;=$R201+$S201-1),2,IF(AND($O201="Jalon",AY$7&gt;=$R201,AY$7&lt;=$R201+$S201-1),1,""))</f>
        <v/>
      </c>
      <c r="AZ201" s="23" t="str">
        <f ca="1">IF(AND($O201="Objectif",AZ$7&gt;=$R201,AZ$7&lt;=$R201+$S201-1),2,IF(AND($O201="Jalon",AZ$7&gt;=$R201,AZ$7&lt;=$R201+$S201-1),1,""))</f>
        <v/>
      </c>
      <c r="BA201" s="23" t="str">
        <f ca="1">IF(AND($O201="Objectif",BA$7&gt;=$R201,BA$7&lt;=$R201+$S201-1),2,IF(AND($O201="Jalon",BA$7&gt;=$R201,BA$7&lt;=$R201+$S201-1),1,""))</f>
        <v/>
      </c>
      <c r="BB201" s="23" t="str">
        <f ca="1">IF(AND($O201="Objectif",BB$7&gt;=$R201,BB$7&lt;=$R201+$S201-1),2,IF(AND($O201="Jalon",BB$7&gt;=$R201,BB$7&lt;=$R201+$S201-1),1,""))</f>
        <v/>
      </c>
      <c r="BC201" s="23" t="str">
        <f ca="1">IF(AND($O201="Objectif",BC$7&gt;=$R201,BC$7&lt;=$R201+$S201-1),2,IF(AND($O201="Jalon",BC$7&gt;=$R201,BC$7&lt;=$R201+$S201-1),1,""))</f>
        <v/>
      </c>
      <c r="BD201" s="23" t="str">
        <f ca="1">IF(AND($O201="Objectif",BD$7&gt;=$R201,BD$7&lt;=$R201+$S201-1),2,IF(AND($O201="Jalon",BD$7&gt;=$R201,BD$7&lt;=$R201+$S201-1),1,""))</f>
        <v/>
      </c>
      <c r="BE201" s="23" t="str">
        <f ca="1">IF(AND($O201="Objectif",BE$7&gt;=$R201,BE$7&lt;=$R201+$S201-1),2,IF(AND($O201="Jalon",BE$7&gt;=$R201,BE$7&lt;=$R201+$S201-1),1,""))</f>
        <v/>
      </c>
      <c r="BF201" s="23" t="str">
        <f ca="1">IF(AND($O201="Objectif",BF$7&gt;=$R201,BF$7&lt;=$R201+$S201-1),2,IF(AND($O201="Jalon",BF$7&gt;=$R201,BF$7&lt;=$R201+$S201-1),1,""))</f>
        <v/>
      </c>
      <c r="BG201" s="23" t="str">
        <f ca="1">IF(AND($O201="Objectif",BG$7&gt;=$R201,BG$7&lt;=$R201+$S201-1),2,IF(AND($O201="Jalon",BG$7&gt;=$R201,BG$7&lt;=$R201+$S201-1),1,""))</f>
        <v/>
      </c>
      <c r="BH201" s="23" t="str">
        <f ca="1">IF(AND($O201="Objectif",BH$7&gt;=$R201,BH$7&lt;=$R201+$S201-1),2,IF(AND($O201="Jalon",BH$7&gt;=$R201,BH$7&lt;=$R201+$S201-1),1,""))</f>
        <v/>
      </c>
      <c r="BI201" s="23" t="str">
        <f ca="1">IF(AND($O201="Objectif",BI$7&gt;=$R201,BI$7&lt;=$R201+$S201-1),2,IF(AND($O201="Jalon",BI$7&gt;=$R201,BI$7&lt;=$R201+$S201-1),1,""))</f>
        <v/>
      </c>
      <c r="BJ201" s="23" t="str">
        <f ca="1">IF(AND($O201="Objectif",BJ$7&gt;=$R201,BJ$7&lt;=$R201+$S201-1),2,IF(AND($O201="Jalon",BJ$7&gt;=$R201,BJ$7&lt;=$R201+$S201-1),1,""))</f>
        <v/>
      </c>
      <c r="BK201" s="23" t="str">
        <f ca="1">IF(AND($O201="Objectif",BK$7&gt;=$R201,BK$7&lt;=$R201+$S201-1),2,IF(AND($O201="Jalon",BK$7&gt;=$R201,BK$7&lt;=$R201+$S201-1),1,""))</f>
        <v/>
      </c>
      <c r="BL201" s="23" t="str">
        <f ca="1">IF(AND($O201="Objectif",BL$7&gt;=$R201,BL$7&lt;=$R201+$S201-1),2,IF(AND($O201="Jalon",BL$7&gt;=$R201,BL$7&lt;=$R201+$S201-1),1,""))</f>
        <v/>
      </c>
      <c r="BM201" s="23" t="str">
        <f ca="1">IF(AND($O201="Objectif",BM$7&gt;=$R201,BM$7&lt;=$R201+$S201-1),2,IF(AND($O201="Jalon",BM$7&gt;=$R201,BM$7&lt;=$R201+$S201-1),1,""))</f>
        <v/>
      </c>
      <c r="BN201" s="23" t="str">
        <f ca="1">IF(AND($O201="Objectif",BN$7&gt;=$R201,BN$7&lt;=$R201+$S201-1),2,IF(AND($O201="Jalon",BN$7&gt;=$R201,BN$7&lt;=$R201+$S201-1),1,""))</f>
        <v/>
      </c>
      <c r="BO201" s="23" t="str">
        <f ca="1">IF(AND($O201="Objectif",BO$7&gt;=$R201,BO$7&lt;=$R201+$S201-1),2,IF(AND($O201="Jalon",BO$7&gt;=$R201,BO$7&lt;=$R201+$S201-1),1,""))</f>
        <v/>
      </c>
      <c r="BP201" s="23" t="str">
        <f ca="1">IF(AND($O201="Objectif",BP$7&gt;=$R201,BP$7&lt;=$R201+$S201-1),2,IF(AND($O201="Jalon",BP$7&gt;=$R201,BP$7&lt;=$R201+$S201-1),1,""))</f>
        <v/>
      </c>
      <c r="BQ201" s="23" t="str">
        <f ca="1">IF(AND($O201="Objectif",BQ$7&gt;=$R201,BQ$7&lt;=$R201+$S201-1),2,IF(AND($O201="Jalon",BQ$7&gt;=$R201,BQ$7&lt;=$R201+$S201-1),1,""))</f>
        <v/>
      </c>
      <c r="BR201" s="23" t="str">
        <f ca="1">IF(AND($O201="Objectif",BR$7&gt;=$R201,BR$7&lt;=$R201+$S201-1),2,IF(AND($O201="Jalon",BR$7&gt;=$R201,BR$7&lt;=$R201+$S201-1),1,""))</f>
        <v/>
      </c>
      <c r="BS201" s="23" t="str">
        <f ca="1">IF(AND($O201="Objectif",BS$7&gt;=$R201,BS$7&lt;=$R201+$S201-1),2,IF(AND($O201="Jalon",BS$7&gt;=$R201,BS$7&lt;=$R201+$S201-1),1,""))</f>
        <v/>
      </c>
      <c r="BT201" s="23" t="str">
        <f ca="1">IF(AND($O201="Objectif",BT$7&gt;=$R201,BT$7&lt;=$R201+$S201-1),2,IF(AND($O201="Jalon",BT$7&gt;=$R201,BT$7&lt;=$R201+$S201-1),1,""))</f>
        <v/>
      </c>
      <c r="BU201" s="23" t="str">
        <f ca="1">IF(AND($O201="Objectif",BU$7&gt;=$R201,BU$7&lt;=$R201+$S201-1),2,IF(AND($O201="Jalon",BU$7&gt;=$R201,BU$7&lt;=$R201+$S201-1),1,""))</f>
        <v/>
      </c>
      <c r="BV201" s="23" t="str">
        <f ca="1">IF(AND($O201="Objectif",BV$7&gt;=$R201,BV$7&lt;=$R201+$S201-1),2,IF(AND($O201="Jalon",BV$7&gt;=$R201,BV$7&lt;=$R201+$S201-1),1,""))</f>
        <v/>
      </c>
      <c r="BW201" s="23" t="str">
        <f ca="1">IF(AND($O201="Objectif",BW$7&gt;=$R201,BW$7&lt;=$R201+$S201-1),2,IF(AND($O201="Jalon",BW$7&gt;=$R201,BW$7&lt;=$R201+$S201-1),1,""))</f>
        <v/>
      </c>
      <c r="BX201" s="23" t="str">
        <f ca="1">IF(AND($O201="Objectif",BX$7&gt;=$R201,BX$7&lt;=$R201+$S201-1),2,IF(AND($O201="Jalon",BX$7&gt;=$R201,BX$7&lt;=$R201+$S201-1),1,""))</f>
        <v/>
      </c>
      <c r="BY201" s="23" t="str">
        <f ca="1">IF(AND($O201="Objectif",BY$7&gt;=$R201,BY$7&lt;=$R201+$S201-1),2,IF(AND($O201="Jalon",BY$7&gt;=$R201,BY$7&lt;=$R201+$S201-1),1,""))</f>
        <v/>
      </c>
      <c r="BZ201" s="23" t="str">
        <f ca="1">IF(AND($O201="Objectif",BZ$7&gt;=$R201,BZ$7&lt;=$R201+$S201-1),2,IF(AND($O201="Jalon",BZ$7&gt;=$R201,BZ$7&lt;=$R201+$S201-1),1,""))</f>
        <v/>
      </c>
      <c r="CA201" s="23" t="str">
        <f ca="1">IF(AND($O201="Objectif",CA$7&gt;=$R201,CA$7&lt;=$R201+$S201-1),2,IF(AND($O201="Jalon",CA$7&gt;=$R201,CA$7&lt;=$R201+$S201-1),1,""))</f>
        <v/>
      </c>
      <c r="CB201" s="23" t="str">
        <f ca="1">IF(AND($O201="Objectif",CB$7&gt;=$R201,CB$7&lt;=$R201+$S201-1),2,IF(AND($O201="Jalon",CB$7&gt;=$R201,CB$7&lt;=$R201+$S201-1),1,""))</f>
        <v/>
      </c>
    </row>
    <row r="202" spans="1:80" s="60" customFormat="1" ht="30" customHeight="1" x14ac:dyDescent="0.25">
      <c r="A202" s="36">
        <v>11</v>
      </c>
      <c r="B202" s="33" t="s">
        <v>27</v>
      </c>
      <c r="C202" s="88" t="str">
        <f ca="1">VLOOKUP(((Jalons[[#This Row],[perturbation ]]+Jalons[[#This Row],[perturbation 9]])/150),$D$3:$E$6,2,1)</f>
        <v>En bonne voie</v>
      </c>
      <c r="D202" s="88" t="str">
        <f ca="1">VLOOKUP((Jalons[[#This Row],[temps consommés ]]-Jalons[[#This Row],[Nombre de jours]])/Jalons[[#This Row],[Nombre de jours]],$V$3:$W$6,2,1)</f>
        <v>En bonne voie</v>
      </c>
      <c r="E202" s="22" t="s">
        <v>9</v>
      </c>
      <c r="F202" s="65">
        <f>IF(AND(Jalons[[#This Row],[début réel ]]="",Jalons[[#This Row],[fin réelle ]]),0,IF(AND(Jalons[[#This Row],[début réel ]]&lt;&gt;"",Jalons[[#This Row],[fin réelle ]]=""),0.5,1))</f>
        <v>0</v>
      </c>
      <c r="G202" s="56">
        <f>+T157+1</f>
        <v>45083</v>
      </c>
      <c r="H202" s="21">
        <v>1</v>
      </c>
      <c r="I202" s="45">
        <f>+Jalons[[#This Row],[Début prévisionnel ]]+Jalons[[#This Row],[Nombre de jours]]-1</f>
        <v>45083</v>
      </c>
      <c r="J202" s="45"/>
      <c r="K202" s="87">
        <f ca="1">IF(Jalons[[#This Row],[temps consommés ]]-Jalons[[#This Row],[Nombre de jours]]&lt;0,0,Jalons[[#This Row],[temps consommés ]]-Jalons[[#This Row],[Nombre de jours]])</f>
        <v>0</v>
      </c>
      <c r="L20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2" s="45"/>
      <c r="N202" s="66"/>
      <c r="O202" s="88" t="str">
        <f ca="1">VLOOKUP(Jalons[[#This Row],[temps consommés 10]]-Jalons[[#This Row],[Nombre de jours6]]/Jalons[[#This Row],[Nombre de jours6]],$V$3:$W$6,2,1)</f>
        <v>En bonne voie</v>
      </c>
      <c r="P202" s="22" t="s">
        <v>9</v>
      </c>
      <c r="Q202" s="65">
        <f>IF(AND(Jalons[[#This Row],[début réel 8]]="",Jalons[[#This Row],[fin réelle 11]]),0,IF(AND(Jalons[[#This Row],[début réel 8]]&lt;&gt;"",Jalons[[#This Row],[fin réelle 11]]=""),0.5,1))</f>
        <v>0</v>
      </c>
      <c r="R202" s="56">
        <f>+Jalons[[#This Row],[Fin ]]+1</f>
        <v>45084</v>
      </c>
      <c r="S202">
        <v>23</v>
      </c>
      <c r="T202" s="45">
        <f>Jalons[[#This Row],[Début prévisionnel 5]]+Jalons[[#This Row],[Nombre de jours6]]</f>
        <v>45107</v>
      </c>
      <c r="U202" s="45"/>
      <c r="V202" s="87">
        <f ca="1">IF(Jalons[[#This Row],[temps consommés 10]]-Jalons[[#This Row],[Nombre de jours6]]&lt;0,0,Jalons[[#This Row],[temps consommés 10]]-Jalons[[#This Row],[Nombre de jours6]])</f>
        <v>0</v>
      </c>
      <c r="W20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2" s="45"/>
      <c r="Y202" s="23" t="str">
        <f ca="1">IF(AND($O202="Objectif",Y$7&gt;=$R202,Y$7&lt;=$R202+$S202-1),2,IF(AND($O202="Jalon",Y$7&gt;=$R202,Y$7&lt;=$R202+$S202-1),1,""))</f>
        <v/>
      </c>
      <c r="Z202" s="23" t="str">
        <f ca="1">IF(AND($O202="Objectif",Z$7&gt;=$R202,Z$7&lt;=$R202+$S202-1),2,IF(AND($O202="Jalon",Z$7&gt;=$R202,Z$7&lt;=$R202+$S202-1),1,""))</f>
        <v/>
      </c>
      <c r="AA202" s="23" t="str">
        <f ca="1">IF(AND($O202="Objectif",AA$7&gt;=$R202,AA$7&lt;=$R202+$S202-1),2,IF(AND($O202="Jalon",AA$7&gt;=$R202,AA$7&lt;=$R202+$S202-1),1,""))</f>
        <v/>
      </c>
      <c r="AB202" s="23" t="str">
        <f ca="1">IF(AND($O202="Objectif",AB$7&gt;=$R202,AB$7&lt;=$R202+$S202-1),2,IF(AND($O202="Jalon",AB$7&gt;=$R202,AB$7&lt;=$R202+$S202-1),1,""))</f>
        <v/>
      </c>
      <c r="AC202" s="23" t="str">
        <f ca="1">IF(AND($O202="Objectif",AC$7&gt;=$R202,AC$7&lt;=$R202+$S202-1),2,IF(AND($O202="Jalon",AC$7&gt;=$R202,AC$7&lt;=$R202+$S202-1),1,""))</f>
        <v/>
      </c>
      <c r="AD202" s="23" t="str">
        <f ca="1">IF(AND($O202="Objectif",AD$7&gt;=$R202,AD$7&lt;=$R202+$S202-1),2,IF(AND($O202="Jalon",AD$7&gt;=$R202,AD$7&lt;=$R202+$S202-1),1,""))</f>
        <v/>
      </c>
      <c r="AE202" s="23" t="str">
        <f ca="1">IF(AND($O202="Objectif",AE$7&gt;=$R202,AE$7&lt;=$R202+$S202-1),2,IF(AND($O202="Jalon",AE$7&gt;=$R202,AE$7&lt;=$R202+$S202-1),1,""))</f>
        <v/>
      </c>
      <c r="AF202" s="23" t="str">
        <f ca="1">IF(AND($O202="Objectif",AF$7&gt;=$R202,AF$7&lt;=$R202+$S202-1),2,IF(AND($O202="Jalon",AF$7&gt;=$R202,AF$7&lt;=$R202+$S202-1),1,""))</f>
        <v/>
      </c>
      <c r="AG202" s="23" t="str">
        <f ca="1">IF(AND($O202="Objectif",AG$7&gt;=$R202,AG$7&lt;=$R202+$S202-1),2,IF(AND($O202="Jalon",AG$7&gt;=$R202,AG$7&lt;=$R202+$S202-1),1,""))</f>
        <v/>
      </c>
      <c r="AH202" s="23" t="str">
        <f ca="1">IF(AND($O202="Objectif",AH$7&gt;=$R202,AH$7&lt;=$R202+$S202-1),2,IF(AND($O202="Jalon",AH$7&gt;=$R202,AH$7&lt;=$R202+$S202-1),1,""))</f>
        <v/>
      </c>
      <c r="AI202" s="23" t="str">
        <f ca="1">IF(AND($O202="Objectif",AI$7&gt;=$R202,AI$7&lt;=$R202+$S202-1),2,IF(AND($O202="Jalon",AI$7&gt;=$R202,AI$7&lt;=$R202+$S202-1),1,""))</f>
        <v/>
      </c>
      <c r="AJ202" s="23" t="str">
        <f ca="1">IF(AND($O202="Objectif",AJ$7&gt;=$R202,AJ$7&lt;=$R202+$S202-1),2,IF(AND($O202="Jalon",AJ$7&gt;=$R202,AJ$7&lt;=$R202+$S202-1),1,""))</f>
        <v/>
      </c>
      <c r="AK202" s="23" t="str">
        <f ca="1">IF(AND($O202="Objectif",AK$7&gt;=$R202,AK$7&lt;=$R202+$S202-1),2,IF(AND($O202="Jalon",AK$7&gt;=$R202,AK$7&lt;=$R202+$S202-1),1,""))</f>
        <v/>
      </c>
      <c r="AL202" s="23" t="str">
        <f ca="1">IF(AND($O202="Objectif",AL$7&gt;=$R202,AL$7&lt;=$R202+$S202-1),2,IF(AND($O202="Jalon",AL$7&gt;=$R202,AL$7&lt;=$R202+$S202-1),1,""))</f>
        <v/>
      </c>
      <c r="AM202" s="23" t="str">
        <f ca="1">IF(AND($O202="Objectif",AM$7&gt;=$R202,AM$7&lt;=$R202+$S202-1),2,IF(AND($O202="Jalon",AM$7&gt;=$R202,AM$7&lt;=$R202+$S202-1),1,""))</f>
        <v/>
      </c>
      <c r="AN202" s="23" t="str">
        <f ca="1">IF(AND($O202="Objectif",AN$7&gt;=$R202,AN$7&lt;=$R202+$S202-1),2,IF(AND($O202="Jalon",AN$7&gt;=$R202,AN$7&lt;=$R202+$S202-1),1,""))</f>
        <v/>
      </c>
      <c r="AO202" s="23" t="str">
        <f ca="1">IF(AND($O202="Objectif",AO$7&gt;=$R202,AO$7&lt;=$R202+$S202-1),2,IF(AND($O202="Jalon",AO$7&gt;=$R202,AO$7&lt;=$R202+$S202-1),1,""))</f>
        <v/>
      </c>
      <c r="AP202" s="23" t="str">
        <f ca="1">IF(AND($O202="Objectif",AP$7&gt;=$R202,AP$7&lt;=$R202+$S202-1),2,IF(AND($O202="Jalon",AP$7&gt;=$R202,AP$7&lt;=$R202+$S202-1),1,""))</f>
        <v/>
      </c>
      <c r="AQ202" s="23" t="str">
        <f ca="1">IF(AND($O202="Objectif",AQ$7&gt;=$R202,AQ$7&lt;=$R202+$S202-1),2,IF(AND($O202="Jalon",AQ$7&gt;=$R202,AQ$7&lt;=$R202+$S202-1),1,""))</f>
        <v/>
      </c>
      <c r="AR202" s="23" t="str">
        <f ca="1">IF(AND($O202="Objectif",AR$7&gt;=$R202,AR$7&lt;=$R202+$S202-1),2,IF(AND($O202="Jalon",AR$7&gt;=$R202,AR$7&lt;=$R202+$S202-1),1,""))</f>
        <v/>
      </c>
      <c r="AS202" s="23" t="str">
        <f ca="1">IF(AND($O202="Objectif",AS$7&gt;=$R202,AS$7&lt;=$R202+$S202-1),2,IF(AND($O202="Jalon",AS$7&gt;=$R202,AS$7&lt;=$R202+$S202-1),1,""))</f>
        <v/>
      </c>
      <c r="AT202" s="23" t="str">
        <f ca="1">IF(AND($O202="Objectif",AT$7&gt;=$R202,AT$7&lt;=$R202+$S202-1),2,IF(AND($O202="Jalon",AT$7&gt;=$R202,AT$7&lt;=$R202+$S202-1),1,""))</f>
        <v/>
      </c>
      <c r="AU202" s="23" t="str">
        <f ca="1">IF(AND($O202="Objectif",AU$7&gt;=$R202,AU$7&lt;=$R202+$S202-1),2,IF(AND($O202="Jalon",AU$7&gt;=$R202,AU$7&lt;=$R202+$S202-1),1,""))</f>
        <v/>
      </c>
      <c r="AV202" s="23" t="str">
        <f ca="1">IF(AND($O202="Objectif",AV$7&gt;=$R202,AV$7&lt;=$R202+$S202-1),2,IF(AND($O202="Jalon",AV$7&gt;=$R202,AV$7&lt;=$R202+$S202-1),1,""))</f>
        <v/>
      </c>
      <c r="AW202" s="23" t="str">
        <f ca="1">IF(AND($O202="Objectif",AW$7&gt;=$R202,AW$7&lt;=$R202+$S202-1),2,IF(AND($O202="Jalon",AW$7&gt;=$R202,AW$7&lt;=$R202+$S202-1),1,""))</f>
        <v/>
      </c>
      <c r="AX202" s="23" t="str">
        <f ca="1">IF(AND($O202="Objectif",AX$7&gt;=$R202,AX$7&lt;=$R202+$S202-1),2,IF(AND($O202="Jalon",AX$7&gt;=$R202,AX$7&lt;=$R202+$S202-1),1,""))</f>
        <v/>
      </c>
      <c r="AY202" s="23" t="str">
        <f ca="1">IF(AND($O202="Objectif",AY$7&gt;=$R202,AY$7&lt;=$R202+$S202-1),2,IF(AND($O202="Jalon",AY$7&gt;=$R202,AY$7&lt;=$R202+$S202-1),1,""))</f>
        <v/>
      </c>
      <c r="AZ202" s="23" t="str">
        <f ca="1">IF(AND($O202="Objectif",AZ$7&gt;=$R202,AZ$7&lt;=$R202+$S202-1),2,IF(AND($O202="Jalon",AZ$7&gt;=$R202,AZ$7&lt;=$R202+$S202-1),1,""))</f>
        <v/>
      </c>
      <c r="BA202" s="23" t="str">
        <f ca="1">IF(AND($O202="Objectif",BA$7&gt;=$R202,BA$7&lt;=$R202+$S202-1),2,IF(AND($O202="Jalon",BA$7&gt;=$R202,BA$7&lt;=$R202+$S202-1),1,""))</f>
        <v/>
      </c>
      <c r="BB202" s="23" t="str">
        <f ca="1">IF(AND($O202="Objectif",BB$7&gt;=$R202,BB$7&lt;=$R202+$S202-1),2,IF(AND($O202="Jalon",BB$7&gt;=$R202,BB$7&lt;=$R202+$S202-1),1,""))</f>
        <v/>
      </c>
      <c r="BC202" s="23" t="str">
        <f ca="1">IF(AND($O202="Objectif",BC$7&gt;=$R202,BC$7&lt;=$R202+$S202-1),2,IF(AND($O202="Jalon",BC$7&gt;=$R202,BC$7&lt;=$R202+$S202-1),1,""))</f>
        <v/>
      </c>
      <c r="BD202" s="23" t="str">
        <f ca="1">IF(AND($O202="Objectif",BD$7&gt;=$R202,BD$7&lt;=$R202+$S202-1),2,IF(AND($O202="Jalon",BD$7&gt;=$R202,BD$7&lt;=$R202+$S202-1),1,""))</f>
        <v/>
      </c>
      <c r="BE202" s="23" t="str">
        <f ca="1">IF(AND($O202="Objectif",BE$7&gt;=$R202,BE$7&lt;=$R202+$S202-1),2,IF(AND($O202="Jalon",BE$7&gt;=$R202,BE$7&lt;=$R202+$S202-1),1,""))</f>
        <v/>
      </c>
      <c r="BF202" s="23" t="str">
        <f ca="1">IF(AND($O202="Objectif",BF$7&gt;=$R202,BF$7&lt;=$R202+$S202-1),2,IF(AND($O202="Jalon",BF$7&gt;=$R202,BF$7&lt;=$R202+$S202-1),1,""))</f>
        <v/>
      </c>
      <c r="BG202" s="23" t="str">
        <f ca="1">IF(AND($O202="Objectif",BG$7&gt;=$R202,BG$7&lt;=$R202+$S202-1),2,IF(AND($O202="Jalon",BG$7&gt;=$R202,BG$7&lt;=$R202+$S202-1),1,""))</f>
        <v/>
      </c>
      <c r="BH202" s="23" t="str">
        <f ca="1">IF(AND($O202="Objectif",BH$7&gt;=$R202,BH$7&lt;=$R202+$S202-1),2,IF(AND($O202="Jalon",BH$7&gt;=$R202,BH$7&lt;=$R202+$S202-1),1,""))</f>
        <v/>
      </c>
      <c r="BI202" s="23" t="str">
        <f ca="1">IF(AND($O202="Objectif",BI$7&gt;=$R202,BI$7&lt;=$R202+$S202-1),2,IF(AND($O202="Jalon",BI$7&gt;=$R202,BI$7&lt;=$R202+$S202-1),1,""))</f>
        <v/>
      </c>
      <c r="BJ202" s="23" t="str">
        <f ca="1">IF(AND($O202="Objectif",BJ$7&gt;=$R202,BJ$7&lt;=$R202+$S202-1),2,IF(AND($O202="Jalon",BJ$7&gt;=$R202,BJ$7&lt;=$R202+$S202-1),1,""))</f>
        <v/>
      </c>
      <c r="BK202" s="23" t="str">
        <f ca="1">IF(AND($O202="Objectif",BK$7&gt;=$R202,BK$7&lt;=$R202+$S202-1),2,IF(AND($O202="Jalon",BK$7&gt;=$R202,BK$7&lt;=$R202+$S202-1),1,""))</f>
        <v/>
      </c>
      <c r="BL202" s="23" t="str">
        <f ca="1">IF(AND($O202="Objectif",BL$7&gt;=$R202,BL$7&lt;=$R202+$S202-1),2,IF(AND($O202="Jalon",BL$7&gt;=$R202,BL$7&lt;=$R202+$S202-1),1,""))</f>
        <v/>
      </c>
      <c r="BM202" s="23" t="str">
        <f ca="1">IF(AND($O202="Objectif",BM$7&gt;=$R202,BM$7&lt;=$R202+$S202-1),2,IF(AND($O202="Jalon",BM$7&gt;=$R202,BM$7&lt;=$R202+$S202-1),1,""))</f>
        <v/>
      </c>
      <c r="BN202" s="23" t="str">
        <f ca="1">IF(AND($O202="Objectif",BN$7&gt;=$R202,BN$7&lt;=$R202+$S202-1),2,IF(AND($O202="Jalon",BN$7&gt;=$R202,BN$7&lt;=$R202+$S202-1),1,""))</f>
        <v/>
      </c>
      <c r="BO202" s="23" t="str">
        <f ca="1">IF(AND($O202="Objectif",BO$7&gt;=$R202,BO$7&lt;=$R202+$S202-1),2,IF(AND($O202="Jalon",BO$7&gt;=$R202,BO$7&lt;=$R202+$S202-1),1,""))</f>
        <v/>
      </c>
      <c r="BP202" s="23" t="str">
        <f ca="1">IF(AND($O202="Objectif",BP$7&gt;=$R202,BP$7&lt;=$R202+$S202-1),2,IF(AND($O202="Jalon",BP$7&gt;=$R202,BP$7&lt;=$R202+$S202-1),1,""))</f>
        <v/>
      </c>
      <c r="BQ202" s="23" t="str">
        <f ca="1">IF(AND($O202="Objectif",BQ$7&gt;=$R202,BQ$7&lt;=$R202+$S202-1),2,IF(AND($O202="Jalon",BQ$7&gt;=$R202,BQ$7&lt;=$R202+$S202-1),1,""))</f>
        <v/>
      </c>
      <c r="BR202" s="23" t="str">
        <f ca="1">IF(AND($O202="Objectif",BR$7&gt;=$R202,BR$7&lt;=$R202+$S202-1),2,IF(AND($O202="Jalon",BR$7&gt;=$R202,BR$7&lt;=$R202+$S202-1),1,""))</f>
        <v/>
      </c>
      <c r="BS202" s="23" t="str">
        <f ca="1">IF(AND($O202="Objectif",BS$7&gt;=$R202,BS$7&lt;=$R202+$S202-1),2,IF(AND($O202="Jalon",BS$7&gt;=$R202,BS$7&lt;=$R202+$S202-1),1,""))</f>
        <v/>
      </c>
      <c r="BT202" s="23" t="str">
        <f ca="1">IF(AND($O202="Objectif",BT$7&gt;=$R202,BT$7&lt;=$R202+$S202-1),2,IF(AND($O202="Jalon",BT$7&gt;=$R202,BT$7&lt;=$R202+$S202-1),1,""))</f>
        <v/>
      </c>
      <c r="BU202" s="23" t="str">
        <f ca="1">IF(AND($O202="Objectif",BU$7&gt;=$R202,BU$7&lt;=$R202+$S202-1),2,IF(AND($O202="Jalon",BU$7&gt;=$R202,BU$7&lt;=$R202+$S202-1),1,""))</f>
        <v/>
      </c>
      <c r="BV202" s="23" t="str">
        <f ca="1">IF(AND($O202="Objectif",BV$7&gt;=$R202,BV$7&lt;=$R202+$S202-1),2,IF(AND($O202="Jalon",BV$7&gt;=$R202,BV$7&lt;=$R202+$S202-1),1,""))</f>
        <v/>
      </c>
      <c r="BW202" s="23" t="str">
        <f ca="1">IF(AND($O202="Objectif",BW$7&gt;=$R202,BW$7&lt;=$R202+$S202-1),2,IF(AND($O202="Jalon",BW$7&gt;=$R202,BW$7&lt;=$R202+$S202-1),1,""))</f>
        <v/>
      </c>
      <c r="BX202" s="23" t="str">
        <f ca="1">IF(AND($O202="Objectif",BX$7&gt;=$R202,BX$7&lt;=$R202+$S202-1),2,IF(AND($O202="Jalon",BX$7&gt;=$R202,BX$7&lt;=$R202+$S202-1),1,""))</f>
        <v/>
      </c>
      <c r="BY202" s="23" t="str">
        <f ca="1">IF(AND($O202="Objectif",BY$7&gt;=$R202,BY$7&lt;=$R202+$S202-1),2,IF(AND($O202="Jalon",BY$7&gt;=$R202,BY$7&lt;=$R202+$S202-1),1,""))</f>
        <v/>
      </c>
      <c r="BZ202" s="23" t="str">
        <f ca="1">IF(AND($O202="Objectif",BZ$7&gt;=$R202,BZ$7&lt;=$R202+$S202-1),2,IF(AND($O202="Jalon",BZ$7&gt;=$R202,BZ$7&lt;=$R202+$S202-1),1,""))</f>
        <v/>
      </c>
      <c r="CA202" s="23" t="str">
        <f ca="1">IF(AND($O202="Objectif",CA$7&gt;=$R202,CA$7&lt;=$R202+$S202-1),2,IF(AND($O202="Jalon",CA$7&gt;=$R202,CA$7&lt;=$R202+$S202-1),1,""))</f>
        <v/>
      </c>
      <c r="CB202" s="23" t="str">
        <f ca="1">IF(AND($O202="Objectif",CB$7&gt;=$R202,CB$7&lt;=$R202+$S202-1),2,IF(AND($O202="Jalon",CB$7&gt;=$R202,CB$7&lt;=$R202+$S202-1),1,""))</f>
        <v/>
      </c>
    </row>
    <row r="203" spans="1:80" s="60" customFormat="1" ht="30" customHeight="1" x14ac:dyDescent="0.25">
      <c r="A203" s="37">
        <v>12</v>
      </c>
      <c r="B203" s="33" t="s">
        <v>28</v>
      </c>
      <c r="C203" s="88" t="str">
        <f ca="1">VLOOKUP(((Jalons[[#This Row],[perturbation ]]+Jalons[[#This Row],[perturbation 9]])/150),$D$3:$E$6,2,1)</f>
        <v>En bonne voie</v>
      </c>
      <c r="D203" s="88" t="str">
        <f ca="1">VLOOKUP((Jalons[[#This Row],[temps consommés ]]-Jalons[[#This Row],[Nombre de jours]])/Jalons[[#This Row],[Nombre de jours]],$V$3:$W$6,2,1)</f>
        <v>En bonne voie</v>
      </c>
      <c r="E203" s="22" t="s">
        <v>9</v>
      </c>
      <c r="F203" s="65">
        <f>IF(AND(Jalons[[#This Row],[début réel ]]="",Jalons[[#This Row],[fin réelle ]]),0,IF(AND(Jalons[[#This Row],[début réel ]]&lt;&gt;"",Jalons[[#This Row],[fin réelle ]]=""),0.5,1))</f>
        <v>0</v>
      </c>
      <c r="G203" s="56">
        <f>+T158+1</f>
        <v>45083</v>
      </c>
      <c r="H203" s="21">
        <v>1</v>
      </c>
      <c r="I203" s="45">
        <f>+Jalons[[#This Row],[Début prévisionnel ]]+Jalons[[#This Row],[Nombre de jours]]-1</f>
        <v>45083</v>
      </c>
      <c r="J203" s="45"/>
      <c r="K203" s="87">
        <f ca="1">IF(Jalons[[#This Row],[temps consommés ]]-Jalons[[#This Row],[Nombre de jours]]&lt;0,0,Jalons[[#This Row],[temps consommés ]]-Jalons[[#This Row],[Nombre de jours]])</f>
        <v>0</v>
      </c>
      <c r="L20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3" s="45"/>
      <c r="N203" s="66"/>
      <c r="O203" s="88" t="str">
        <f ca="1">VLOOKUP(Jalons[[#This Row],[temps consommés 10]]-Jalons[[#This Row],[Nombre de jours6]]/Jalons[[#This Row],[Nombre de jours6]],$V$3:$W$6,2,1)</f>
        <v>En bonne voie</v>
      </c>
      <c r="P203" s="22" t="s">
        <v>9</v>
      </c>
      <c r="Q203" s="65">
        <f>IF(AND(Jalons[[#This Row],[début réel 8]]="",Jalons[[#This Row],[fin réelle 11]]),0,IF(AND(Jalons[[#This Row],[début réel 8]]&lt;&gt;"",Jalons[[#This Row],[fin réelle 11]]=""),0.5,1))</f>
        <v>0</v>
      </c>
      <c r="R203" s="56">
        <f>+Jalons[[#This Row],[Fin ]]+1</f>
        <v>45084</v>
      </c>
      <c r="S203">
        <v>23</v>
      </c>
      <c r="T203" s="45">
        <f>Jalons[[#This Row],[Début prévisionnel 5]]+Jalons[[#This Row],[Nombre de jours6]]</f>
        <v>45107</v>
      </c>
      <c r="U203" s="45"/>
      <c r="V203" s="87">
        <f ca="1">IF(Jalons[[#This Row],[temps consommés 10]]-Jalons[[#This Row],[Nombre de jours6]]&lt;0,0,Jalons[[#This Row],[temps consommés 10]]-Jalons[[#This Row],[Nombre de jours6]])</f>
        <v>0</v>
      </c>
      <c r="W20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3" s="45"/>
      <c r="Y203" s="23" t="str">
        <f ca="1">IF(AND($O203="Objectif",Y$7&gt;=$R203,Y$7&lt;=$R203+$S203-1),2,IF(AND($O203="Jalon",Y$7&gt;=$R203,Y$7&lt;=$R203+$S203-1),1,""))</f>
        <v/>
      </c>
      <c r="Z203" s="23" t="str">
        <f ca="1">IF(AND($O203="Objectif",Z$7&gt;=$R203,Z$7&lt;=$R203+$S203-1),2,IF(AND($O203="Jalon",Z$7&gt;=$R203,Z$7&lt;=$R203+$S203-1),1,""))</f>
        <v/>
      </c>
      <c r="AA203" s="23" t="str">
        <f ca="1">IF(AND($O203="Objectif",AA$7&gt;=$R203,AA$7&lt;=$R203+$S203-1),2,IF(AND($O203="Jalon",AA$7&gt;=$R203,AA$7&lt;=$R203+$S203-1),1,""))</f>
        <v/>
      </c>
      <c r="AB203" s="23" t="str">
        <f ca="1">IF(AND($O203="Objectif",AB$7&gt;=$R203,AB$7&lt;=$R203+$S203-1),2,IF(AND($O203="Jalon",AB$7&gt;=$R203,AB$7&lt;=$R203+$S203-1),1,""))</f>
        <v/>
      </c>
      <c r="AC203" s="23" t="str">
        <f ca="1">IF(AND($O203="Objectif",AC$7&gt;=$R203,AC$7&lt;=$R203+$S203-1),2,IF(AND($O203="Jalon",AC$7&gt;=$R203,AC$7&lt;=$R203+$S203-1),1,""))</f>
        <v/>
      </c>
      <c r="AD203" s="23" t="str">
        <f ca="1">IF(AND($O203="Objectif",AD$7&gt;=$R203,AD$7&lt;=$R203+$S203-1),2,IF(AND($O203="Jalon",AD$7&gt;=$R203,AD$7&lt;=$R203+$S203-1),1,""))</f>
        <v/>
      </c>
      <c r="AE203" s="23" t="str">
        <f ca="1">IF(AND($O203="Objectif",AE$7&gt;=$R203,AE$7&lt;=$R203+$S203-1),2,IF(AND($O203="Jalon",AE$7&gt;=$R203,AE$7&lt;=$R203+$S203-1),1,""))</f>
        <v/>
      </c>
      <c r="AF203" s="23" t="str">
        <f ca="1">IF(AND($O203="Objectif",AF$7&gt;=$R203,AF$7&lt;=$R203+$S203-1),2,IF(AND($O203="Jalon",AF$7&gt;=$R203,AF$7&lt;=$R203+$S203-1),1,""))</f>
        <v/>
      </c>
      <c r="AG203" s="23" t="str">
        <f ca="1">IF(AND($O203="Objectif",AG$7&gt;=$R203,AG$7&lt;=$R203+$S203-1),2,IF(AND($O203="Jalon",AG$7&gt;=$R203,AG$7&lt;=$R203+$S203-1),1,""))</f>
        <v/>
      </c>
      <c r="AH203" s="23" t="str">
        <f ca="1">IF(AND($O203="Objectif",AH$7&gt;=$R203,AH$7&lt;=$R203+$S203-1),2,IF(AND($O203="Jalon",AH$7&gt;=$R203,AH$7&lt;=$R203+$S203-1),1,""))</f>
        <v/>
      </c>
      <c r="AI203" s="23" t="str">
        <f ca="1">IF(AND($O203="Objectif",AI$7&gt;=$R203,AI$7&lt;=$R203+$S203-1),2,IF(AND($O203="Jalon",AI$7&gt;=$R203,AI$7&lt;=$R203+$S203-1),1,""))</f>
        <v/>
      </c>
      <c r="AJ203" s="23" t="str">
        <f ca="1">IF(AND($O203="Objectif",AJ$7&gt;=$R203,AJ$7&lt;=$R203+$S203-1),2,IF(AND($O203="Jalon",AJ$7&gt;=$R203,AJ$7&lt;=$R203+$S203-1),1,""))</f>
        <v/>
      </c>
      <c r="AK203" s="23" t="str">
        <f ca="1">IF(AND($O203="Objectif",AK$7&gt;=$R203,AK$7&lt;=$R203+$S203-1),2,IF(AND($O203="Jalon",AK$7&gt;=$R203,AK$7&lt;=$R203+$S203-1),1,""))</f>
        <v/>
      </c>
      <c r="AL203" s="23" t="str">
        <f ca="1">IF(AND($O203="Objectif",AL$7&gt;=$R203,AL$7&lt;=$R203+$S203-1),2,IF(AND($O203="Jalon",AL$7&gt;=$R203,AL$7&lt;=$R203+$S203-1),1,""))</f>
        <v/>
      </c>
      <c r="AM203" s="23" t="str">
        <f ca="1">IF(AND($O203="Objectif",AM$7&gt;=$R203,AM$7&lt;=$R203+$S203-1),2,IF(AND($O203="Jalon",AM$7&gt;=$R203,AM$7&lt;=$R203+$S203-1),1,""))</f>
        <v/>
      </c>
      <c r="AN203" s="23" t="str">
        <f ca="1">IF(AND($O203="Objectif",AN$7&gt;=$R203,AN$7&lt;=$R203+$S203-1),2,IF(AND($O203="Jalon",AN$7&gt;=$R203,AN$7&lt;=$R203+$S203-1),1,""))</f>
        <v/>
      </c>
      <c r="AO203" s="23" t="str">
        <f ca="1">IF(AND($O203="Objectif",AO$7&gt;=$R203,AO$7&lt;=$R203+$S203-1),2,IF(AND($O203="Jalon",AO$7&gt;=$R203,AO$7&lt;=$R203+$S203-1),1,""))</f>
        <v/>
      </c>
      <c r="AP203" s="23" t="str">
        <f ca="1">IF(AND($O203="Objectif",AP$7&gt;=$R203,AP$7&lt;=$R203+$S203-1),2,IF(AND($O203="Jalon",AP$7&gt;=$R203,AP$7&lt;=$R203+$S203-1),1,""))</f>
        <v/>
      </c>
      <c r="AQ203" s="23" t="str">
        <f ca="1">IF(AND($O203="Objectif",AQ$7&gt;=$R203,AQ$7&lt;=$R203+$S203-1),2,IF(AND($O203="Jalon",AQ$7&gt;=$R203,AQ$7&lt;=$R203+$S203-1),1,""))</f>
        <v/>
      </c>
      <c r="AR203" s="23" t="str">
        <f ca="1">IF(AND($O203="Objectif",AR$7&gt;=$R203,AR$7&lt;=$R203+$S203-1),2,IF(AND($O203="Jalon",AR$7&gt;=$R203,AR$7&lt;=$R203+$S203-1),1,""))</f>
        <v/>
      </c>
      <c r="AS203" s="23" t="str">
        <f ca="1">IF(AND($O203="Objectif",AS$7&gt;=$R203,AS$7&lt;=$R203+$S203-1),2,IF(AND($O203="Jalon",AS$7&gt;=$R203,AS$7&lt;=$R203+$S203-1),1,""))</f>
        <v/>
      </c>
      <c r="AT203" s="23" t="str">
        <f ca="1">IF(AND($O203="Objectif",AT$7&gt;=$R203,AT$7&lt;=$R203+$S203-1),2,IF(AND($O203="Jalon",AT$7&gt;=$R203,AT$7&lt;=$R203+$S203-1),1,""))</f>
        <v/>
      </c>
      <c r="AU203" s="23" t="str">
        <f ca="1">IF(AND($O203="Objectif",AU$7&gt;=$R203,AU$7&lt;=$R203+$S203-1),2,IF(AND($O203="Jalon",AU$7&gt;=$R203,AU$7&lt;=$R203+$S203-1),1,""))</f>
        <v/>
      </c>
      <c r="AV203" s="23" t="str">
        <f ca="1">IF(AND($O203="Objectif",AV$7&gt;=$R203,AV$7&lt;=$R203+$S203-1),2,IF(AND($O203="Jalon",AV$7&gt;=$R203,AV$7&lt;=$R203+$S203-1),1,""))</f>
        <v/>
      </c>
      <c r="AW203" s="23" t="str">
        <f ca="1">IF(AND($O203="Objectif",AW$7&gt;=$R203,AW$7&lt;=$R203+$S203-1),2,IF(AND($O203="Jalon",AW$7&gt;=$R203,AW$7&lt;=$R203+$S203-1),1,""))</f>
        <v/>
      </c>
      <c r="AX203" s="23" t="str">
        <f ca="1">IF(AND($O203="Objectif",AX$7&gt;=$R203,AX$7&lt;=$R203+$S203-1),2,IF(AND($O203="Jalon",AX$7&gt;=$R203,AX$7&lt;=$R203+$S203-1),1,""))</f>
        <v/>
      </c>
      <c r="AY203" s="23" t="str">
        <f ca="1">IF(AND($O203="Objectif",AY$7&gt;=$R203,AY$7&lt;=$R203+$S203-1),2,IF(AND($O203="Jalon",AY$7&gt;=$R203,AY$7&lt;=$R203+$S203-1),1,""))</f>
        <v/>
      </c>
      <c r="AZ203" s="23" t="str">
        <f ca="1">IF(AND($O203="Objectif",AZ$7&gt;=$R203,AZ$7&lt;=$R203+$S203-1),2,IF(AND($O203="Jalon",AZ$7&gt;=$R203,AZ$7&lt;=$R203+$S203-1),1,""))</f>
        <v/>
      </c>
      <c r="BA203" s="23" t="str">
        <f ca="1">IF(AND($O203="Objectif",BA$7&gt;=$R203,BA$7&lt;=$R203+$S203-1),2,IF(AND($O203="Jalon",BA$7&gt;=$R203,BA$7&lt;=$R203+$S203-1),1,""))</f>
        <v/>
      </c>
      <c r="BB203" s="23" t="str">
        <f ca="1">IF(AND($O203="Objectif",BB$7&gt;=$R203,BB$7&lt;=$R203+$S203-1),2,IF(AND($O203="Jalon",BB$7&gt;=$R203,BB$7&lt;=$R203+$S203-1),1,""))</f>
        <v/>
      </c>
      <c r="BC203" s="23" t="str">
        <f ca="1">IF(AND($O203="Objectif",BC$7&gt;=$R203,BC$7&lt;=$R203+$S203-1),2,IF(AND($O203="Jalon",BC$7&gt;=$R203,BC$7&lt;=$R203+$S203-1),1,""))</f>
        <v/>
      </c>
      <c r="BD203" s="23" t="str">
        <f ca="1">IF(AND($O203="Objectif",BD$7&gt;=$R203,BD$7&lt;=$R203+$S203-1),2,IF(AND($O203="Jalon",BD$7&gt;=$R203,BD$7&lt;=$R203+$S203-1),1,""))</f>
        <v/>
      </c>
      <c r="BE203" s="23" t="str">
        <f ca="1">IF(AND($O203="Objectif",BE$7&gt;=$R203,BE$7&lt;=$R203+$S203-1),2,IF(AND($O203="Jalon",BE$7&gt;=$R203,BE$7&lt;=$R203+$S203-1),1,""))</f>
        <v/>
      </c>
      <c r="BF203" s="23" t="str">
        <f ca="1">IF(AND($O203="Objectif",BF$7&gt;=$R203,BF$7&lt;=$R203+$S203-1),2,IF(AND($O203="Jalon",BF$7&gt;=$R203,BF$7&lt;=$R203+$S203-1),1,""))</f>
        <v/>
      </c>
      <c r="BG203" s="23" t="str">
        <f ca="1">IF(AND($O203="Objectif",BG$7&gt;=$R203,BG$7&lt;=$R203+$S203-1),2,IF(AND($O203="Jalon",BG$7&gt;=$R203,BG$7&lt;=$R203+$S203-1),1,""))</f>
        <v/>
      </c>
      <c r="BH203" s="23" t="str">
        <f ca="1">IF(AND($O203="Objectif",BH$7&gt;=$R203,BH$7&lt;=$R203+$S203-1),2,IF(AND($O203="Jalon",BH$7&gt;=$R203,BH$7&lt;=$R203+$S203-1),1,""))</f>
        <v/>
      </c>
      <c r="BI203" s="23" t="str">
        <f ca="1">IF(AND($O203="Objectif",BI$7&gt;=$R203,BI$7&lt;=$R203+$S203-1),2,IF(AND($O203="Jalon",BI$7&gt;=$R203,BI$7&lt;=$R203+$S203-1),1,""))</f>
        <v/>
      </c>
      <c r="BJ203" s="23" t="str">
        <f ca="1">IF(AND($O203="Objectif",BJ$7&gt;=$R203,BJ$7&lt;=$R203+$S203-1),2,IF(AND($O203="Jalon",BJ$7&gt;=$R203,BJ$7&lt;=$R203+$S203-1),1,""))</f>
        <v/>
      </c>
      <c r="BK203" s="23" t="str">
        <f ca="1">IF(AND($O203="Objectif",BK$7&gt;=$R203,BK$7&lt;=$R203+$S203-1),2,IF(AND($O203="Jalon",BK$7&gt;=$R203,BK$7&lt;=$R203+$S203-1),1,""))</f>
        <v/>
      </c>
      <c r="BL203" s="23" t="str">
        <f ca="1">IF(AND($O203="Objectif",BL$7&gt;=$R203,BL$7&lt;=$R203+$S203-1),2,IF(AND($O203="Jalon",BL$7&gt;=$R203,BL$7&lt;=$R203+$S203-1),1,""))</f>
        <v/>
      </c>
      <c r="BM203" s="23" t="str">
        <f ca="1">IF(AND($O203="Objectif",BM$7&gt;=$R203,BM$7&lt;=$R203+$S203-1),2,IF(AND($O203="Jalon",BM$7&gt;=$R203,BM$7&lt;=$R203+$S203-1),1,""))</f>
        <v/>
      </c>
      <c r="BN203" s="23" t="str">
        <f ca="1">IF(AND($O203="Objectif",BN$7&gt;=$R203,BN$7&lt;=$R203+$S203-1),2,IF(AND($O203="Jalon",BN$7&gt;=$R203,BN$7&lt;=$R203+$S203-1),1,""))</f>
        <v/>
      </c>
      <c r="BO203" s="23" t="str">
        <f ca="1">IF(AND($O203="Objectif",BO$7&gt;=$R203,BO$7&lt;=$R203+$S203-1),2,IF(AND($O203="Jalon",BO$7&gt;=$R203,BO$7&lt;=$R203+$S203-1),1,""))</f>
        <v/>
      </c>
      <c r="BP203" s="23" t="str">
        <f ca="1">IF(AND($O203="Objectif",BP$7&gt;=$R203,BP$7&lt;=$R203+$S203-1),2,IF(AND($O203="Jalon",BP$7&gt;=$R203,BP$7&lt;=$R203+$S203-1),1,""))</f>
        <v/>
      </c>
      <c r="BQ203" s="23" t="str">
        <f ca="1">IF(AND($O203="Objectif",BQ$7&gt;=$R203,BQ$7&lt;=$R203+$S203-1),2,IF(AND($O203="Jalon",BQ$7&gt;=$R203,BQ$7&lt;=$R203+$S203-1),1,""))</f>
        <v/>
      </c>
      <c r="BR203" s="23" t="str">
        <f ca="1">IF(AND($O203="Objectif",BR$7&gt;=$R203,BR$7&lt;=$R203+$S203-1),2,IF(AND($O203="Jalon",BR$7&gt;=$R203,BR$7&lt;=$R203+$S203-1),1,""))</f>
        <v/>
      </c>
      <c r="BS203" s="23" t="str">
        <f ca="1">IF(AND($O203="Objectif",BS$7&gt;=$R203,BS$7&lt;=$R203+$S203-1),2,IF(AND($O203="Jalon",BS$7&gt;=$R203,BS$7&lt;=$R203+$S203-1),1,""))</f>
        <v/>
      </c>
      <c r="BT203" s="23" t="str">
        <f ca="1">IF(AND($O203="Objectif",BT$7&gt;=$R203,BT$7&lt;=$R203+$S203-1),2,IF(AND($O203="Jalon",BT$7&gt;=$R203,BT$7&lt;=$R203+$S203-1),1,""))</f>
        <v/>
      </c>
      <c r="BU203" s="23" t="str">
        <f ca="1">IF(AND($O203="Objectif",BU$7&gt;=$R203,BU$7&lt;=$R203+$S203-1),2,IF(AND($O203="Jalon",BU$7&gt;=$R203,BU$7&lt;=$R203+$S203-1),1,""))</f>
        <v/>
      </c>
      <c r="BV203" s="23" t="str">
        <f ca="1">IF(AND($O203="Objectif",BV$7&gt;=$R203,BV$7&lt;=$R203+$S203-1),2,IF(AND($O203="Jalon",BV$7&gt;=$R203,BV$7&lt;=$R203+$S203-1),1,""))</f>
        <v/>
      </c>
      <c r="BW203" s="23" t="str">
        <f ca="1">IF(AND($O203="Objectif",BW$7&gt;=$R203,BW$7&lt;=$R203+$S203-1),2,IF(AND($O203="Jalon",BW$7&gt;=$R203,BW$7&lt;=$R203+$S203-1),1,""))</f>
        <v/>
      </c>
      <c r="BX203" s="23" t="str">
        <f ca="1">IF(AND($O203="Objectif",BX$7&gt;=$R203,BX$7&lt;=$R203+$S203-1),2,IF(AND($O203="Jalon",BX$7&gt;=$R203,BX$7&lt;=$R203+$S203-1),1,""))</f>
        <v/>
      </c>
      <c r="BY203" s="23" t="str">
        <f ca="1">IF(AND($O203="Objectif",BY$7&gt;=$R203,BY$7&lt;=$R203+$S203-1),2,IF(AND($O203="Jalon",BY$7&gt;=$R203,BY$7&lt;=$R203+$S203-1),1,""))</f>
        <v/>
      </c>
      <c r="BZ203" s="23" t="str">
        <f ca="1">IF(AND($O203="Objectif",BZ$7&gt;=$R203,BZ$7&lt;=$R203+$S203-1),2,IF(AND($O203="Jalon",BZ$7&gt;=$R203,BZ$7&lt;=$R203+$S203-1),1,""))</f>
        <v/>
      </c>
      <c r="CA203" s="23" t="str">
        <f ca="1">IF(AND($O203="Objectif",CA$7&gt;=$R203,CA$7&lt;=$R203+$S203-1),2,IF(AND($O203="Jalon",CA$7&gt;=$R203,CA$7&lt;=$R203+$S203-1),1,""))</f>
        <v/>
      </c>
      <c r="CB203" s="23" t="str">
        <f ca="1">IF(AND($O203="Objectif",CB$7&gt;=$R203,CB$7&lt;=$R203+$S203-1),2,IF(AND($O203="Jalon",CB$7&gt;=$R203,CB$7&lt;=$R203+$S203-1),1,""))</f>
        <v/>
      </c>
    </row>
    <row r="204" spans="1:80" s="60" customFormat="1" ht="30" customHeight="1" x14ac:dyDescent="0.25">
      <c r="A204" s="36">
        <v>13</v>
      </c>
      <c r="B204" s="34" t="s">
        <v>29</v>
      </c>
      <c r="C204" s="88" t="str">
        <f ca="1">VLOOKUP(((Jalons[[#This Row],[perturbation ]]+Jalons[[#This Row],[perturbation 9]])/150),$D$3:$E$6,2,1)</f>
        <v>En bonne voie</v>
      </c>
      <c r="D204" s="88" t="str">
        <f ca="1">VLOOKUP((Jalons[[#This Row],[temps consommés ]]-Jalons[[#This Row],[Nombre de jours]])/Jalons[[#This Row],[Nombre de jours]],$V$3:$W$6,2,1)</f>
        <v>En bonne voie</v>
      </c>
      <c r="E204" s="22" t="s">
        <v>9</v>
      </c>
      <c r="F204" s="65">
        <f>IF(AND(Jalons[[#This Row],[début réel ]]="",Jalons[[#This Row],[fin réelle ]]),0,IF(AND(Jalons[[#This Row],[début réel ]]&lt;&gt;"",Jalons[[#This Row],[fin réelle ]]=""),0.5,1))</f>
        <v>0</v>
      </c>
      <c r="G204" s="56">
        <f>+T159+1</f>
        <v>45083</v>
      </c>
      <c r="H204" s="21">
        <v>1</v>
      </c>
      <c r="I204" s="45">
        <f>+Jalons[[#This Row],[Début prévisionnel ]]+Jalons[[#This Row],[Nombre de jours]]-1</f>
        <v>45083</v>
      </c>
      <c r="J204" s="45"/>
      <c r="K204" s="87">
        <f ca="1">IF(Jalons[[#This Row],[temps consommés ]]-Jalons[[#This Row],[Nombre de jours]]&lt;0,0,Jalons[[#This Row],[temps consommés ]]-Jalons[[#This Row],[Nombre de jours]])</f>
        <v>0</v>
      </c>
      <c r="L20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4" s="45"/>
      <c r="N204" s="66"/>
      <c r="O204" s="88" t="str">
        <f ca="1">VLOOKUP(Jalons[[#This Row],[temps consommés 10]]-Jalons[[#This Row],[Nombre de jours6]]/Jalons[[#This Row],[Nombre de jours6]],$V$3:$W$6,2,1)</f>
        <v>En bonne voie</v>
      </c>
      <c r="P204" s="22" t="s">
        <v>9</v>
      </c>
      <c r="Q204" s="65">
        <f>IF(AND(Jalons[[#This Row],[début réel 8]]="",Jalons[[#This Row],[fin réelle 11]]),0,IF(AND(Jalons[[#This Row],[début réel 8]]&lt;&gt;"",Jalons[[#This Row],[fin réelle 11]]=""),0.5,1))</f>
        <v>0</v>
      </c>
      <c r="R204" s="56">
        <f>+Jalons[[#This Row],[Fin ]]+1</f>
        <v>45084</v>
      </c>
      <c r="S204">
        <v>23</v>
      </c>
      <c r="T204" s="45">
        <f>Jalons[[#This Row],[Début prévisionnel 5]]+Jalons[[#This Row],[Nombre de jours6]]</f>
        <v>45107</v>
      </c>
      <c r="U204" s="45"/>
      <c r="V204" s="87">
        <f ca="1">IF(Jalons[[#This Row],[temps consommés 10]]-Jalons[[#This Row],[Nombre de jours6]]&lt;0,0,Jalons[[#This Row],[temps consommés 10]]-Jalons[[#This Row],[Nombre de jours6]])</f>
        <v>0</v>
      </c>
      <c r="W20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4" s="45"/>
      <c r="Y204" s="23" t="str">
        <f ca="1">IF(AND($O204="Objectif",Y$7&gt;=$R204,Y$7&lt;=$R204+$S204-1),2,IF(AND($O204="Jalon",Y$7&gt;=$R204,Y$7&lt;=$R204+$S204-1),1,""))</f>
        <v/>
      </c>
      <c r="Z204" s="23" t="str">
        <f ca="1">IF(AND($O204="Objectif",Z$7&gt;=$R204,Z$7&lt;=$R204+$S204-1),2,IF(AND($O204="Jalon",Z$7&gt;=$R204,Z$7&lt;=$R204+$S204-1),1,""))</f>
        <v/>
      </c>
      <c r="AA204" s="23" t="str">
        <f ca="1">IF(AND($O204="Objectif",AA$7&gt;=$R204,AA$7&lt;=$R204+$S204-1),2,IF(AND($O204="Jalon",AA$7&gt;=$R204,AA$7&lt;=$R204+$S204-1),1,""))</f>
        <v/>
      </c>
      <c r="AB204" s="23" t="str">
        <f ca="1">IF(AND($O204="Objectif",AB$7&gt;=$R204,AB$7&lt;=$R204+$S204-1),2,IF(AND($O204="Jalon",AB$7&gt;=$R204,AB$7&lt;=$R204+$S204-1),1,""))</f>
        <v/>
      </c>
      <c r="AC204" s="23" t="str">
        <f ca="1">IF(AND($O204="Objectif",AC$7&gt;=$R204,AC$7&lt;=$R204+$S204-1),2,IF(AND($O204="Jalon",AC$7&gt;=$R204,AC$7&lt;=$R204+$S204-1),1,""))</f>
        <v/>
      </c>
      <c r="AD204" s="23" t="str">
        <f ca="1">IF(AND($O204="Objectif",AD$7&gt;=$R204,AD$7&lt;=$R204+$S204-1),2,IF(AND($O204="Jalon",AD$7&gt;=$R204,AD$7&lt;=$R204+$S204-1),1,""))</f>
        <v/>
      </c>
      <c r="AE204" s="23" t="str">
        <f ca="1">IF(AND($O204="Objectif",AE$7&gt;=$R204,AE$7&lt;=$R204+$S204-1),2,IF(AND($O204="Jalon",AE$7&gt;=$R204,AE$7&lt;=$R204+$S204-1),1,""))</f>
        <v/>
      </c>
      <c r="AF204" s="23" t="str">
        <f ca="1">IF(AND($O204="Objectif",AF$7&gt;=$R204,AF$7&lt;=$R204+$S204-1),2,IF(AND($O204="Jalon",AF$7&gt;=$R204,AF$7&lt;=$R204+$S204-1),1,""))</f>
        <v/>
      </c>
      <c r="AG204" s="23" t="str">
        <f ca="1">IF(AND($O204="Objectif",AG$7&gt;=$R204,AG$7&lt;=$R204+$S204-1),2,IF(AND($O204="Jalon",AG$7&gt;=$R204,AG$7&lt;=$R204+$S204-1),1,""))</f>
        <v/>
      </c>
      <c r="AH204" s="23" t="str">
        <f ca="1">IF(AND($O204="Objectif",AH$7&gt;=$R204,AH$7&lt;=$R204+$S204-1),2,IF(AND($O204="Jalon",AH$7&gt;=$R204,AH$7&lt;=$R204+$S204-1),1,""))</f>
        <v/>
      </c>
      <c r="AI204" s="23" t="str">
        <f ca="1">IF(AND($O204="Objectif",AI$7&gt;=$R204,AI$7&lt;=$R204+$S204-1),2,IF(AND($O204="Jalon",AI$7&gt;=$R204,AI$7&lt;=$R204+$S204-1),1,""))</f>
        <v/>
      </c>
      <c r="AJ204" s="23" t="str">
        <f ca="1">IF(AND($O204="Objectif",AJ$7&gt;=$R204,AJ$7&lt;=$R204+$S204-1),2,IF(AND($O204="Jalon",AJ$7&gt;=$R204,AJ$7&lt;=$R204+$S204-1),1,""))</f>
        <v/>
      </c>
      <c r="AK204" s="23" t="str">
        <f ca="1">IF(AND($O204="Objectif",AK$7&gt;=$R204,AK$7&lt;=$R204+$S204-1),2,IF(AND($O204="Jalon",AK$7&gt;=$R204,AK$7&lt;=$R204+$S204-1),1,""))</f>
        <v/>
      </c>
      <c r="AL204" s="23" t="str">
        <f ca="1">IF(AND($O204="Objectif",AL$7&gt;=$R204,AL$7&lt;=$R204+$S204-1),2,IF(AND($O204="Jalon",AL$7&gt;=$R204,AL$7&lt;=$R204+$S204-1),1,""))</f>
        <v/>
      </c>
      <c r="AM204" s="23" t="str">
        <f ca="1">IF(AND($O204="Objectif",AM$7&gt;=$R204,AM$7&lt;=$R204+$S204-1),2,IF(AND($O204="Jalon",AM$7&gt;=$R204,AM$7&lt;=$R204+$S204-1),1,""))</f>
        <v/>
      </c>
      <c r="AN204" s="23" t="str">
        <f ca="1">IF(AND($O204="Objectif",AN$7&gt;=$R204,AN$7&lt;=$R204+$S204-1),2,IF(AND($O204="Jalon",AN$7&gt;=$R204,AN$7&lt;=$R204+$S204-1),1,""))</f>
        <v/>
      </c>
      <c r="AO204" s="23" t="str">
        <f ca="1">IF(AND($O204="Objectif",AO$7&gt;=$R204,AO$7&lt;=$R204+$S204-1),2,IF(AND($O204="Jalon",AO$7&gt;=$R204,AO$7&lt;=$R204+$S204-1),1,""))</f>
        <v/>
      </c>
      <c r="AP204" s="23" t="str">
        <f ca="1">IF(AND($O204="Objectif",AP$7&gt;=$R204,AP$7&lt;=$R204+$S204-1),2,IF(AND($O204="Jalon",AP$7&gt;=$R204,AP$7&lt;=$R204+$S204-1),1,""))</f>
        <v/>
      </c>
      <c r="AQ204" s="23" t="str">
        <f ca="1">IF(AND($O204="Objectif",AQ$7&gt;=$R204,AQ$7&lt;=$R204+$S204-1),2,IF(AND($O204="Jalon",AQ$7&gt;=$R204,AQ$7&lt;=$R204+$S204-1),1,""))</f>
        <v/>
      </c>
      <c r="AR204" s="23" t="str">
        <f ca="1">IF(AND($O204="Objectif",AR$7&gt;=$R204,AR$7&lt;=$R204+$S204-1),2,IF(AND($O204="Jalon",AR$7&gt;=$R204,AR$7&lt;=$R204+$S204-1),1,""))</f>
        <v/>
      </c>
      <c r="AS204" s="23" t="str">
        <f ca="1">IF(AND($O204="Objectif",AS$7&gt;=$R204,AS$7&lt;=$R204+$S204-1),2,IF(AND($O204="Jalon",AS$7&gt;=$R204,AS$7&lt;=$R204+$S204-1),1,""))</f>
        <v/>
      </c>
      <c r="AT204" s="23" t="str">
        <f ca="1">IF(AND($O204="Objectif",AT$7&gt;=$R204,AT$7&lt;=$R204+$S204-1),2,IF(AND($O204="Jalon",AT$7&gt;=$R204,AT$7&lt;=$R204+$S204-1),1,""))</f>
        <v/>
      </c>
      <c r="AU204" s="23" t="str">
        <f ca="1">IF(AND($O204="Objectif",AU$7&gt;=$R204,AU$7&lt;=$R204+$S204-1),2,IF(AND($O204="Jalon",AU$7&gt;=$R204,AU$7&lt;=$R204+$S204-1),1,""))</f>
        <v/>
      </c>
      <c r="AV204" s="23" t="str">
        <f ca="1">IF(AND($O204="Objectif",AV$7&gt;=$R204,AV$7&lt;=$R204+$S204-1),2,IF(AND($O204="Jalon",AV$7&gt;=$R204,AV$7&lt;=$R204+$S204-1),1,""))</f>
        <v/>
      </c>
      <c r="AW204" s="23" t="str">
        <f ca="1">IF(AND($O204="Objectif",AW$7&gt;=$R204,AW$7&lt;=$R204+$S204-1),2,IF(AND($O204="Jalon",AW$7&gt;=$R204,AW$7&lt;=$R204+$S204-1),1,""))</f>
        <v/>
      </c>
      <c r="AX204" s="23" t="str">
        <f ca="1">IF(AND($O204="Objectif",AX$7&gt;=$R204,AX$7&lt;=$R204+$S204-1),2,IF(AND($O204="Jalon",AX$7&gt;=$R204,AX$7&lt;=$R204+$S204-1),1,""))</f>
        <v/>
      </c>
      <c r="AY204" s="23" t="str">
        <f ca="1">IF(AND($O204="Objectif",AY$7&gt;=$R204,AY$7&lt;=$R204+$S204-1),2,IF(AND($O204="Jalon",AY$7&gt;=$R204,AY$7&lt;=$R204+$S204-1),1,""))</f>
        <v/>
      </c>
      <c r="AZ204" s="23" t="str">
        <f ca="1">IF(AND($O204="Objectif",AZ$7&gt;=$R204,AZ$7&lt;=$R204+$S204-1),2,IF(AND($O204="Jalon",AZ$7&gt;=$R204,AZ$7&lt;=$R204+$S204-1),1,""))</f>
        <v/>
      </c>
      <c r="BA204" s="23" t="str">
        <f ca="1">IF(AND($O204="Objectif",BA$7&gt;=$R204,BA$7&lt;=$R204+$S204-1),2,IF(AND($O204="Jalon",BA$7&gt;=$R204,BA$7&lt;=$R204+$S204-1),1,""))</f>
        <v/>
      </c>
      <c r="BB204" s="23" t="str">
        <f ca="1">IF(AND($O204="Objectif",BB$7&gt;=$R204,BB$7&lt;=$R204+$S204-1),2,IF(AND($O204="Jalon",BB$7&gt;=$R204,BB$7&lt;=$R204+$S204-1),1,""))</f>
        <v/>
      </c>
      <c r="BC204" s="23" t="str">
        <f ca="1">IF(AND($O204="Objectif",BC$7&gt;=$R204,BC$7&lt;=$R204+$S204-1),2,IF(AND($O204="Jalon",BC$7&gt;=$R204,BC$7&lt;=$R204+$S204-1),1,""))</f>
        <v/>
      </c>
      <c r="BD204" s="23" t="str">
        <f ca="1">IF(AND($O204="Objectif",BD$7&gt;=$R204,BD$7&lt;=$R204+$S204-1),2,IF(AND($O204="Jalon",BD$7&gt;=$R204,BD$7&lt;=$R204+$S204-1),1,""))</f>
        <v/>
      </c>
      <c r="BE204" s="23" t="str">
        <f ca="1">IF(AND($O204="Objectif",BE$7&gt;=$R204,BE$7&lt;=$R204+$S204-1),2,IF(AND($O204="Jalon",BE$7&gt;=$R204,BE$7&lt;=$R204+$S204-1),1,""))</f>
        <v/>
      </c>
      <c r="BF204" s="23" t="str">
        <f ca="1">IF(AND($O204="Objectif",BF$7&gt;=$R204,BF$7&lt;=$R204+$S204-1),2,IF(AND($O204="Jalon",BF$7&gt;=$R204,BF$7&lt;=$R204+$S204-1),1,""))</f>
        <v/>
      </c>
      <c r="BG204" s="23" t="str">
        <f ca="1">IF(AND($O204="Objectif",BG$7&gt;=$R204,BG$7&lt;=$R204+$S204-1),2,IF(AND($O204="Jalon",BG$7&gt;=$R204,BG$7&lt;=$R204+$S204-1),1,""))</f>
        <v/>
      </c>
      <c r="BH204" s="23" t="str">
        <f ca="1">IF(AND($O204="Objectif",BH$7&gt;=$R204,BH$7&lt;=$R204+$S204-1),2,IF(AND($O204="Jalon",BH$7&gt;=$R204,BH$7&lt;=$R204+$S204-1),1,""))</f>
        <v/>
      </c>
      <c r="BI204" s="23" t="str">
        <f ca="1">IF(AND($O204="Objectif",BI$7&gt;=$R204,BI$7&lt;=$R204+$S204-1),2,IF(AND($O204="Jalon",BI$7&gt;=$R204,BI$7&lt;=$R204+$S204-1),1,""))</f>
        <v/>
      </c>
      <c r="BJ204" s="23" t="str">
        <f ca="1">IF(AND($O204="Objectif",BJ$7&gt;=$R204,BJ$7&lt;=$R204+$S204-1),2,IF(AND($O204="Jalon",BJ$7&gt;=$R204,BJ$7&lt;=$R204+$S204-1),1,""))</f>
        <v/>
      </c>
      <c r="BK204" s="23" t="str">
        <f ca="1">IF(AND($O204="Objectif",BK$7&gt;=$R204,BK$7&lt;=$R204+$S204-1),2,IF(AND($O204="Jalon",BK$7&gt;=$R204,BK$7&lt;=$R204+$S204-1),1,""))</f>
        <v/>
      </c>
      <c r="BL204" s="23" t="str">
        <f ca="1">IF(AND($O204="Objectif",BL$7&gt;=$R204,BL$7&lt;=$R204+$S204-1),2,IF(AND($O204="Jalon",BL$7&gt;=$R204,BL$7&lt;=$R204+$S204-1),1,""))</f>
        <v/>
      </c>
      <c r="BM204" s="23" t="str">
        <f ca="1">IF(AND($O204="Objectif",BM$7&gt;=$R204,BM$7&lt;=$R204+$S204-1),2,IF(AND($O204="Jalon",BM$7&gt;=$R204,BM$7&lt;=$R204+$S204-1),1,""))</f>
        <v/>
      </c>
      <c r="BN204" s="23" t="str">
        <f ca="1">IF(AND($O204="Objectif",BN$7&gt;=$R204,BN$7&lt;=$R204+$S204-1),2,IF(AND($O204="Jalon",BN$7&gt;=$R204,BN$7&lt;=$R204+$S204-1),1,""))</f>
        <v/>
      </c>
      <c r="BO204" s="23" t="str">
        <f ca="1">IF(AND($O204="Objectif",BO$7&gt;=$R204,BO$7&lt;=$R204+$S204-1),2,IF(AND($O204="Jalon",BO$7&gt;=$R204,BO$7&lt;=$R204+$S204-1),1,""))</f>
        <v/>
      </c>
      <c r="BP204" s="23" t="str">
        <f ca="1">IF(AND($O204="Objectif",BP$7&gt;=$R204,BP$7&lt;=$R204+$S204-1),2,IF(AND($O204="Jalon",BP$7&gt;=$R204,BP$7&lt;=$R204+$S204-1),1,""))</f>
        <v/>
      </c>
      <c r="BQ204" s="23" t="str">
        <f ca="1">IF(AND($O204="Objectif",BQ$7&gt;=$R204,BQ$7&lt;=$R204+$S204-1),2,IF(AND($O204="Jalon",BQ$7&gt;=$R204,BQ$7&lt;=$R204+$S204-1),1,""))</f>
        <v/>
      </c>
      <c r="BR204" s="23" t="str">
        <f ca="1">IF(AND($O204="Objectif",BR$7&gt;=$R204,BR$7&lt;=$R204+$S204-1),2,IF(AND($O204="Jalon",BR$7&gt;=$R204,BR$7&lt;=$R204+$S204-1),1,""))</f>
        <v/>
      </c>
      <c r="BS204" s="23" t="str">
        <f ca="1">IF(AND($O204="Objectif",BS$7&gt;=$R204,BS$7&lt;=$R204+$S204-1),2,IF(AND($O204="Jalon",BS$7&gt;=$R204,BS$7&lt;=$R204+$S204-1),1,""))</f>
        <v/>
      </c>
      <c r="BT204" s="23" t="str">
        <f ca="1">IF(AND($O204="Objectif",BT$7&gt;=$R204,BT$7&lt;=$R204+$S204-1),2,IF(AND($O204="Jalon",BT$7&gt;=$R204,BT$7&lt;=$R204+$S204-1),1,""))</f>
        <v/>
      </c>
      <c r="BU204" s="23" t="str">
        <f ca="1">IF(AND($O204="Objectif",BU$7&gt;=$R204,BU$7&lt;=$R204+$S204-1),2,IF(AND($O204="Jalon",BU$7&gt;=$R204,BU$7&lt;=$R204+$S204-1),1,""))</f>
        <v/>
      </c>
      <c r="BV204" s="23" t="str">
        <f ca="1">IF(AND($O204="Objectif",BV$7&gt;=$R204,BV$7&lt;=$R204+$S204-1),2,IF(AND($O204="Jalon",BV$7&gt;=$R204,BV$7&lt;=$R204+$S204-1),1,""))</f>
        <v/>
      </c>
      <c r="BW204" s="23" t="str">
        <f ca="1">IF(AND($O204="Objectif",BW$7&gt;=$R204,BW$7&lt;=$R204+$S204-1),2,IF(AND($O204="Jalon",BW$7&gt;=$R204,BW$7&lt;=$R204+$S204-1),1,""))</f>
        <v/>
      </c>
      <c r="BX204" s="23" t="str">
        <f ca="1">IF(AND($O204="Objectif",BX$7&gt;=$R204,BX$7&lt;=$R204+$S204-1),2,IF(AND($O204="Jalon",BX$7&gt;=$R204,BX$7&lt;=$R204+$S204-1),1,""))</f>
        <v/>
      </c>
      <c r="BY204" s="23" t="str">
        <f ca="1">IF(AND($O204="Objectif",BY$7&gt;=$R204,BY$7&lt;=$R204+$S204-1),2,IF(AND($O204="Jalon",BY$7&gt;=$R204,BY$7&lt;=$R204+$S204-1),1,""))</f>
        <v/>
      </c>
      <c r="BZ204" s="23" t="str">
        <f ca="1">IF(AND($O204="Objectif",BZ$7&gt;=$R204,BZ$7&lt;=$R204+$S204-1),2,IF(AND($O204="Jalon",BZ$7&gt;=$R204,BZ$7&lt;=$R204+$S204-1),1,""))</f>
        <v/>
      </c>
      <c r="CA204" s="23" t="str">
        <f ca="1">IF(AND($O204="Objectif",CA$7&gt;=$R204,CA$7&lt;=$R204+$S204-1),2,IF(AND($O204="Jalon",CA$7&gt;=$R204,CA$7&lt;=$R204+$S204-1),1,""))</f>
        <v/>
      </c>
      <c r="CB204" s="23" t="str">
        <f ca="1">IF(AND($O204="Objectif",CB$7&gt;=$R204,CB$7&lt;=$R204+$S204-1),2,IF(AND($O204="Jalon",CB$7&gt;=$R204,CB$7&lt;=$R204+$S204-1),1,""))</f>
        <v/>
      </c>
    </row>
    <row r="205" spans="1:80" s="60" customFormat="1" ht="30" customHeight="1" x14ac:dyDescent="0.25">
      <c r="A205" s="37">
        <v>14</v>
      </c>
      <c r="B205" s="33" t="s">
        <v>30</v>
      </c>
      <c r="C205" s="88" t="str">
        <f ca="1">VLOOKUP(((Jalons[[#This Row],[perturbation ]]+Jalons[[#This Row],[perturbation 9]])/150),$D$3:$E$6,2,1)</f>
        <v>En bonne voie</v>
      </c>
      <c r="D205" s="88" t="str">
        <f ca="1">VLOOKUP((Jalons[[#This Row],[temps consommés ]]-Jalons[[#This Row],[Nombre de jours]])/Jalons[[#This Row],[Nombre de jours]],$V$3:$W$6,2,1)</f>
        <v>En bonne voie</v>
      </c>
      <c r="E205" s="22" t="s">
        <v>9</v>
      </c>
      <c r="F205" s="65">
        <f>IF(AND(Jalons[[#This Row],[début réel ]]="",Jalons[[#This Row],[fin réelle ]]),0,IF(AND(Jalons[[#This Row],[début réel ]]&lt;&gt;"",Jalons[[#This Row],[fin réelle ]]=""),0.5,1))</f>
        <v>0</v>
      </c>
      <c r="G205" s="56">
        <f>+T160+1</f>
        <v>45083</v>
      </c>
      <c r="H205" s="21">
        <v>1</v>
      </c>
      <c r="I205" s="45">
        <f>+Jalons[[#This Row],[Début prévisionnel ]]+Jalons[[#This Row],[Nombre de jours]]-1</f>
        <v>45083</v>
      </c>
      <c r="J205" s="45"/>
      <c r="K205" s="87">
        <f ca="1">IF(Jalons[[#This Row],[temps consommés ]]-Jalons[[#This Row],[Nombre de jours]]&lt;0,0,Jalons[[#This Row],[temps consommés ]]-Jalons[[#This Row],[Nombre de jours]])</f>
        <v>0</v>
      </c>
      <c r="L20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5" s="45"/>
      <c r="N205" s="66"/>
      <c r="O205" s="88" t="str">
        <f ca="1">VLOOKUP(Jalons[[#This Row],[temps consommés 10]]-Jalons[[#This Row],[Nombre de jours6]]/Jalons[[#This Row],[Nombre de jours6]],$V$3:$W$6,2,1)</f>
        <v>En bonne voie</v>
      </c>
      <c r="P205" s="22" t="s">
        <v>9</v>
      </c>
      <c r="Q205" s="65">
        <f>IF(AND(Jalons[[#This Row],[début réel 8]]="",Jalons[[#This Row],[fin réelle 11]]),0,IF(AND(Jalons[[#This Row],[début réel 8]]&lt;&gt;"",Jalons[[#This Row],[fin réelle 11]]=""),0.5,1))</f>
        <v>0</v>
      </c>
      <c r="R205" s="56">
        <f>+Jalons[[#This Row],[Fin ]]+1</f>
        <v>45084</v>
      </c>
      <c r="S205">
        <v>23</v>
      </c>
      <c r="T205" s="45">
        <f>Jalons[[#This Row],[Début prévisionnel 5]]+Jalons[[#This Row],[Nombre de jours6]]</f>
        <v>45107</v>
      </c>
      <c r="U205" s="45"/>
      <c r="V205" s="87">
        <f ca="1">IF(Jalons[[#This Row],[temps consommés 10]]-Jalons[[#This Row],[Nombre de jours6]]&lt;0,0,Jalons[[#This Row],[temps consommés 10]]-Jalons[[#This Row],[Nombre de jours6]])</f>
        <v>0</v>
      </c>
      <c r="W20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5" s="45"/>
      <c r="Y205" s="23" t="str">
        <f ca="1">IF(AND($O205="Objectif",Y$7&gt;=$R205,Y$7&lt;=$R205+$S205-1),2,IF(AND($O205="Jalon",Y$7&gt;=$R205,Y$7&lt;=$R205+$S205-1),1,""))</f>
        <v/>
      </c>
      <c r="Z205" s="23" t="str">
        <f ca="1">IF(AND($O205="Objectif",Z$7&gt;=$R205,Z$7&lt;=$R205+$S205-1),2,IF(AND($O205="Jalon",Z$7&gt;=$R205,Z$7&lt;=$R205+$S205-1),1,""))</f>
        <v/>
      </c>
      <c r="AA205" s="23" t="str">
        <f ca="1">IF(AND($O205="Objectif",AA$7&gt;=$R205,AA$7&lt;=$R205+$S205-1),2,IF(AND($O205="Jalon",AA$7&gt;=$R205,AA$7&lt;=$R205+$S205-1),1,""))</f>
        <v/>
      </c>
      <c r="AB205" s="23" t="str">
        <f ca="1">IF(AND($O205="Objectif",AB$7&gt;=$R205,AB$7&lt;=$R205+$S205-1),2,IF(AND($O205="Jalon",AB$7&gt;=$R205,AB$7&lt;=$R205+$S205-1),1,""))</f>
        <v/>
      </c>
      <c r="AC205" s="23" t="str">
        <f ca="1">IF(AND($O205="Objectif",AC$7&gt;=$R205,AC$7&lt;=$R205+$S205-1),2,IF(AND($O205="Jalon",AC$7&gt;=$R205,AC$7&lt;=$R205+$S205-1),1,""))</f>
        <v/>
      </c>
      <c r="AD205" s="23" t="str">
        <f ca="1">IF(AND($O205="Objectif",AD$7&gt;=$R205,AD$7&lt;=$R205+$S205-1),2,IF(AND($O205="Jalon",AD$7&gt;=$R205,AD$7&lt;=$R205+$S205-1),1,""))</f>
        <v/>
      </c>
      <c r="AE205" s="23" t="str">
        <f ca="1">IF(AND($O205="Objectif",AE$7&gt;=$R205,AE$7&lt;=$R205+$S205-1),2,IF(AND($O205="Jalon",AE$7&gt;=$R205,AE$7&lt;=$R205+$S205-1),1,""))</f>
        <v/>
      </c>
      <c r="AF205" s="23" t="str">
        <f ca="1">IF(AND($O205="Objectif",AF$7&gt;=$R205,AF$7&lt;=$R205+$S205-1),2,IF(AND($O205="Jalon",AF$7&gt;=$R205,AF$7&lt;=$R205+$S205-1),1,""))</f>
        <v/>
      </c>
      <c r="AG205" s="23" t="str">
        <f ca="1">IF(AND($O205="Objectif",AG$7&gt;=$R205,AG$7&lt;=$R205+$S205-1),2,IF(AND($O205="Jalon",AG$7&gt;=$R205,AG$7&lt;=$R205+$S205-1),1,""))</f>
        <v/>
      </c>
      <c r="AH205" s="23" t="str">
        <f ca="1">IF(AND($O205="Objectif",AH$7&gt;=$R205,AH$7&lt;=$R205+$S205-1),2,IF(AND($O205="Jalon",AH$7&gt;=$R205,AH$7&lt;=$R205+$S205-1),1,""))</f>
        <v/>
      </c>
      <c r="AI205" s="23" t="str">
        <f ca="1">IF(AND($O205="Objectif",AI$7&gt;=$R205,AI$7&lt;=$R205+$S205-1),2,IF(AND($O205="Jalon",AI$7&gt;=$R205,AI$7&lt;=$R205+$S205-1),1,""))</f>
        <v/>
      </c>
      <c r="AJ205" s="23" t="str">
        <f ca="1">IF(AND($O205="Objectif",AJ$7&gt;=$R205,AJ$7&lt;=$R205+$S205-1),2,IF(AND($O205="Jalon",AJ$7&gt;=$R205,AJ$7&lt;=$R205+$S205-1),1,""))</f>
        <v/>
      </c>
      <c r="AK205" s="23" t="str">
        <f ca="1">IF(AND($O205="Objectif",AK$7&gt;=$R205,AK$7&lt;=$R205+$S205-1),2,IF(AND($O205="Jalon",AK$7&gt;=$R205,AK$7&lt;=$R205+$S205-1),1,""))</f>
        <v/>
      </c>
      <c r="AL205" s="23" t="str">
        <f ca="1">IF(AND($O205="Objectif",AL$7&gt;=$R205,AL$7&lt;=$R205+$S205-1),2,IF(AND($O205="Jalon",AL$7&gt;=$R205,AL$7&lt;=$R205+$S205-1),1,""))</f>
        <v/>
      </c>
      <c r="AM205" s="23" t="str">
        <f ca="1">IF(AND($O205="Objectif",AM$7&gt;=$R205,AM$7&lt;=$R205+$S205-1),2,IF(AND($O205="Jalon",AM$7&gt;=$R205,AM$7&lt;=$R205+$S205-1),1,""))</f>
        <v/>
      </c>
      <c r="AN205" s="23" t="str">
        <f ca="1">IF(AND($O205="Objectif",AN$7&gt;=$R205,AN$7&lt;=$R205+$S205-1),2,IF(AND($O205="Jalon",AN$7&gt;=$R205,AN$7&lt;=$R205+$S205-1),1,""))</f>
        <v/>
      </c>
      <c r="AO205" s="23" t="str">
        <f ca="1">IF(AND($O205="Objectif",AO$7&gt;=$R205,AO$7&lt;=$R205+$S205-1),2,IF(AND($O205="Jalon",AO$7&gt;=$R205,AO$7&lt;=$R205+$S205-1),1,""))</f>
        <v/>
      </c>
      <c r="AP205" s="23" t="str">
        <f ca="1">IF(AND($O205="Objectif",AP$7&gt;=$R205,AP$7&lt;=$R205+$S205-1),2,IF(AND($O205="Jalon",AP$7&gt;=$R205,AP$7&lt;=$R205+$S205-1),1,""))</f>
        <v/>
      </c>
      <c r="AQ205" s="23" t="str">
        <f ca="1">IF(AND($O205="Objectif",AQ$7&gt;=$R205,AQ$7&lt;=$R205+$S205-1),2,IF(AND($O205="Jalon",AQ$7&gt;=$R205,AQ$7&lt;=$R205+$S205-1),1,""))</f>
        <v/>
      </c>
      <c r="AR205" s="23" t="str">
        <f ca="1">IF(AND($O205="Objectif",AR$7&gt;=$R205,AR$7&lt;=$R205+$S205-1),2,IF(AND($O205="Jalon",AR$7&gt;=$R205,AR$7&lt;=$R205+$S205-1),1,""))</f>
        <v/>
      </c>
      <c r="AS205" s="23" t="str">
        <f ca="1">IF(AND($O205="Objectif",AS$7&gt;=$R205,AS$7&lt;=$R205+$S205-1),2,IF(AND($O205="Jalon",AS$7&gt;=$R205,AS$7&lt;=$R205+$S205-1),1,""))</f>
        <v/>
      </c>
      <c r="AT205" s="23" t="str">
        <f ca="1">IF(AND($O205="Objectif",AT$7&gt;=$R205,AT$7&lt;=$R205+$S205-1),2,IF(AND($O205="Jalon",AT$7&gt;=$R205,AT$7&lt;=$R205+$S205-1),1,""))</f>
        <v/>
      </c>
      <c r="AU205" s="23" t="str">
        <f ca="1">IF(AND($O205="Objectif",AU$7&gt;=$R205,AU$7&lt;=$R205+$S205-1),2,IF(AND($O205="Jalon",AU$7&gt;=$R205,AU$7&lt;=$R205+$S205-1),1,""))</f>
        <v/>
      </c>
      <c r="AV205" s="23" t="str">
        <f ca="1">IF(AND($O205="Objectif",AV$7&gt;=$R205,AV$7&lt;=$R205+$S205-1),2,IF(AND($O205="Jalon",AV$7&gt;=$R205,AV$7&lt;=$R205+$S205-1),1,""))</f>
        <v/>
      </c>
      <c r="AW205" s="23" t="str">
        <f ca="1">IF(AND($O205="Objectif",AW$7&gt;=$R205,AW$7&lt;=$R205+$S205-1),2,IF(AND($O205="Jalon",AW$7&gt;=$R205,AW$7&lt;=$R205+$S205-1),1,""))</f>
        <v/>
      </c>
      <c r="AX205" s="23" t="str">
        <f ca="1">IF(AND($O205="Objectif",AX$7&gt;=$R205,AX$7&lt;=$R205+$S205-1),2,IF(AND($O205="Jalon",AX$7&gt;=$R205,AX$7&lt;=$R205+$S205-1),1,""))</f>
        <v/>
      </c>
      <c r="AY205" s="23" t="str">
        <f ca="1">IF(AND($O205="Objectif",AY$7&gt;=$R205,AY$7&lt;=$R205+$S205-1),2,IF(AND($O205="Jalon",AY$7&gt;=$R205,AY$7&lt;=$R205+$S205-1),1,""))</f>
        <v/>
      </c>
      <c r="AZ205" s="23" t="str">
        <f ca="1">IF(AND($O205="Objectif",AZ$7&gt;=$R205,AZ$7&lt;=$R205+$S205-1),2,IF(AND($O205="Jalon",AZ$7&gt;=$R205,AZ$7&lt;=$R205+$S205-1),1,""))</f>
        <v/>
      </c>
      <c r="BA205" s="23" t="str">
        <f ca="1">IF(AND($O205="Objectif",BA$7&gt;=$R205,BA$7&lt;=$R205+$S205-1),2,IF(AND($O205="Jalon",BA$7&gt;=$R205,BA$7&lt;=$R205+$S205-1),1,""))</f>
        <v/>
      </c>
      <c r="BB205" s="23" t="str">
        <f ca="1">IF(AND($O205="Objectif",BB$7&gt;=$R205,BB$7&lt;=$R205+$S205-1),2,IF(AND($O205="Jalon",BB$7&gt;=$R205,BB$7&lt;=$R205+$S205-1),1,""))</f>
        <v/>
      </c>
      <c r="BC205" s="23" t="str">
        <f ca="1">IF(AND($O205="Objectif",BC$7&gt;=$R205,BC$7&lt;=$R205+$S205-1),2,IF(AND($O205="Jalon",BC$7&gt;=$R205,BC$7&lt;=$R205+$S205-1),1,""))</f>
        <v/>
      </c>
      <c r="BD205" s="23" t="str">
        <f ca="1">IF(AND($O205="Objectif",BD$7&gt;=$R205,BD$7&lt;=$R205+$S205-1),2,IF(AND($O205="Jalon",BD$7&gt;=$R205,BD$7&lt;=$R205+$S205-1),1,""))</f>
        <v/>
      </c>
      <c r="BE205" s="23" t="str">
        <f ca="1">IF(AND($O205="Objectif",BE$7&gt;=$R205,BE$7&lt;=$R205+$S205-1),2,IF(AND($O205="Jalon",BE$7&gt;=$R205,BE$7&lt;=$R205+$S205-1),1,""))</f>
        <v/>
      </c>
      <c r="BF205" s="23" t="str">
        <f ca="1">IF(AND($O205="Objectif",BF$7&gt;=$R205,BF$7&lt;=$R205+$S205-1),2,IF(AND($O205="Jalon",BF$7&gt;=$R205,BF$7&lt;=$R205+$S205-1),1,""))</f>
        <v/>
      </c>
      <c r="BG205" s="23" t="str">
        <f ca="1">IF(AND($O205="Objectif",BG$7&gt;=$R205,BG$7&lt;=$R205+$S205-1),2,IF(AND($O205="Jalon",BG$7&gt;=$R205,BG$7&lt;=$R205+$S205-1),1,""))</f>
        <v/>
      </c>
      <c r="BH205" s="23" t="str">
        <f ca="1">IF(AND($O205="Objectif",BH$7&gt;=$R205,BH$7&lt;=$R205+$S205-1),2,IF(AND($O205="Jalon",BH$7&gt;=$R205,BH$7&lt;=$R205+$S205-1),1,""))</f>
        <v/>
      </c>
      <c r="BI205" s="23" t="str">
        <f ca="1">IF(AND($O205="Objectif",BI$7&gt;=$R205,BI$7&lt;=$R205+$S205-1),2,IF(AND($O205="Jalon",BI$7&gt;=$R205,BI$7&lt;=$R205+$S205-1),1,""))</f>
        <v/>
      </c>
      <c r="BJ205" s="23" t="str">
        <f ca="1">IF(AND($O205="Objectif",BJ$7&gt;=$R205,BJ$7&lt;=$R205+$S205-1),2,IF(AND($O205="Jalon",BJ$7&gt;=$R205,BJ$7&lt;=$R205+$S205-1),1,""))</f>
        <v/>
      </c>
      <c r="BK205" s="23" t="str">
        <f ca="1">IF(AND($O205="Objectif",BK$7&gt;=$R205,BK$7&lt;=$R205+$S205-1),2,IF(AND($O205="Jalon",BK$7&gt;=$R205,BK$7&lt;=$R205+$S205-1),1,""))</f>
        <v/>
      </c>
      <c r="BL205" s="23" t="str">
        <f ca="1">IF(AND($O205="Objectif",BL$7&gt;=$R205,BL$7&lt;=$R205+$S205-1),2,IF(AND($O205="Jalon",BL$7&gt;=$R205,BL$7&lt;=$R205+$S205-1),1,""))</f>
        <v/>
      </c>
      <c r="BM205" s="23" t="str">
        <f ca="1">IF(AND($O205="Objectif",BM$7&gt;=$R205,BM$7&lt;=$R205+$S205-1),2,IF(AND($O205="Jalon",BM$7&gt;=$R205,BM$7&lt;=$R205+$S205-1),1,""))</f>
        <v/>
      </c>
      <c r="BN205" s="23" t="str">
        <f ca="1">IF(AND($O205="Objectif",BN$7&gt;=$R205,BN$7&lt;=$R205+$S205-1),2,IF(AND($O205="Jalon",BN$7&gt;=$R205,BN$7&lt;=$R205+$S205-1),1,""))</f>
        <v/>
      </c>
      <c r="BO205" s="23" t="str">
        <f ca="1">IF(AND($O205="Objectif",BO$7&gt;=$R205,BO$7&lt;=$R205+$S205-1),2,IF(AND($O205="Jalon",BO$7&gt;=$R205,BO$7&lt;=$R205+$S205-1),1,""))</f>
        <v/>
      </c>
      <c r="BP205" s="23" t="str">
        <f ca="1">IF(AND($O205="Objectif",BP$7&gt;=$R205,BP$7&lt;=$R205+$S205-1),2,IF(AND($O205="Jalon",BP$7&gt;=$R205,BP$7&lt;=$R205+$S205-1),1,""))</f>
        <v/>
      </c>
      <c r="BQ205" s="23" t="str">
        <f ca="1">IF(AND($O205="Objectif",BQ$7&gt;=$R205,BQ$7&lt;=$R205+$S205-1),2,IF(AND($O205="Jalon",BQ$7&gt;=$R205,BQ$7&lt;=$R205+$S205-1),1,""))</f>
        <v/>
      </c>
      <c r="BR205" s="23" t="str">
        <f ca="1">IF(AND($O205="Objectif",BR$7&gt;=$R205,BR$7&lt;=$R205+$S205-1),2,IF(AND($O205="Jalon",BR$7&gt;=$R205,BR$7&lt;=$R205+$S205-1),1,""))</f>
        <v/>
      </c>
      <c r="BS205" s="23" t="str">
        <f ca="1">IF(AND($O205="Objectif",BS$7&gt;=$R205,BS$7&lt;=$R205+$S205-1),2,IF(AND($O205="Jalon",BS$7&gt;=$R205,BS$7&lt;=$R205+$S205-1),1,""))</f>
        <v/>
      </c>
      <c r="BT205" s="23" t="str">
        <f ca="1">IF(AND($O205="Objectif",BT$7&gt;=$R205,BT$7&lt;=$R205+$S205-1),2,IF(AND($O205="Jalon",BT$7&gt;=$R205,BT$7&lt;=$R205+$S205-1),1,""))</f>
        <v/>
      </c>
      <c r="BU205" s="23" t="str">
        <f ca="1">IF(AND($O205="Objectif",BU$7&gt;=$R205,BU$7&lt;=$R205+$S205-1),2,IF(AND($O205="Jalon",BU$7&gt;=$R205,BU$7&lt;=$R205+$S205-1),1,""))</f>
        <v/>
      </c>
      <c r="BV205" s="23" t="str">
        <f ca="1">IF(AND($O205="Objectif",BV$7&gt;=$R205,BV$7&lt;=$R205+$S205-1),2,IF(AND($O205="Jalon",BV$7&gt;=$R205,BV$7&lt;=$R205+$S205-1),1,""))</f>
        <v/>
      </c>
      <c r="BW205" s="23" t="str">
        <f ca="1">IF(AND($O205="Objectif",BW$7&gt;=$R205,BW$7&lt;=$R205+$S205-1),2,IF(AND($O205="Jalon",BW$7&gt;=$R205,BW$7&lt;=$R205+$S205-1),1,""))</f>
        <v/>
      </c>
      <c r="BX205" s="23" t="str">
        <f ca="1">IF(AND($O205="Objectif",BX$7&gt;=$R205,BX$7&lt;=$R205+$S205-1),2,IF(AND($O205="Jalon",BX$7&gt;=$R205,BX$7&lt;=$R205+$S205-1),1,""))</f>
        <v/>
      </c>
      <c r="BY205" s="23" t="str">
        <f ca="1">IF(AND($O205="Objectif",BY$7&gt;=$R205,BY$7&lt;=$R205+$S205-1),2,IF(AND($O205="Jalon",BY$7&gt;=$R205,BY$7&lt;=$R205+$S205-1),1,""))</f>
        <v/>
      </c>
      <c r="BZ205" s="23" t="str">
        <f ca="1">IF(AND($O205="Objectif",BZ$7&gt;=$R205,BZ$7&lt;=$R205+$S205-1),2,IF(AND($O205="Jalon",BZ$7&gt;=$R205,BZ$7&lt;=$R205+$S205-1),1,""))</f>
        <v/>
      </c>
      <c r="CA205" s="23" t="str">
        <f ca="1">IF(AND($O205="Objectif",CA$7&gt;=$R205,CA$7&lt;=$R205+$S205-1),2,IF(AND($O205="Jalon",CA$7&gt;=$R205,CA$7&lt;=$R205+$S205-1),1,""))</f>
        <v/>
      </c>
      <c r="CB205" s="23" t="str">
        <f ca="1">IF(AND($O205="Objectif",CB$7&gt;=$R205,CB$7&lt;=$R205+$S205-1),2,IF(AND($O205="Jalon",CB$7&gt;=$R205,CB$7&lt;=$R205+$S205-1),1,""))</f>
        <v/>
      </c>
    </row>
    <row r="206" spans="1:80" s="60" customFormat="1" ht="30" customHeight="1" x14ac:dyDescent="0.25">
      <c r="A206" s="36">
        <v>15</v>
      </c>
      <c r="B206" s="33" t="s">
        <v>31</v>
      </c>
      <c r="C206" s="88" t="str">
        <f ca="1">VLOOKUP(((Jalons[[#This Row],[perturbation ]]+Jalons[[#This Row],[perturbation 9]])/150),$D$3:$E$6,2,1)</f>
        <v>En bonne voie</v>
      </c>
      <c r="D206" s="88" t="str">
        <f ca="1">VLOOKUP((Jalons[[#This Row],[temps consommés ]]-Jalons[[#This Row],[Nombre de jours]])/Jalons[[#This Row],[Nombre de jours]],$V$3:$W$6,2,1)</f>
        <v>En bonne voie</v>
      </c>
      <c r="E206" s="22" t="s">
        <v>9</v>
      </c>
      <c r="F206" s="65">
        <f>IF(AND(Jalons[[#This Row],[début réel ]]="",Jalons[[#This Row],[fin réelle ]]),0,IF(AND(Jalons[[#This Row],[début réel ]]&lt;&gt;"",Jalons[[#This Row],[fin réelle ]]=""),0.5,1))</f>
        <v>0</v>
      </c>
      <c r="G206" s="56">
        <f>+T161+1</f>
        <v>45083</v>
      </c>
      <c r="H206" s="21">
        <v>1</v>
      </c>
      <c r="I206" s="45">
        <f>+Jalons[[#This Row],[Début prévisionnel ]]+Jalons[[#This Row],[Nombre de jours]]-1</f>
        <v>45083</v>
      </c>
      <c r="J206" s="45"/>
      <c r="K206" s="87">
        <f ca="1">IF(Jalons[[#This Row],[temps consommés ]]-Jalons[[#This Row],[Nombre de jours]]&lt;0,0,Jalons[[#This Row],[temps consommés ]]-Jalons[[#This Row],[Nombre de jours]])</f>
        <v>0</v>
      </c>
      <c r="L20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6" s="45"/>
      <c r="N206" s="66"/>
      <c r="O206" s="88" t="str">
        <f ca="1">VLOOKUP(Jalons[[#This Row],[temps consommés 10]]-Jalons[[#This Row],[Nombre de jours6]]/Jalons[[#This Row],[Nombre de jours6]],$V$3:$W$6,2,1)</f>
        <v>En bonne voie</v>
      </c>
      <c r="P206" s="22" t="s">
        <v>9</v>
      </c>
      <c r="Q206" s="65">
        <f>IF(AND(Jalons[[#This Row],[début réel 8]]="",Jalons[[#This Row],[fin réelle 11]]),0,IF(AND(Jalons[[#This Row],[début réel 8]]&lt;&gt;"",Jalons[[#This Row],[fin réelle 11]]=""),0.5,1))</f>
        <v>0</v>
      </c>
      <c r="R206" s="56">
        <f>+Jalons[[#This Row],[Fin ]]+1</f>
        <v>45084</v>
      </c>
      <c r="S206">
        <v>23</v>
      </c>
      <c r="T206" s="45">
        <f>Jalons[[#This Row],[Début prévisionnel 5]]+Jalons[[#This Row],[Nombre de jours6]]</f>
        <v>45107</v>
      </c>
      <c r="U206" s="45"/>
      <c r="V206" s="87">
        <f ca="1">IF(Jalons[[#This Row],[temps consommés 10]]-Jalons[[#This Row],[Nombre de jours6]]&lt;0,0,Jalons[[#This Row],[temps consommés 10]]-Jalons[[#This Row],[Nombre de jours6]])</f>
        <v>0</v>
      </c>
      <c r="W20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6" s="45"/>
      <c r="Y206" s="23" t="str">
        <f ca="1">IF(AND($O206="Objectif",Y$7&gt;=$R206,Y$7&lt;=$R206+$S206-1),2,IF(AND($O206="Jalon",Y$7&gt;=$R206,Y$7&lt;=$R206+$S206-1),1,""))</f>
        <v/>
      </c>
      <c r="Z206" s="23" t="str">
        <f ca="1">IF(AND($O206="Objectif",Z$7&gt;=$R206,Z$7&lt;=$R206+$S206-1),2,IF(AND($O206="Jalon",Z$7&gt;=$R206,Z$7&lt;=$R206+$S206-1),1,""))</f>
        <v/>
      </c>
      <c r="AA206" s="23" t="str">
        <f ca="1">IF(AND($O206="Objectif",AA$7&gt;=$R206,AA$7&lt;=$R206+$S206-1),2,IF(AND($O206="Jalon",AA$7&gt;=$R206,AA$7&lt;=$R206+$S206-1),1,""))</f>
        <v/>
      </c>
      <c r="AB206" s="23" t="str">
        <f ca="1">IF(AND($O206="Objectif",AB$7&gt;=$R206,AB$7&lt;=$R206+$S206-1),2,IF(AND($O206="Jalon",AB$7&gt;=$R206,AB$7&lt;=$R206+$S206-1),1,""))</f>
        <v/>
      </c>
      <c r="AC206" s="23" t="str">
        <f ca="1">IF(AND($O206="Objectif",AC$7&gt;=$R206,AC$7&lt;=$R206+$S206-1),2,IF(AND($O206="Jalon",AC$7&gt;=$R206,AC$7&lt;=$R206+$S206-1),1,""))</f>
        <v/>
      </c>
      <c r="AD206" s="23" t="str">
        <f ca="1">IF(AND($O206="Objectif",AD$7&gt;=$R206,AD$7&lt;=$R206+$S206-1),2,IF(AND($O206="Jalon",AD$7&gt;=$R206,AD$7&lt;=$R206+$S206-1),1,""))</f>
        <v/>
      </c>
      <c r="AE206" s="23" t="str">
        <f ca="1">IF(AND($O206="Objectif",AE$7&gt;=$R206,AE$7&lt;=$R206+$S206-1),2,IF(AND($O206="Jalon",AE$7&gt;=$R206,AE$7&lt;=$R206+$S206-1),1,""))</f>
        <v/>
      </c>
      <c r="AF206" s="23" t="str">
        <f ca="1">IF(AND($O206="Objectif",AF$7&gt;=$R206,AF$7&lt;=$R206+$S206-1),2,IF(AND($O206="Jalon",AF$7&gt;=$R206,AF$7&lt;=$R206+$S206-1),1,""))</f>
        <v/>
      </c>
      <c r="AG206" s="23" t="str">
        <f ca="1">IF(AND($O206="Objectif",AG$7&gt;=$R206,AG$7&lt;=$R206+$S206-1),2,IF(AND($O206="Jalon",AG$7&gt;=$R206,AG$7&lt;=$R206+$S206-1),1,""))</f>
        <v/>
      </c>
      <c r="AH206" s="23" t="str">
        <f ca="1">IF(AND($O206="Objectif",AH$7&gt;=$R206,AH$7&lt;=$R206+$S206-1),2,IF(AND($O206="Jalon",AH$7&gt;=$R206,AH$7&lt;=$R206+$S206-1),1,""))</f>
        <v/>
      </c>
      <c r="AI206" s="23" t="str">
        <f ca="1">IF(AND($O206="Objectif",AI$7&gt;=$R206,AI$7&lt;=$R206+$S206-1),2,IF(AND($O206="Jalon",AI$7&gt;=$R206,AI$7&lt;=$R206+$S206-1),1,""))</f>
        <v/>
      </c>
      <c r="AJ206" s="23" t="str">
        <f ca="1">IF(AND($O206="Objectif",AJ$7&gt;=$R206,AJ$7&lt;=$R206+$S206-1),2,IF(AND($O206="Jalon",AJ$7&gt;=$R206,AJ$7&lt;=$R206+$S206-1),1,""))</f>
        <v/>
      </c>
      <c r="AK206" s="23" t="str">
        <f ca="1">IF(AND($O206="Objectif",AK$7&gt;=$R206,AK$7&lt;=$R206+$S206-1),2,IF(AND($O206="Jalon",AK$7&gt;=$R206,AK$7&lt;=$R206+$S206-1),1,""))</f>
        <v/>
      </c>
      <c r="AL206" s="23" t="str">
        <f ca="1">IF(AND($O206="Objectif",AL$7&gt;=$R206,AL$7&lt;=$R206+$S206-1),2,IF(AND($O206="Jalon",AL$7&gt;=$R206,AL$7&lt;=$R206+$S206-1),1,""))</f>
        <v/>
      </c>
      <c r="AM206" s="23" t="str">
        <f ca="1">IF(AND($O206="Objectif",AM$7&gt;=$R206,AM$7&lt;=$R206+$S206-1),2,IF(AND($O206="Jalon",AM$7&gt;=$R206,AM$7&lt;=$R206+$S206-1),1,""))</f>
        <v/>
      </c>
      <c r="AN206" s="23" t="str">
        <f ca="1">IF(AND($O206="Objectif",AN$7&gt;=$R206,AN$7&lt;=$R206+$S206-1),2,IF(AND($O206="Jalon",AN$7&gt;=$R206,AN$7&lt;=$R206+$S206-1),1,""))</f>
        <v/>
      </c>
      <c r="AO206" s="23" t="str">
        <f ca="1">IF(AND($O206="Objectif",AO$7&gt;=$R206,AO$7&lt;=$R206+$S206-1),2,IF(AND($O206="Jalon",AO$7&gt;=$R206,AO$7&lt;=$R206+$S206-1),1,""))</f>
        <v/>
      </c>
      <c r="AP206" s="23" t="str">
        <f ca="1">IF(AND($O206="Objectif",AP$7&gt;=$R206,AP$7&lt;=$R206+$S206-1),2,IF(AND($O206="Jalon",AP$7&gt;=$R206,AP$7&lt;=$R206+$S206-1),1,""))</f>
        <v/>
      </c>
      <c r="AQ206" s="23" t="str">
        <f ca="1">IF(AND($O206="Objectif",AQ$7&gt;=$R206,AQ$7&lt;=$R206+$S206-1),2,IF(AND($O206="Jalon",AQ$7&gt;=$R206,AQ$7&lt;=$R206+$S206-1),1,""))</f>
        <v/>
      </c>
      <c r="AR206" s="23" t="str">
        <f ca="1">IF(AND($O206="Objectif",AR$7&gt;=$R206,AR$7&lt;=$R206+$S206-1),2,IF(AND($O206="Jalon",AR$7&gt;=$R206,AR$7&lt;=$R206+$S206-1),1,""))</f>
        <v/>
      </c>
      <c r="AS206" s="23" t="str">
        <f ca="1">IF(AND($O206="Objectif",AS$7&gt;=$R206,AS$7&lt;=$R206+$S206-1),2,IF(AND($O206="Jalon",AS$7&gt;=$R206,AS$7&lt;=$R206+$S206-1),1,""))</f>
        <v/>
      </c>
      <c r="AT206" s="23" t="str">
        <f ca="1">IF(AND($O206="Objectif",AT$7&gt;=$R206,AT$7&lt;=$R206+$S206-1),2,IF(AND($O206="Jalon",AT$7&gt;=$R206,AT$7&lt;=$R206+$S206-1),1,""))</f>
        <v/>
      </c>
      <c r="AU206" s="23" t="str">
        <f ca="1">IF(AND($O206="Objectif",AU$7&gt;=$R206,AU$7&lt;=$R206+$S206-1),2,IF(AND($O206="Jalon",AU$7&gt;=$R206,AU$7&lt;=$R206+$S206-1),1,""))</f>
        <v/>
      </c>
      <c r="AV206" s="23" t="str">
        <f ca="1">IF(AND($O206="Objectif",AV$7&gt;=$R206,AV$7&lt;=$R206+$S206-1),2,IF(AND($O206="Jalon",AV$7&gt;=$R206,AV$7&lt;=$R206+$S206-1),1,""))</f>
        <v/>
      </c>
      <c r="AW206" s="23" t="str">
        <f ca="1">IF(AND($O206="Objectif",AW$7&gt;=$R206,AW$7&lt;=$R206+$S206-1),2,IF(AND($O206="Jalon",AW$7&gt;=$R206,AW$7&lt;=$R206+$S206-1),1,""))</f>
        <v/>
      </c>
      <c r="AX206" s="23" t="str">
        <f ca="1">IF(AND($O206="Objectif",AX$7&gt;=$R206,AX$7&lt;=$R206+$S206-1),2,IF(AND($O206="Jalon",AX$7&gt;=$R206,AX$7&lt;=$R206+$S206-1),1,""))</f>
        <v/>
      </c>
      <c r="AY206" s="23" t="str">
        <f ca="1">IF(AND($O206="Objectif",AY$7&gt;=$R206,AY$7&lt;=$R206+$S206-1),2,IF(AND($O206="Jalon",AY$7&gt;=$R206,AY$7&lt;=$R206+$S206-1),1,""))</f>
        <v/>
      </c>
      <c r="AZ206" s="23" t="str">
        <f ca="1">IF(AND($O206="Objectif",AZ$7&gt;=$R206,AZ$7&lt;=$R206+$S206-1),2,IF(AND($O206="Jalon",AZ$7&gt;=$R206,AZ$7&lt;=$R206+$S206-1),1,""))</f>
        <v/>
      </c>
      <c r="BA206" s="23" t="str">
        <f ca="1">IF(AND($O206="Objectif",BA$7&gt;=$R206,BA$7&lt;=$R206+$S206-1),2,IF(AND($O206="Jalon",BA$7&gt;=$R206,BA$7&lt;=$R206+$S206-1),1,""))</f>
        <v/>
      </c>
      <c r="BB206" s="23" t="str">
        <f ca="1">IF(AND($O206="Objectif",BB$7&gt;=$R206,BB$7&lt;=$R206+$S206-1),2,IF(AND($O206="Jalon",BB$7&gt;=$R206,BB$7&lt;=$R206+$S206-1),1,""))</f>
        <v/>
      </c>
      <c r="BC206" s="23" t="str">
        <f ca="1">IF(AND($O206="Objectif",BC$7&gt;=$R206,BC$7&lt;=$R206+$S206-1),2,IF(AND($O206="Jalon",BC$7&gt;=$R206,BC$7&lt;=$R206+$S206-1),1,""))</f>
        <v/>
      </c>
      <c r="BD206" s="23" t="str">
        <f ca="1">IF(AND($O206="Objectif",BD$7&gt;=$R206,BD$7&lt;=$R206+$S206-1),2,IF(AND($O206="Jalon",BD$7&gt;=$R206,BD$7&lt;=$R206+$S206-1),1,""))</f>
        <v/>
      </c>
      <c r="BE206" s="23" t="str">
        <f ca="1">IF(AND($O206="Objectif",BE$7&gt;=$R206,BE$7&lt;=$R206+$S206-1),2,IF(AND($O206="Jalon",BE$7&gt;=$R206,BE$7&lt;=$R206+$S206-1),1,""))</f>
        <v/>
      </c>
      <c r="BF206" s="23" t="str">
        <f ca="1">IF(AND($O206="Objectif",BF$7&gt;=$R206,BF$7&lt;=$R206+$S206-1),2,IF(AND($O206="Jalon",BF$7&gt;=$R206,BF$7&lt;=$R206+$S206-1),1,""))</f>
        <v/>
      </c>
      <c r="BG206" s="23" t="str">
        <f ca="1">IF(AND($O206="Objectif",BG$7&gt;=$R206,BG$7&lt;=$R206+$S206-1),2,IF(AND($O206="Jalon",BG$7&gt;=$R206,BG$7&lt;=$R206+$S206-1),1,""))</f>
        <v/>
      </c>
      <c r="BH206" s="23" t="str">
        <f ca="1">IF(AND($O206="Objectif",BH$7&gt;=$R206,BH$7&lt;=$R206+$S206-1),2,IF(AND($O206="Jalon",BH$7&gt;=$R206,BH$7&lt;=$R206+$S206-1),1,""))</f>
        <v/>
      </c>
      <c r="BI206" s="23" t="str">
        <f ca="1">IF(AND($O206="Objectif",BI$7&gt;=$R206,BI$7&lt;=$R206+$S206-1),2,IF(AND($O206="Jalon",BI$7&gt;=$R206,BI$7&lt;=$R206+$S206-1),1,""))</f>
        <v/>
      </c>
      <c r="BJ206" s="23" t="str">
        <f ca="1">IF(AND($O206="Objectif",BJ$7&gt;=$R206,BJ$7&lt;=$R206+$S206-1),2,IF(AND($O206="Jalon",BJ$7&gt;=$R206,BJ$7&lt;=$R206+$S206-1),1,""))</f>
        <v/>
      </c>
      <c r="BK206" s="23" t="str">
        <f ca="1">IF(AND($O206="Objectif",BK$7&gt;=$R206,BK$7&lt;=$R206+$S206-1),2,IF(AND($O206="Jalon",BK$7&gt;=$R206,BK$7&lt;=$R206+$S206-1),1,""))</f>
        <v/>
      </c>
      <c r="BL206" s="23" t="str">
        <f ca="1">IF(AND($O206="Objectif",BL$7&gt;=$R206,BL$7&lt;=$R206+$S206-1),2,IF(AND($O206="Jalon",BL$7&gt;=$R206,BL$7&lt;=$R206+$S206-1),1,""))</f>
        <v/>
      </c>
      <c r="BM206" s="23" t="str">
        <f ca="1">IF(AND($O206="Objectif",BM$7&gt;=$R206,BM$7&lt;=$R206+$S206-1),2,IF(AND($O206="Jalon",BM$7&gt;=$R206,BM$7&lt;=$R206+$S206-1),1,""))</f>
        <v/>
      </c>
      <c r="BN206" s="23" t="str">
        <f ca="1">IF(AND($O206="Objectif",BN$7&gt;=$R206,BN$7&lt;=$R206+$S206-1),2,IF(AND($O206="Jalon",BN$7&gt;=$R206,BN$7&lt;=$R206+$S206-1),1,""))</f>
        <v/>
      </c>
      <c r="BO206" s="23" t="str">
        <f ca="1">IF(AND($O206="Objectif",BO$7&gt;=$R206,BO$7&lt;=$R206+$S206-1),2,IF(AND($O206="Jalon",BO$7&gt;=$R206,BO$7&lt;=$R206+$S206-1),1,""))</f>
        <v/>
      </c>
      <c r="BP206" s="23" t="str">
        <f ca="1">IF(AND($O206="Objectif",BP$7&gt;=$R206,BP$7&lt;=$R206+$S206-1),2,IF(AND($O206="Jalon",BP$7&gt;=$R206,BP$7&lt;=$R206+$S206-1),1,""))</f>
        <v/>
      </c>
      <c r="BQ206" s="23" t="str">
        <f ca="1">IF(AND($O206="Objectif",BQ$7&gt;=$R206,BQ$7&lt;=$R206+$S206-1),2,IF(AND($O206="Jalon",BQ$7&gt;=$R206,BQ$7&lt;=$R206+$S206-1),1,""))</f>
        <v/>
      </c>
      <c r="BR206" s="23" t="str">
        <f ca="1">IF(AND($O206="Objectif",BR$7&gt;=$R206,BR$7&lt;=$R206+$S206-1),2,IF(AND($O206="Jalon",BR$7&gt;=$R206,BR$7&lt;=$R206+$S206-1),1,""))</f>
        <v/>
      </c>
      <c r="BS206" s="23" t="str">
        <f ca="1">IF(AND($O206="Objectif",BS$7&gt;=$R206,BS$7&lt;=$R206+$S206-1),2,IF(AND($O206="Jalon",BS$7&gt;=$R206,BS$7&lt;=$R206+$S206-1),1,""))</f>
        <v/>
      </c>
      <c r="BT206" s="23" t="str">
        <f ca="1">IF(AND($O206="Objectif",BT$7&gt;=$R206,BT$7&lt;=$R206+$S206-1),2,IF(AND($O206="Jalon",BT$7&gt;=$R206,BT$7&lt;=$R206+$S206-1),1,""))</f>
        <v/>
      </c>
      <c r="BU206" s="23" t="str">
        <f ca="1">IF(AND($O206="Objectif",BU$7&gt;=$R206,BU$7&lt;=$R206+$S206-1),2,IF(AND($O206="Jalon",BU$7&gt;=$R206,BU$7&lt;=$R206+$S206-1),1,""))</f>
        <v/>
      </c>
      <c r="BV206" s="23" t="str">
        <f ca="1">IF(AND($O206="Objectif",BV$7&gt;=$R206,BV$7&lt;=$R206+$S206-1),2,IF(AND($O206="Jalon",BV$7&gt;=$R206,BV$7&lt;=$R206+$S206-1),1,""))</f>
        <v/>
      </c>
      <c r="BW206" s="23" t="str">
        <f ca="1">IF(AND($O206="Objectif",BW$7&gt;=$R206,BW$7&lt;=$R206+$S206-1),2,IF(AND($O206="Jalon",BW$7&gt;=$R206,BW$7&lt;=$R206+$S206-1),1,""))</f>
        <v/>
      </c>
      <c r="BX206" s="23" t="str">
        <f ca="1">IF(AND($O206="Objectif",BX$7&gt;=$R206,BX$7&lt;=$R206+$S206-1),2,IF(AND($O206="Jalon",BX$7&gt;=$R206,BX$7&lt;=$R206+$S206-1),1,""))</f>
        <v/>
      </c>
      <c r="BY206" s="23" t="str">
        <f ca="1">IF(AND($O206="Objectif",BY$7&gt;=$R206,BY$7&lt;=$R206+$S206-1),2,IF(AND($O206="Jalon",BY$7&gt;=$R206,BY$7&lt;=$R206+$S206-1),1,""))</f>
        <v/>
      </c>
      <c r="BZ206" s="23" t="str">
        <f ca="1">IF(AND($O206="Objectif",BZ$7&gt;=$R206,BZ$7&lt;=$R206+$S206-1),2,IF(AND($O206="Jalon",BZ$7&gt;=$R206,BZ$7&lt;=$R206+$S206-1),1,""))</f>
        <v/>
      </c>
      <c r="CA206" s="23" t="str">
        <f ca="1">IF(AND($O206="Objectif",CA$7&gt;=$R206,CA$7&lt;=$R206+$S206-1),2,IF(AND($O206="Jalon",CA$7&gt;=$R206,CA$7&lt;=$R206+$S206-1),1,""))</f>
        <v/>
      </c>
      <c r="CB206" s="23" t="str">
        <f ca="1">IF(AND($O206="Objectif",CB$7&gt;=$R206,CB$7&lt;=$R206+$S206-1),2,IF(AND($O206="Jalon",CB$7&gt;=$R206,CB$7&lt;=$R206+$S206-1),1,""))</f>
        <v/>
      </c>
    </row>
    <row r="207" spans="1:80" s="60" customFormat="1" ht="30" customHeight="1" x14ac:dyDescent="0.25">
      <c r="A207" s="37">
        <v>16</v>
      </c>
      <c r="B207" s="33" t="s">
        <v>32</v>
      </c>
      <c r="C207" s="88" t="str">
        <f ca="1">VLOOKUP(((Jalons[[#This Row],[perturbation ]]+Jalons[[#This Row],[perturbation 9]])/150),$D$3:$E$6,2,1)</f>
        <v>En bonne voie</v>
      </c>
      <c r="D207" s="88" t="str">
        <f ca="1">VLOOKUP((Jalons[[#This Row],[temps consommés ]]-Jalons[[#This Row],[Nombre de jours]])/Jalons[[#This Row],[Nombre de jours]],$V$3:$W$6,2,1)</f>
        <v>En bonne voie</v>
      </c>
      <c r="E207" s="22" t="s">
        <v>9</v>
      </c>
      <c r="F207" s="65">
        <f>IF(AND(Jalons[[#This Row],[début réel ]]="",Jalons[[#This Row],[fin réelle ]]),0,IF(AND(Jalons[[#This Row],[début réel ]]&lt;&gt;"",Jalons[[#This Row],[fin réelle ]]=""),0.5,1))</f>
        <v>0</v>
      </c>
      <c r="G207" s="56">
        <f>+T162+1</f>
        <v>45083</v>
      </c>
      <c r="H207" s="21">
        <v>1</v>
      </c>
      <c r="I207" s="45">
        <f>+Jalons[[#This Row],[Début prévisionnel ]]+Jalons[[#This Row],[Nombre de jours]]-1</f>
        <v>45083</v>
      </c>
      <c r="J207" s="45"/>
      <c r="K207" s="87">
        <f ca="1">IF(Jalons[[#This Row],[temps consommés ]]-Jalons[[#This Row],[Nombre de jours]]&lt;0,0,Jalons[[#This Row],[temps consommés ]]-Jalons[[#This Row],[Nombre de jours]])</f>
        <v>0</v>
      </c>
      <c r="L20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7" s="45"/>
      <c r="N207" s="66"/>
      <c r="O207" s="88" t="str">
        <f ca="1">VLOOKUP(Jalons[[#This Row],[temps consommés 10]]-Jalons[[#This Row],[Nombre de jours6]]/Jalons[[#This Row],[Nombre de jours6]],$V$3:$W$6,2,1)</f>
        <v>En bonne voie</v>
      </c>
      <c r="P207" s="22" t="s">
        <v>9</v>
      </c>
      <c r="Q207" s="65">
        <f>IF(AND(Jalons[[#This Row],[début réel 8]]="",Jalons[[#This Row],[fin réelle 11]]),0,IF(AND(Jalons[[#This Row],[début réel 8]]&lt;&gt;"",Jalons[[#This Row],[fin réelle 11]]=""),0.5,1))</f>
        <v>0</v>
      </c>
      <c r="R207" s="56">
        <f>+Jalons[[#This Row],[Fin ]]+1</f>
        <v>45084</v>
      </c>
      <c r="S207">
        <v>23</v>
      </c>
      <c r="T207" s="45">
        <f>Jalons[[#This Row],[Début prévisionnel 5]]+Jalons[[#This Row],[Nombre de jours6]]</f>
        <v>45107</v>
      </c>
      <c r="U207" s="45"/>
      <c r="V207" s="87">
        <f ca="1">IF(Jalons[[#This Row],[temps consommés 10]]-Jalons[[#This Row],[Nombre de jours6]]&lt;0,0,Jalons[[#This Row],[temps consommés 10]]-Jalons[[#This Row],[Nombre de jours6]])</f>
        <v>0</v>
      </c>
      <c r="W20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7" s="45"/>
      <c r="Y207" s="23" t="str">
        <f ca="1">IF(AND($O207="Objectif",Y$7&gt;=$R207,Y$7&lt;=$R207+$S207-1),2,IF(AND($O207="Jalon",Y$7&gt;=$R207,Y$7&lt;=$R207+$S207-1),1,""))</f>
        <v/>
      </c>
      <c r="Z207" s="23" t="str">
        <f ca="1">IF(AND($O207="Objectif",Z$7&gt;=$R207,Z$7&lt;=$R207+$S207-1),2,IF(AND($O207="Jalon",Z$7&gt;=$R207,Z$7&lt;=$R207+$S207-1),1,""))</f>
        <v/>
      </c>
      <c r="AA207" s="23" t="str">
        <f ca="1">IF(AND($O207="Objectif",AA$7&gt;=$R207,AA$7&lt;=$R207+$S207-1),2,IF(AND($O207="Jalon",AA$7&gt;=$R207,AA$7&lt;=$R207+$S207-1),1,""))</f>
        <v/>
      </c>
      <c r="AB207" s="23" t="str">
        <f ca="1">IF(AND($O207="Objectif",AB$7&gt;=$R207,AB$7&lt;=$R207+$S207-1),2,IF(AND($O207="Jalon",AB$7&gt;=$R207,AB$7&lt;=$R207+$S207-1),1,""))</f>
        <v/>
      </c>
      <c r="AC207" s="23" t="str">
        <f ca="1">IF(AND($O207="Objectif",AC$7&gt;=$R207,AC$7&lt;=$R207+$S207-1),2,IF(AND($O207="Jalon",AC$7&gt;=$R207,AC$7&lt;=$R207+$S207-1),1,""))</f>
        <v/>
      </c>
      <c r="AD207" s="23" t="str">
        <f ca="1">IF(AND($O207="Objectif",AD$7&gt;=$R207,AD$7&lt;=$R207+$S207-1),2,IF(AND($O207="Jalon",AD$7&gt;=$R207,AD$7&lt;=$R207+$S207-1),1,""))</f>
        <v/>
      </c>
      <c r="AE207" s="23" t="str">
        <f ca="1">IF(AND($O207="Objectif",AE$7&gt;=$R207,AE$7&lt;=$R207+$S207-1),2,IF(AND($O207="Jalon",AE$7&gt;=$R207,AE$7&lt;=$R207+$S207-1),1,""))</f>
        <v/>
      </c>
      <c r="AF207" s="23" t="str">
        <f ca="1">IF(AND($O207="Objectif",AF$7&gt;=$R207,AF$7&lt;=$R207+$S207-1),2,IF(AND($O207="Jalon",AF$7&gt;=$R207,AF$7&lt;=$R207+$S207-1),1,""))</f>
        <v/>
      </c>
      <c r="AG207" s="23" t="str">
        <f ca="1">IF(AND($O207="Objectif",AG$7&gt;=$R207,AG$7&lt;=$R207+$S207-1),2,IF(AND($O207="Jalon",AG$7&gt;=$R207,AG$7&lt;=$R207+$S207-1),1,""))</f>
        <v/>
      </c>
      <c r="AH207" s="23" t="str">
        <f ca="1">IF(AND($O207="Objectif",AH$7&gt;=$R207,AH$7&lt;=$R207+$S207-1),2,IF(AND($O207="Jalon",AH$7&gt;=$R207,AH$7&lt;=$R207+$S207-1),1,""))</f>
        <v/>
      </c>
      <c r="AI207" s="23" t="str">
        <f ca="1">IF(AND($O207="Objectif",AI$7&gt;=$R207,AI$7&lt;=$R207+$S207-1),2,IF(AND($O207="Jalon",AI$7&gt;=$R207,AI$7&lt;=$R207+$S207-1),1,""))</f>
        <v/>
      </c>
      <c r="AJ207" s="23" t="str">
        <f ca="1">IF(AND($O207="Objectif",AJ$7&gt;=$R207,AJ$7&lt;=$R207+$S207-1),2,IF(AND($O207="Jalon",AJ$7&gt;=$R207,AJ$7&lt;=$R207+$S207-1),1,""))</f>
        <v/>
      </c>
      <c r="AK207" s="23" t="str">
        <f ca="1">IF(AND($O207="Objectif",AK$7&gt;=$R207,AK$7&lt;=$R207+$S207-1),2,IF(AND($O207="Jalon",AK$7&gt;=$R207,AK$7&lt;=$R207+$S207-1),1,""))</f>
        <v/>
      </c>
      <c r="AL207" s="23" t="str">
        <f ca="1">IF(AND($O207="Objectif",AL$7&gt;=$R207,AL$7&lt;=$R207+$S207-1),2,IF(AND($O207="Jalon",AL$7&gt;=$R207,AL$7&lt;=$R207+$S207-1),1,""))</f>
        <v/>
      </c>
      <c r="AM207" s="23" t="str">
        <f ca="1">IF(AND($O207="Objectif",AM$7&gt;=$R207,AM$7&lt;=$R207+$S207-1),2,IF(AND($O207="Jalon",AM$7&gt;=$R207,AM$7&lt;=$R207+$S207-1),1,""))</f>
        <v/>
      </c>
      <c r="AN207" s="23" t="str">
        <f ca="1">IF(AND($O207="Objectif",AN$7&gt;=$R207,AN$7&lt;=$R207+$S207-1),2,IF(AND($O207="Jalon",AN$7&gt;=$R207,AN$7&lt;=$R207+$S207-1),1,""))</f>
        <v/>
      </c>
      <c r="AO207" s="23" t="str">
        <f ca="1">IF(AND($O207="Objectif",AO$7&gt;=$R207,AO$7&lt;=$R207+$S207-1),2,IF(AND($O207="Jalon",AO$7&gt;=$R207,AO$7&lt;=$R207+$S207-1),1,""))</f>
        <v/>
      </c>
      <c r="AP207" s="23" t="str">
        <f ca="1">IF(AND($O207="Objectif",AP$7&gt;=$R207,AP$7&lt;=$R207+$S207-1),2,IF(AND($O207="Jalon",AP$7&gt;=$R207,AP$7&lt;=$R207+$S207-1),1,""))</f>
        <v/>
      </c>
      <c r="AQ207" s="23" t="str">
        <f ca="1">IF(AND($O207="Objectif",AQ$7&gt;=$R207,AQ$7&lt;=$R207+$S207-1),2,IF(AND($O207="Jalon",AQ$7&gt;=$R207,AQ$7&lt;=$R207+$S207-1),1,""))</f>
        <v/>
      </c>
      <c r="AR207" s="23" t="str">
        <f ca="1">IF(AND($O207="Objectif",AR$7&gt;=$R207,AR$7&lt;=$R207+$S207-1),2,IF(AND($O207="Jalon",AR$7&gt;=$R207,AR$7&lt;=$R207+$S207-1),1,""))</f>
        <v/>
      </c>
      <c r="AS207" s="23" t="str">
        <f ca="1">IF(AND($O207="Objectif",AS$7&gt;=$R207,AS$7&lt;=$R207+$S207-1),2,IF(AND($O207="Jalon",AS$7&gt;=$R207,AS$7&lt;=$R207+$S207-1),1,""))</f>
        <v/>
      </c>
      <c r="AT207" s="23" t="str">
        <f ca="1">IF(AND($O207="Objectif",AT$7&gt;=$R207,AT$7&lt;=$R207+$S207-1),2,IF(AND($O207="Jalon",AT$7&gt;=$R207,AT$7&lt;=$R207+$S207-1),1,""))</f>
        <v/>
      </c>
      <c r="AU207" s="23" t="str">
        <f ca="1">IF(AND($O207="Objectif",AU$7&gt;=$R207,AU$7&lt;=$R207+$S207-1),2,IF(AND($O207="Jalon",AU$7&gt;=$R207,AU$7&lt;=$R207+$S207-1),1,""))</f>
        <v/>
      </c>
      <c r="AV207" s="23" t="str">
        <f ca="1">IF(AND($O207="Objectif",AV$7&gt;=$R207,AV$7&lt;=$R207+$S207-1),2,IF(AND($O207="Jalon",AV$7&gt;=$R207,AV$7&lt;=$R207+$S207-1),1,""))</f>
        <v/>
      </c>
      <c r="AW207" s="23" t="str">
        <f ca="1">IF(AND($O207="Objectif",AW$7&gt;=$R207,AW$7&lt;=$R207+$S207-1),2,IF(AND($O207="Jalon",AW$7&gt;=$R207,AW$7&lt;=$R207+$S207-1),1,""))</f>
        <v/>
      </c>
      <c r="AX207" s="23" t="str">
        <f ca="1">IF(AND($O207="Objectif",AX$7&gt;=$R207,AX$7&lt;=$R207+$S207-1),2,IF(AND($O207="Jalon",AX$7&gt;=$R207,AX$7&lt;=$R207+$S207-1),1,""))</f>
        <v/>
      </c>
      <c r="AY207" s="23" t="str">
        <f ca="1">IF(AND($O207="Objectif",AY$7&gt;=$R207,AY$7&lt;=$R207+$S207-1),2,IF(AND($O207="Jalon",AY$7&gt;=$R207,AY$7&lt;=$R207+$S207-1),1,""))</f>
        <v/>
      </c>
      <c r="AZ207" s="23" t="str">
        <f ca="1">IF(AND($O207="Objectif",AZ$7&gt;=$R207,AZ$7&lt;=$R207+$S207-1),2,IF(AND($O207="Jalon",AZ$7&gt;=$R207,AZ$7&lt;=$R207+$S207-1),1,""))</f>
        <v/>
      </c>
      <c r="BA207" s="23" t="str">
        <f ca="1">IF(AND($O207="Objectif",BA$7&gt;=$R207,BA$7&lt;=$R207+$S207-1),2,IF(AND($O207="Jalon",BA$7&gt;=$R207,BA$7&lt;=$R207+$S207-1),1,""))</f>
        <v/>
      </c>
      <c r="BB207" s="23" t="str">
        <f ca="1">IF(AND($O207="Objectif",BB$7&gt;=$R207,BB$7&lt;=$R207+$S207-1),2,IF(AND($O207="Jalon",BB$7&gt;=$R207,BB$7&lt;=$R207+$S207-1),1,""))</f>
        <v/>
      </c>
      <c r="BC207" s="23" t="str">
        <f ca="1">IF(AND($O207="Objectif",BC$7&gt;=$R207,BC$7&lt;=$R207+$S207-1),2,IF(AND($O207="Jalon",BC$7&gt;=$R207,BC$7&lt;=$R207+$S207-1),1,""))</f>
        <v/>
      </c>
      <c r="BD207" s="23" t="str">
        <f ca="1">IF(AND($O207="Objectif",BD$7&gt;=$R207,BD$7&lt;=$R207+$S207-1),2,IF(AND($O207="Jalon",BD$7&gt;=$R207,BD$7&lt;=$R207+$S207-1),1,""))</f>
        <v/>
      </c>
      <c r="BE207" s="23" t="str">
        <f ca="1">IF(AND($O207="Objectif",BE$7&gt;=$R207,BE$7&lt;=$R207+$S207-1),2,IF(AND($O207="Jalon",BE$7&gt;=$R207,BE$7&lt;=$R207+$S207-1),1,""))</f>
        <v/>
      </c>
      <c r="BF207" s="23" t="str">
        <f ca="1">IF(AND($O207="Objectif",BF$7&gt;=$R207,BF$7&lt;=$R207+$S207-1),2,IF(AND($O207="Jalon",BF$7&gt;=$R207,BF$7&lt;=$R207+$S207-1),1,""))</f>
        <v/>
      </c>
      <c r="BG207" s="23" t="str">
        <f ca="1">IF(AND($O207="Objectif",BG$7&gt;=$R207,BG$7&lt;=$R207+$S207-1),2,IF(AND($O207="Jalon",BG$7&gt;=$R207,BG$7&lt;=$R207+$S207-1),1,""))</f>
        <v/>
      </c>
      <c r="BH207" s="23" t="str">
        <f ca="1">IF(AND($O207="Objectif",BH$7&gt;=$R207,BH$7&lt;=$R207+$S207-1),2,IF(AND($O207="Jalon",BH$7&gt;=$R207,BH$7&lt;=$R207+$S207-1),1,""))</f>
        <v/>
      </c>
      <c r="BI207" s="23" t="str">
        <f ca="1">IF(AND($O207="Objectif",BI$7&gt;=$R207,BI$7&lt;=$R207+$S207-1),2,IF(AND($O207="Jalon",BI$7&gt;=$R207,BI$7&lt;=$R207+$S207-1),1,""))</f>
        <v/>
      </c>
      <c r="BJ207" s="23" t="str">
        <f ca="1">IF(AND($O207="Objectif",BJ$7&gt;=$R207,BJ$7&lt;=$R207+$S207-1),2,IF(AND($O207="Jalon",BJ$7&gt;=$R207,BJ$7&lt;=$R207+$S207-1),1,""))</f>
        <v/>
      </c>
      <c r="BK207" s="23" t="str">
        <f ca="1">IF(AND($O207="Objectif",BK$7&gt;=$R207,BK$7&lt;=$R207+$S207-1),2,IF(AND($O207="Jalon",BK$7&gt;=$R207,BK$7&lt;=$R207+$S207-1),1,""))</f>
        <v/>
      </c>
      <c r="BL207" s="23" t="str">
        <f ca="1">IF(AND($O207="Objectif",BL$7&gt;=$R207,BL$7&lt;=$R207+$S207-1),2,IF(AND($O207="Jalon",BL$7&gt;=$R207,BL$7&lt;=$R207+$S207-1),1,""))</f>
        <v/>
      </c>
      <c r="BM207" s="23" t="str">
        <f ca="1">IF(AND($O207="Objectif",BM$7&gt;=$R207,BM$7&lt;=$R207+$S207-1),2,IF(AND($O207="Jalon",BM$7&gt;=$R207,BM$7&lt;=$R207+$S207-1),1,""))</f>
        <v/>
      </c>
      <c r="BN207" s="23" t="str">
        <f ca="1">IF(AND($O207="Objectif",BN$7&gt;=$R207,BN$7&lt;=$R207+$S207-1),2,IF(AND($O207="Jalon",BN$7&gt;=$R207,BN$7&lt;=$R207+$S207-1),1,""))</f>
        <v/>
      </c>
      <c r="BO207" s="23" t="str">
        <f ca="1">IF(AND($O207="Objectif",BO$7&gt;=$R207,BO$7&lt;=$R207+$S207-1),2,IF(AND($O207="Jalon",BO$7&gt;=$R207,BO$7&lt;=$R207+$S207-1),1,""))</f>
        <v/>
      </c>
      <c r="BP207" s="23" t="str">
        <f ca="1">IF(AND($O207="Objectif",BP$7&gt;=$R207,BP$7&lt;=$R207+$S207-1),2,IF(AND($O207="Jalon",BP$7&gt;=$R207,BP$7&lt;=$R207+$S207-1),1,""))</f>
        <v/>
      </c>
      <c r="BQ207" s="23" t="str">
        <f ca="1">IF(AND($O207="Objectif",BQ$7&gt;=$R207,BQ$7&lt;=$R207+$S207-1),2,IF(AND($O207="Jalon",BQ$7&gt;=$R207,BQ$7&lt;=$R207+$S207-1),1,""))</f>
        <v/>
      </c>
      <c r="BR207" s="23" t="str">
        <f ca="1">IF(AND($O207="Objectif",BR$7&gt;=$R207,BR$7&lt;=$R207+$S207-1),2,IF(AND($O207="Jalon",BR$7&gt;=$R207,BR$7&lt;=$R207+$S207-1),1,""))</f>
        <v/>
      </c>
      <c r="BS207" s="23" t="str">
        <f ca="1">IF(AND($O207="Objectif",BS$7&gt;=$R207,BS$7&lt;=$R207+$S207-1),2,IF(AND($O207="Jalon",BS$7&gt;=$R207,BS$7&lt;=$R207+$S207-1),1,""))</f>
        <v/>
      </c>
      <c r="BT207" s="23" t="str">
        <f ca="1">IF(AND($O207="Objectif",BT$7&gt;=$R207,BT$7&lt;=$R207+$S207-1),2,IF(AND($O207="Jalon",BT$7&gt;=$R207,BT$7&lt;=$R207+$S207-1),1,""))</f>
        <v/>
      </c>
      <c r="BU207" s="23" t="str">
        <f ca="1">IF(AND($O207="Objectif",BU$7&gt;=$R207,BU$7&lt;=$R207+$S207-1),2,IF(AND($O207="Jalon",BU$7&gt;=$R207,BU$7&lt;=$R207+$S207-1),1,""))</f>
        <v/>
      </c>
      <c r="BV207" s="23" t="str">
        <f ca="1">IF(AND($O207="Objectif",BV$7&gt;=$R207,BV$7&lt;=$R207+$S207-1),2,IF(AND($O207="Jalon",BV$7&gt;=$R207,BV$7&lt;=$R207+$S207-1),1,""))</f>
        <v/>
      </c>
      <c r="BW207" s="23" t="str">
        <f ca="1">IF(AND($O207="Objectif",BW$7&gt;=$R207,BW$7&lt;=$R207+$S207-1),2,IF(AND($O207="Jalon",BW$7&gt;=$R207,BW$7&lt;=$R207+$S207-1),1,""))</f>
        <v/>
      </c>
      <c r="BX207" s="23" t="str">
        <f ca="1">IF(AND($O207="Objectif",BX$7&gt;=$R207,BX$7&lt;=$R207+$S207-1),2,IF(AND($O207="Jalon",BX$7&gt;=$R207,BX$7&lt;=$R207+$S207-1),1,""))</f>
        <v/>
      </c>
      <c r="BY207" s="23" t="str">
        <f ca="1">IF(AND($O207="Objectif",BY$7&gt;=$R207,BY$7&lt;=$R207+$S207-1),2,IF(AND($O207="Jalon",BY$7&gt;=$R207,BY$7&lt;=$R207+$S207-1),1,""))</f>
        <v/>
      </c>
      <c r="BZ207" s="23" t="str">
        <f ca="1">IF(AND($O207="Objectif",BZ$7&gt;=$R207,BZ$7&lt;=$R207+$S207-1),2,IF(AND($O207="Jalon",BZ$7&gt;=$R207,BZ$7&lt;=$R207+$S207-1),1,""))</f>
        <v/>
      </c>
      <c r="CA207" s="23" t="str">
        <f ca="1">IF(AND($O207="Objectif",CA$7&gt;=$R207,CA$7&lt;=$R207+$S207-1),2,IF(AND($O207="Jalon",CA$7&gt;=$R207,CA$7&lt;=$R207+$S207-1),1,""))</f>
        <v/>
      </c>
      <c r="CB207" s="23" t="str">
        <f ca="1">IF(AND($O207="Objectif",CB$7&gt;=$R207,CB$7&lt;=$R207+$S207-1),2,IF(AND($O207="Jalon",CB$7&gt;=$R207,CB$7&lt;=$R207+$S207-1),1,""))</f>
        <v/>
      </c>
    </row>
    <row r="208" spans="1:80" s="60" customFormat="1" ht="30" customHeight="1" x14ac:dyDescent="0.25">
      <c r="A208" s="36">
        <v>17</v>
      </c>
      <c r="B208" s="33" t="s">
        <v>33</v>
      </c>
      <c r="C208" s="88" t="str">
        <f ca="1">VLOOKUP(((Jalons[[#This Row],[perturbation ]]+Jalons[[#This Row],[perturbation 9]])/150),$D$3:$E$6,2,1)</f>
        <v>En bonne voie</v>
      </c>
      <c r="D208" s="88" t="str">
        <f ca="1">VLOOKUP((Jalons[[#This Row],[temps consommés ]]-Jalons[[#This Row],[Nombre de jours]])/Jalons[[#This Row],[Nombre de jours]],$V$3:$W$6,2,1)</f>
        <v>En bonne voie</v>
      </c>
      <c r="E208" s="22" t="s">
        <v>9</v>
      </c>
      <c r="F208" s="65">
        <f>IF(AND(Jalons[[#This Row],[début réel ]]="",Jalons[[#This Row],[fin réelle ]]),0,IF(AND(Jalons[[#This Row],[début réel ]]&lt;&gt;"",Jalons[[#This Row],[fin réelle ]]=""),0.5,1))</f>
        <v>0</v>
      </c>
      <c r="G208" s="56">
        <f>+T163+1</f>
        <v>45083</v>
      </c>
      <c r="H208" s="21">
        <v>1</v>
      </c>
      <c r="I208" s="45">
        <f>+Jalons[[#This Row],[Début prévisionnel ]]+Jalons[[#This Row],[Nombre de jours]]-1</f>
        <v>45083</v>
      </c>
      <c r="J208" s="45"/>
      <c r="K208" s="87">
        <f ca="1">IF(Jalons[[#This Row],[temps consommés ]]-Jalons[[#This Row],[Nombre de jours]]&lt;0,0,Jalons[[#This Row],[temps consommés ]]-Jalons[[#This Row],[Nombre de jours]])</f>
        <v>0</v>
      </c>
      <c r="L20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8" s="45"/>
      <c r="N208" s="66"/>
      <c r="O208" s="88" t="str">
        <f ca="1">VLOOKUP(Jalons[[#This Row],[temps consommés 10]]-Jalons[[#This Row],[Nombre de jours6]]/Jalons[[#This Row],[Nombre de jours6]],$V$3:$W$6,2,1)</f>
        <v>En bonne voie</v>
      </c>
      <c r="P208" s="22" t="s">
        <v>9</v>
      </c>
      <c r="Q208" s="65">
        <f>IF(AND(Jalons[[#This Row],[début réel 8]]="",Jalons[[#This Row],[fin réelle 11]]),0,IF(AND(Jalons[[#This Row],[début réel 8]]&lt;&gt;"",Jalons[[#This Row],[fin réelle 11]]=""),0.5,1))</f>
        <v>0</v>
      </c>
      <c r="R208" s="56">
        <f>+Jalons[[#This Row],[Fin ]]+1</f>
        <v>45084</v>
      </c>
      <c r="S208">
        <v>23</v>
      </c>
      <c r="T208" s="45">
        <f>Jalons[[#This Row],[Début prévisionnel 5]]+Jalons[[#This Row],[Nombre de jours6]]</f>
        <v>45107</v>
      </c>
      <c r="U208" s="45"/>
      <c r="V208" s="87">
        <f ca="1">IF(Jalons[[#This Row],[temps consommés 10]]-Jalons[[#This Row],[Nombre de jours6]]&lt;0,0,Jalons[[#This Row],[temps consommés 10]]-Jalons[[#This Row],[Nombre de jours6]])</f>
        <v>0</v>
      </c>
      <c r="W20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8" s="45"/>
      <c r="Y208" s="23" t="str">
        <f ca="1">IF(AND($O208="Objectif",Y$7&gt;=$R208,Y$7&lt;=$R208+$S208-1),2,IF(AND($O208="Jalon",Y$7&gt;=$R208,Y$7&lt;=$R208+$S208-1),1,""))</f>
        <v/>
      </c>
      <c r="Z208" s="23" t="str">
        <f ca="1">IF(AND($O208="Objectif",Z$7&gt;=$R208,Z$7&lt;=$R208+$S208-1),2,IF(AND($O208="Jalon",Z$7&gt;=$R208,Z$7&lt;=$R208+$S208-1),1,""))</f>
        <v/>
      </c>
      <c r="AA208" s="23" t="str">
        <f ca="1">IF(AND($O208="Objectif",AA$7&gt;=$R208,AA$7&lt;=$R208+$S208-1),2,IF(AND($O208="Jalon",AA$7&gt;=$R208,AA$7&lt;=$R208+$S208-1),1,""))</f>
        <v/>
      </c>
      <c r="AB208" s="23" t="str">
        <f ca="1">IF(AND($O208="Objectif",AB$7&gt;=$R208,AB$7&lt;=$R208+$S208-1),2,IF(AND($O208="Jalon",AB$7&gt;=$R208,AB$7&lt;=$R208+$S208-1),1,""))</f>
        <v/>
      </c>
      <c r="AC208" s="23" t="str">
        <f ca="1">IF(AND($O208="Objectif",AC$7&gt;=$R208,AC$7&lt;=$R208+$S208-1),2,IF(AND($O208="Jalon",AC$7&gt;=$R208,AC$7&lt;=$R208+$S208-1),1,""))</f>
        <v/>
      </c>
      <c r="AD208" s="23" t="str">
        <f ca="1">IF(AND($O208="Objectif",AD$7&gt;=$R208,AD$7&lt;=$R208+$S208-1),2,IF(AND($O208="Jalon",AD$7&gt;=$R208,AD$7&lt;=$R208+$S208-1),1,""))</f>
        <v/>
      </c>
      <c r="AE208" s="23" t="str">
        <f ca="1">IF(AND($O208="Objectif",AE$7&gt;=$R208,AE$7&lt;=$R208+$S208-1),2,IF(AND($O208="Jalon",AE$7&gt;=$R208,AE$7&lt;=$R208+$S208-1),1,""))</f>
        <v/>
      </c>
      <c r="AF208" s="23" t="str">
        <f ca="1">IF(AND($O208="Objectif",AF$7&gt;=$R208,AF$7&lt;=$R208+$S208-1),2,IF(AND($O208="Jalon",AF$7&gt;=$R208,AF$7&lt;=$R208+$S208-1),1,""))</f>
        <v/>
      </c>
      <c r="AG208" s="23" t="str">
        <f ca="1">IF(AND($O208="Objectif",AG$7&gt;=$R208,AG$7&lt;=$R208+$S208-1),2,IF(AND($O208="Jalon",AG$7&gt;=$R208,AG$7&lt;=$R208+$S208-1),1,""))</f>
        <v/>
      </c>
      <c r="AH208" s="23" t="str">
        <f ca="1">IF(AND($O208="Objectif",AH$7&gt;=$R208,AH$7&lt;=$R208+$S208-1),2,IF(AND($O208="Jalon",AH$7&gt;=$R208,AH$7&lt;=$R208+$S208-1),1,""))</f>
        <v/>
      </c>
      <c r="AI208" s="23" t="str">
        <f ca="1">IF(AND($O208="Objectif",AI$7&gt;=$R208,AI$7&lt;=$R208+$S208-1),2,IF(AND($O208="Jalon",AI$7&gt;=$R208,AI$7&lt;=$R208+$S208-1),1,""))</f>
        <v/>
      </c>
      <c r="AJ208" s="23" t="str">
        <f ca="1">IF(AND($O208="Objectif",AJ$7&gt;=$R208,AJ$7&lt;=$R208+$S208-1),2,IF(AND($O208="Jalon",AJ$7&gt;=$R208,AJ$7&lt;=$R208+$S208-1),1,""))</f>
        <v/>
      </c>
      <c r="AK208" s="23" t="str">
        <f ca="1">IF(AND($O208="Objectif",AK$7&gt;=$R208,AK$7&lt;=$R208+$S208-1),2,IF(AND($O208="Jalon",AK$7&gt;=$R208,AK$7&lt;=$R208+$S208-1),1,""))</f>
        <v/>
      </c>
      <c r="AL208" s="23" t="str">
        <f ca="1">IF(AND($O208="Objectif",AL$7&gt;=$R208,AL$7&lt;=$R208+$S208-1),2,IF(AND($O208="Jalon",AL$7&gt;=$R208,AL$7&lt;=$R208+$S208-1),1,""))</f>
        <v/>
      </c>
      <c r="AM208" s="23" t="str">
        <f ca="1">IF(AND($O208="Objectif",AM$7&gt;=$R208,AM$7&lt;=$R208+$S208-1),2,IF(AND($O208="Jalon",AM$7&gt;=$R208,AM$7&lt;=$R208+$S208-1),1,""))</f>
        <v/>
      </c>
      <c r="AN208" s="23" t="str">
        <f ca="1">IF(AND($O208="Objectif",AN$7&gt;=$R208,AN$7&lt;=$R208+$S208-1),2,IF(AND($O208="Jalon",AN$7&gt;=$R208,AN$7&lt;=$R208+$S208-1),1,""))</f>
        <v/>
      </c>
      <c r="AO208" s="23" t="str">
        <f ca="1">IF(AND($O208="Objectif",AO$7&gt;=$R208,AO$7&lt;=$R208+$S208-1),2,IF(AND($O208="Jalon",AO$7&gt;=$R208,AO$7&lt;=$R208+$S208-1),1,""))</f>
        <v/>
      </c>
      <c r="AP208" s="23" t="str">
        <f ca="1">IF(AND($O208="Objectif",AP$7&gt;=$R208,AP$7&lt;=$R208+$S208-1),2,IF(AND($O208="Jalon",AP$7&gt;=$R208,AP$7&lt;=$R208+$S208-1),1,""))</f>
        <v/>
      </c>
      <c r="AQ208" s="23" t="str">
        <f ca="1">IF(AND($O208="Objectif",AQ$7&gt;=$R208,AQ$7&lt;=$R208+$S208-1),2,IF(AND($O208="Jalon",AQ$7&gt;=$R208,AQ$7&lt;=$R208+$S208-1),1,""))</f>
        <v/>
      </c>
      <c r="AR208" s="23" t="str">
        <f ca="1">IF(AND($O208="Objectif",AR$7&gt;=$R208,AR$7&lt;=$R208+$S208-1),2,IF(AND($O208="Jalon",AR$7&gt;=$R208,AR$7&lt;=$R208+$S208-1),1,""))</f>
        <v/>
      </c>
      <c r="AS208" s="23" t="str">
        <f ca="1">IF(AND($O208="Objectif",AS$7&gt;=$R208,AS$7&lt;=$R208+$S208-1),2,IF(AND($O208="Jalon",AS$7&gt;=$R208,AS$7&lt;=$R208+$S208-1),1,""))</f>
        <v/>
      </c>
      <c r="AT208" s="23" t="str">
        <f ca="1">IF(AND($O208="Objectif",AT$7&gt;=$R208,AT$7&lt;=$R208+$S208-1),2,IF(AND($O208="Jalon",AT$7&gt;=$R208,AT$7&lt;=$R208+$S208-1),1,""))</f>
        <v/>
      </c>
      <c r="AU208" s="23" t="str">
        <f ca="1">IF(AND($O208="Objectif",AU$7&gt;=$R208,AU$7&lt;=$R208+$S208-1),2,IF(AND($O208="Jalon",AU$7&gt;=$R208,AU$7&lt;=$R208+$S208-1),1,""))</f>
        <v/>
      </c>
      <c r="AV208" s="23" t="str">
        <f ca="1">IF(AND($O208="Objectif",AV$7&gt;=$R208,AV$7&lt;=$R208+$S208-1),2,IF(AND($O208="Jalon",AV$7&gt;=$R208,AV$7&lt;=$R208+$S208-1),1,""))</f>
        <v/>
      </c>
      <c r="AW208" s="23" t="str">
        <f ca="1">IF(AND($O208="Objectif",AW$7&gt;=$R208,AW$7&lt;=$R208+$S208-1),2,IF(AND($O208="Jalon",AW$7&gt;=$R208,AW$7&lt;=$R208+$S208-1),1,""))</f>
        <v/>
      </c>
      <c r="AX208" s="23" t="str">
        <f ca="1">IF(AND($O208="Objectif",AX$7&gt;=$R208,AX$7&lt;=$R208+$S208-1),2,IF(AND($O208="Jalon",AX$7&gt;=$R208,AX$7&lt;=$R208+$S208-1),1,""))</f>
        <v/>
      </c>
      <c r="AY208" s="23" t="str">
        <f ca="1">IF(AND($O208="Objectif",AY$7&gt;=$R208,AY$7&lt;=$R208+$S208-1),2,IF(AND($O208="Jalon",AY$7&gt;=$R208,AY$7&lt;=$R208+$S208-1),1,""))</f>
        <v/>
      </c>
      <c r="AZ208" s="23" t="str">
        <f ca="1">IF(AND($O208="Objectif",AZ$7&gt;=$R208,AZ$7&lt;=$R208+$S208-1),2,IF(AND($O208="Jalon",AZ$7&gt;=$R208,AZ$7&lt;=$R208+$S208-1),1,""))</f>
        <v/>
      </c>
      <c r="BA208" s="23" t="str">
        <f ca="1">IF(AND($O208="Objectif",BA$7&gt;=$R208,BA$7&lt;=$R208+$S208-1),2,IF(AND($O208="Jalon",BA$7&gt;=$R208,BA$7&lt;=$R208+$S208-1),1,""))</f>
        <v/>
      </c>
      <c r="BB208" s="23" t="str">
        <f ca="1">IF(AND($O208="Objectif",BB$7&gt;=$R208,BB$7&lt;=$R208+$S208-1),2,IF(AND($O208="Jalon",BB$7&gt;=$R208,BB$7&lt;=$R208+$S208-1),1,""))</f>
        <v/>
      </c>
      <c r="BC208" s="23" t="str">
        <f ca="1">IF(AND($O208="Objectif",BC$7&gt;=$R208,BC$7&lt;=$R208+$S208-1),2,IF(AND($O208="Jalon",BC$7&gt;=$R208,BC$7&lt;=$R208+$S208-1),1,""))</f>
        <v/>
      </c>
      <c r="BD208" s="23" t="str">
        <f ca="1">IF(AND($O208="Objectif",BD$7&gt;=$R208,BD$7&lt;=$R208+$S208-1),2,IF(AND($O208="Jalon",BD$7&gt;=$R208,BD$7&lt;=$R208+$S208-1),1,""))</f>
        <v/>
      </c>
      <c r="BE208" s="23" t="str">
        <f ca="1">IF(AND($O208="Objectif",BE$7&gt;=$R208,BE$7&lt;=$R208+$S208-1),2,IF(AND($O208="Jalon",BE$7&gt;=$R208,BE$7&lt;=$R208+$S208-1),1,""))</f>
        <v/>
      </c>
      <c r="BF208" s="23" t="str">
        <f ca="1">IF(AND($O208="Objectif",BF$7&gt;=$R208,BF$7&lt;=$R208+$S208-1),2,IF(AND($O208="Jalon",BF$7&gt;=$R208,BF$7&lt;=$R208+$S208-1),1,""))</f>
        <v/>
      </c>
      <c r="BG208" s="23" t="str">
        <f ca="1">IF(AND($O208="Objectif",BG$7&gt;=$R208,BG$7&lt;=$R208+$S208-1),2,IF(AND($O208="Jalon",BG$7&gt;=$R208,BG$7&lt;=$R208+$S208-1),1,""))</f>
        <v/>
      </c>
      <c r="BH208" s="23" t="str">
        <f ca="1">IF(AND($O208="Objectif",BH$7&gt;=$R208,BH$7&lt;=$R208+$S208-1),2,IF(AND($O208="Jalon",BH$7&gt;=$R208,BH$7&lt;=$R208+$S208-1),1,""))</f>
        <v/>
      </c>
      <c r="BI208" s="23" t="str">
        <f ca="1">IF(AND($O208="Objectif",BI$7&gt;=$R208,BI$7&lt;=$R208+$S208-1),2,IF(AND($O208="Jalon",BI$7&gt;=$R208,BI$7&lt;=$R208+$S208-1),1,""))</f>
        <v/>
      </c>
      <c r="BJ208" s="23" t="str">
        <f ca="1">IF(AND($O208="Objectif",BJ$7&gt;=$R208,BJ$7&lt;=$R208+$S208-1),2,IF(AND($O208="Jalon",BJ$7&gt;=$R208,BJ$7&lt;=$R208+$S208-1),1,""))</f>
        <v/>
      </c>
      <c r="BK208" s="23" t="str">
        <f ca="1">IF(AND($O208="Objectif",BK$7&gt;=$R208,BK$7&lt;=$R208+$S208-1),2,IF(AND($O208="Jalon",BK$7&gt;=$R208,BK$7&lt;=$R208+$S208-1),1,""))</f>
        <v/>
      </c>
      <c r="BL208" s="23" t="str">
        <f ca="1">IF(AND($O208="Objectif",BL$7&gt;=$R208,BL$7&lt;=$R208+$S208-1),2,IF(AND($O208="Jalon",BL$7&gt;=$R208,BL$7&lt;=$R208+$S208-1),1,""))</f>
        <v/>
      </c>
      <c r="BM208" s="23" t="str">
        <f ca="1">IF(AND($O208="Objectif",BM$7&gt;=$R208,BM$7&lt;=$R208+$S208-1),2,IF(AND($O208="Jalon",BM$7&gt;=$R208,BM$7&lt;=$R208+$S208-1),1,""))</f>
        <v/>
      </c>
      <c r="BN208" s="23" t="str">
        <f ca="1">IF(AND($O208="Objectif",BN$7&gt;=$R208,BN$7&lt;=$R208+$S208-1),2,IF(AND($O208="Jalon",BN$7&gt;=$R208,BN$7&lt;=$R208+$S208-1),1,""))</f>
        <v/>
      </c>
      <c r="BO208" s="23" t="str">
        <f ca="1">IF(AND($O208="Objectif",BO$7&gt;=$R208,BO$7&lt;=$R208+$S208-1),2,IF(AND($O208="Jalon",BO$7&gt;=$R208,BO$7&lt;=$R208+$S208-1),1,""))</f>
        <v/>
      </c>
      <c r="BP208" s="23" t="str">
        <f ca="1">IF(AND($O208="Objectif",BP$7&gt;=$R208,BP$7&lt;=$R208+$S208-1),2,IF(AND($O208="Jalon",BP$7&gt;=$R208,BP$7&lt;=$R208+$S208-1),1,""))</f>
        <v/>
      </c>
      <c r="BQ208" s="23" t="str">
        <f ca="1">IF(AND($O208="Objectif",BQ$7&gt;=$R208,BQ$7&lt;=$R208+$S208-1),2,IF(AND($O208="Jalon",BQ$7&gt;=$R208,BQ$7&lt;=$R208+$S208-1),1,""))</f>
        <v/>
      </c>
      <c r="BR208" s="23" t="str">
        <f ca="1">IF(AND($O208="Objectif",BR$7&gt;=$R208,BR$7&lt;=$R208+$S208-1),2,IF(AND($O208="Jalon",BR$7&gt;=$R208,BR$7&lt;=$R208+$S208-1),1,""))</f>
        <v/>
      </c>
      <c r="BS208" s="23" t="str">
        <f ca="1">IF(AND($O208="Objectif",BS$7&gt;=$R208,BS$7&lt;=$R208+$S208-1),2,IF(AND($O208="Jalon",BS$7&gt;=$R208,BS$7&lt;=$R208+$S208-1),1,""))</f>
        <v/>
      </c>
      <c r="BT208" s="23" t="str">
        <f ca="1">IF(AND($O208="Objectif",BT$7&gt;=$R208,BT$7&lt;=$R208+$S208-1),2,IF(AND($O208="Jalon",BT$7&gt;=$R208,BT$7&lt;=$R208+$S208-1),1,""))</f>
        <v/>
      </c>
      <c r="BU208" s="23" t="str">
        <f ca="1">IF(AND($O208="Objectif",BU$7&gt;=$R208,BU$7&lt;=$R208+$S208-1),2,IF(AND($O208="Jalon",BU$7&gt;=$R208,BU$7&lt;=$R208+$S208-1),1,""))</f>
        <v/>
      </c>
      <c r="BV208" s="23" t="str">
        <f ca="1">IF(AND($O208="Objectif",BV$7&gt;=$R208,BV$7&lt;=$R208+$S208-1),2,IF(AND($O208="Jalon",BV$7&gt;=$R208,BV$7&lt;=$R208+$S208-1),1,""))</f>
        <v/>
      </c>
      <c r="BW208" s="23" t="str">
        <f ca="1">IF(AND($O208="Objectif",BW$7&gt;=$R208,BW$7&lt;=$R208+$S208-1),2,IF(AND($O208="Jalon",BW$7&gt;=$R208,BW$7&lt;=$R208+$S208-1),1,""))</f>
        <v/>
      </c>
      <c r="BX208" s="23" t="str">
        <f ca="1">IF(AND($O208="Objectif",BX$7&gt;=$R208,BX$7&lt;=$R208+$S208-1),2,IF(AND($O208="Jalon",BX$7&gt;=$R208,BX$7&lt;=$R208+$S208-1),1,""))</f>
        <v/>
      </c>
      <c r="BY208" s="23" t="str">
        <f ca="1">IF(AND($O208="Objectif",BY$7&gt;=$R208,BY$7&lt;=$R208+$S208-1),2,IF(AND($O208="Jalon",BY$7&gt;=$R208,BY$7&lt;=$R208+$S208-1),1,""))</f>
        <v/>
      </c>
      <c r="BZ208" s="23" t="str">
        <f ca="1">IF(AND($O208="Objectif",BZ$7&gt;=$R208,BZ$7&lt;=$R208+$S208-1),2,IF(AND($O208="Jalon",BZ$7&gt;=$R208,BZ$7&lt;=$R208+$S208-1),1,""))</f>
        <v/>
      </c>
      <c r="CA208" s="23" t="str">
        <f ca="1">IF(AND($O208="Objectif",CA$7&gt;=$R208,CA$7&lt;=$R208+$S208-1),2,IF(AND($O208="Jalon",CA$7&gt;=$R208,CA$7&lt;=$R208+$S208-1),1,""))</f>
        <v/>
      </c>
      <c r="CB208" s="23" t="str">
        <f ca="1">IF(AND($O208="Objectif",CB$7&gt;=$R208,CB$7&lt;=$R208+$S208-1),2,IF(AND($O208="Jalon",CB$7&gt;=$R208,CB$7&lt;=$R208+$S208-1),1,""))</f>
        <v/>
      </c>
    </row>
    <row r="209" spans="1:80" s="60" customFormat="1" ht="30" customHeight="1" x14ac:dyDescent="0.25">
      <c r="A209" s="37">
        <v>18</v>
      </c>
      <c r="B209" s="33" t="s">
        <v>34</v>
      </c>
      <c r="C209" s="88" t="str">
        <f ca="1">VLOOKUP(((Jalons[[#This Row],[perturbation ]]+Jalons[[#This Row],[perturbation 9]])/150),$D$3:$E$6,2,1)</f>
        <v>En bonne voie</v>
      </c>
      <c r="D209" s="88" t="str">
        <f ca="1">VLOOKUP((Jalons[[#This Row],[temps consommés ]]-Jalons[[#This Row],[Nombre de jours]])/Jalons[[#This Row],[Nombre de jours]],$V$3:$W$6,2,1)</f>
        <v>En bonne voie</v>
      </c>
      <c r="E209" s="22" t="s">
        <v>9</v>
      </c>
      <c r="F209" s="65">
        <f>IF(AND(Jalons[[#This Row],[début réel ]]="",Jalons[[#This Row],[fin réelle ]]),0,IF(AND(Jalons[[#This Row],[début réel ]]&lt;&gt;"",Jalons[[#This Row],[fin réelle ]]=""),0.5,1))</f>
        <v>0</v>
      </c>
      <c r="G209" s="56">
        <f>+T164+1</f>
        <v>45083</v>
      </c>
      <c r="H209" s="21">
        <v>1</v>
      </c>
      <c r="I209" s="45">
        <f>+Jalons[[#This Row],[Début prévisionnel ]]+Jalons[[#This Row],[Nombre de jours]]-1</f>
        <v>45083</v>
      </c>
      <c r="J209" s="45"/>
      <c r="K209" s="87">
        <f ca="1">IF(Jalons[[#This Row],[temps consommés ]]-Jalons[[#This Row],[Nombre de jours]]&lt;0,0,Jalons[[#This Row],[temps consommés ]]-Jalons[[#This Row],[Nombre de jours]])</f>
        <v>0</v>
      </c>
      <c r="L20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09" s="45"/>
      <c r="N209" s="66"/>
      <c r="O209" s="88" t="str">
        <f ca="1">VLOOKUP(Jalons[[#This Row],[temps consommés 10]]-Jalons[[#This Row],[Nombre de jours6]]/Jalons[[#This Row],[Nombre de jours6]],$V$3:$W$6,2,1)</f>
        <v>En bonne voie</v>
      </c>
      <c r="P209" s="22" t="s">
        <v>9</v>
      </c>
      <c r="Q209" s="65">
        <f>IF(AND(Jalons[[#This Row],[début réel 8]]="",Jalons[[#This Row],[fin réelle 11]]),0,IF(AND(Jalons[[#This Row],[début réel 8]]&lt;&gt;"",Jalons[[#This Row],[fin réelle 11]]=""),0.5,1))</f>
        <v>0</v>
      </c>
      <c r="R209" s="56">
        <f>+Jalons[[#This Row],[Fin ]]+1</f>
        <v>45084</v>
      </c>
      <c r="S209">
        <v>23</v>
      </c>
      <c r="T209" s="45">
        <f>Jalons[[#This Row],[Début prévisionnel 5]]+Jalons[[#This Row],[Nombre de jours6]]</f>
        <v>45107</v>
      </c>
      <c r="U209" s="45"/>
      <c r="V209" s="87">
        <f ca="1">IF(Jalons[[#This Row],[temps consommés 10]]-Jalons[[#This Row],[Nombre de jours6]]&lt;0,0,Jalons[[#This Row],[temps consommés 10]]-Jalons[[#This Row],[Nombre de jours6]])</f>
        <v>0</v>
      </c>
      <c r="W20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09" s="45"/>
      <c r="Y209" s="23" t="str">
        <f ca="1">IF(AND($O209="Objectif",Y$7&gt;=$R209,Y$7&lt;=$R209+$S209-1),2,IF(AND($O209="Jalon",Y$7&gt;=$R209,Y$7&lt;=$R209+$S209-1),1,""))</f>
        <v/>
      </c>
      <c r="Z209" s="23" t="str">
        <f ca="1">IF(AND($O209="Objectif",Z$7&gt;=$R209,Z$7&lt;=$R209+$S209-1),2,IF(AND($O209="Jalon",Z$7&gt;=$R209,Z$7&lt;=$R209+$S209-1),1,""))</f>
        <v/>
      </c>
      <c r="AA209" s="23" t="str">
        <f ca="1">IF(AND($O209="Objectif",AA$7&gt;=$R209,AA$7&lt;=$R209+$S209-1),2,IF(AND($O209="Jalon",AA$7&gt;=$R209,AA$7&lt;=$R209+$S209-1),1,""))</f>
        <v/>
      </c>
      <c r="AB209" s="23" t="str">
        <f ca="1">IF(AND($O209="Objectif",AB$7&gt;=$R209,AB$7&lt;=$R209+$S209-1),2,IF(AND($O209="Jalon",AB$7&gt;=$R209,AB$7&lt;=$R209+$S209-1),1,""))</f>
        <v/>
      </c>
      <c r="AC209" s="23" t="str">
        <f ca="1">IF(AND($O209="Objectif",AC$7&gt;=$R209,AC$7&lt;=$R209+$S209-1),2,IF(AND($O209="Jalon",AC$7&gt;=$R209,AC$7&lt;=$R209+$S209-1),1,""))</f>
        <v/>
      </c>
      <c r="AD209" s="23" t="str">
        <f ca="1">IF(AND($O209="Objectif",AD$7&gt;=$R209,AD$7&lt;=$R209+$S209-1),2,IF(AND($O209="Jalon",AD$7&gt;=$R209,AD$7&lt;=$R209+$S209-1),1,""))</f>
        <v/>
      </c>
      <c r="AE209" s="23" t="str">
        <f ca="1">IF(AND($O209="Objectif",AE$7&gt;=$R209,AE$7&lt;=$R209+$S209-1),2,IF(AND($O209="Jalon",AE$7&gt;=$R209,AE$7&lt;=$R209+$S209-1),1,""))</f>
        <v/>
      </c>
      <c r="AF209" s="23" t="str">
        <f ca="1">IF(AND($O209="Objectif",AF$7&gt;=$R209,AF$7&lt;=$R209+$S209-1),2,IF(AND($O209="Jalon",AF$7&gt;=$R209,AF$7&lt;=$R209+$S209-1),1,""))</f>
        <v/>
      </c>
      <c r="AG209" s="23" t="str">
        <f ca="1">IF(AND($O209="Objectif",AG$7&gt;=$R209,AG$7&lt;=$R209+$S209-1),2,IF(AND($O209="Jalon",AG$7&gt;=$R209,AG$7&lt;=$R209+$S209-1),1,""))</f>
        <v/>
      </c>
      <c r="AH209" s="23" t="str">
        <f ca="1">IF(AND($O209="Objectif",AH$7&gt;=$R209,AH$7&lt;=$R209+$S209-1),2,IF(AND($O209="Jalon",AH$7&gt;=$R209,AH$7&lt;=$R209+$S209-1),1,""))</f>
        <v/>
      </c>
      <c r="AI209" s="23" t="str">
        <f ca="1">IF(AND($O209="Objectif",AI$7&gt;=$R209,AI$7&lt;=$R209+$S209-1),2,IF(AND($O209="Jalon",AI$7&gt;=$R209,AI$7&lt;=$R209+$S209-1),1,""))</f>
        <v/>
      </c>
      <c r="AJ209" s="23" t="str">
        <f ca="1">IF(AND($O209="Objectif",AJ$7&gt;=$R209,AJ$7&lt;=$R209+$S209-1),2,IF(AND($O209="Jalon",AJ$7&gt;=$R209,AJ$7&lt;=$R209+$S209-1),1,""))</f>
        <v/>
      </c>
      <c r="AK209" s="23" t="str">
        <f ca="1">IF(AND($O209="Objectif",AK$7&gt;=$R209,AK$7&lt;=$R209+$S209-1),2,IF(AND($O209="Jalon",AK$7&gt;=$R209,AK$7&lt;=$R209+$S209-1),1,""))</f>
        <v/>
      </c>
      <c r="AL209" s="23" t="str">
        <f ca="1">IF(AND($O209="Objectif",AL$7&gt;=$R209,AL$7&lt;=$R209+$S209-1),2,IF(AND($O209="Jalon",AL$7&gt;=$R209,AL$7&lt;=$R209+$S209-1),1,""))</f>
        <v/>
      </c>
      <c r="AM209" s="23" t="str">
        <f ca="1">IF(AND($O209="Objectif",AM$7&gt;=$R209,AM$7&lt;=$R209+$S209-1),2,IF(AND($O209="Jalon",AM$7&gt;=$R209,AM$7&lt;=$R209+$S209-1),1,""))</f>
        <v/>
      </c>
      <c r="AN209" s="23" t="str">
        <f ca="1">IF(AND($O209="Objectif",AN$7&gt;=$R209,AN$7&lt;=$R209+$S209-1),2,IF(AND($O209="Jalon",AN$7&gt;=$R209,AN$7&lt;=$R209+$S209-1),1,""))</f>
        <v/>
      </c>
      <c r="AO209" s="23" t="str">
        <f ca="1">IF(AND($O209="Objectif",AO$7&gt;=$R209,AO$7&lt;=$R209+$S209-1),2,IF(AND($O209="Jalon",AO$7&gt;=$R209,AO$7&lt;=$R209+$S209-1),1,""))</f>
        <v/>
      </c>
      <c r="AP209" s="23" t="str">
        <f ca="1">IF(AND($O209="Objectif",AP$7&gt;=$R209,AP$7&lt;=$R209+$S209-1),2,IF(AND($O209="Jalon",AP$7&gt;=$R209,AP$7&lt;=$R209+$S209-1),1,""))</f>
        <v/>
      </c>
      <c r="AQ209" s="23" t="str">
        <f ca="1">IF(AND($O209="Objectif",AQ$7&gt;=$R209,AQ$7&lt;=$R209+$S209-1),2,IF(AND($O209="Jalon",AQ$7&gt;=$R209,AQ$7&lt;=$R209+$S209-1),1,""))</f>
        <v/>
      </c>
      <c r="AR209" s="23" t="str">
        <f ca="1">IF(AND($O209="Objectif",AR$7&gt;=$R209,AR$7&lt;=$R209+$S209-1),2,IF(AND($O209="Jalon",AR$7&gt;=$R209,AR$7&lt;=$R209+$S209-1),1,""))</f>
        <v/>
      </c>
      <c r="AS209" s="23" t="str">
        <f ca="1">IF(AND($O209="Objectif",AS$7&gt;=$R209,AS$7&lt;=$R209+$S209-1),2,IF(AND($O209="Jalon",AS$7&gt;=$R209,AS$7&lt;=$R209+$S209-1),1,""))</f>
        <v/>
      </c>
      <c r="AT209" s="23" t="str">
        <f ca="1">IF(AND($O209="Objectif",AT$7&gt;=$R209,AT$7&lt;=$R209+$S209-1),2,IF(AND($O209="Jalon",AT$7&gt;=$R209,AT$7&lt;=$R209+$S209-1),1,""))</f>
        <v/>
      </c>
      <c r="AU209" s="23" t="str">
        <f ca="1">IF(AND($O209="Objectif",AU$7&gt;=$R209,AU$7&lt;=$R209+$S209-1),2,IF(AND($O209="Jalon",AU$7&gt;=$R209,AU$7&lt;=$R209+$S209-1),1,""))</f>
        <v/>
      </c>
      <c r="AV209" s="23" t="str">
        <f ca="1">IF(AND($O209="Objectif",AV$7&gt;=$R209,AV$7&lt;=$R209+$S209-1),2,IF(AND($O209="Jalon",AV$7&gt;=$R209,AV$7&lt;=$R209+$S209-1),1,""))</f>
        <v/>
      </c>
      <c r="AW209" s="23" t="str">
        <f ca="1">IF(AND($O209="Objectif",AW$7&gt;=$R209,AW$7&lt;=$R209+$S209-1),2,IF(AND($O209="Jalon",AW$7&gt;=$R209,AW$7&lt;=$R209+$S209-1),1,""))</f>
        <v/>
      </c>
      <c r="AX209" s="23" t="str">
        <f ca="1">IF(AND($O209="Objectif",AX$7&gt;=$R209,AX$7&lt;=$R209+$S209-1),2,IF(AND($O209="Jalon",AX$7&gt;=$R209,AX$7&lt;=$R209+$S209-1),1,""))</f>
        <v/>
      </c>
      <c r="AY209" s="23" t="str">
        <f ca="1">IF(AND($O209="Objectif",AY$7&gt;=$R209,AY$7&lt;=$R209+$S209-1),2,IF(AND($O209="Jalon",AY$7&gt;=$R209,AY$7&lt;=$R209+$S209-1),1,""))</f>
        <v/>
      </c>
      <c r="AZ209" s="23" t="str">
        <f ca="1">IF(AND($O209="Objectif",AZ$7&gt;=$R209,AZ$7&lt;=$R209+$S209-1),2,IF(AND($O209="Jalon",AZ$7&gt;=$R209,AZ$7&lt;=$R209+$S209-1),1,""))</f>
        <v/>
      </c>
      <c r="BA209" s="23" t="str">
        <f ca="1">IF(AND($O209="Objectif",BA$7&gt;=$R209,BA$7&lt;=$R209+$S209-1),2,IF(AND($O209="Jalon",BA$7&gt;=$R209,BA$7&lt;=$R209+$S209-1),1,""))</f>
        <v/>
      </c>
      <c r="BB209" s="23" t="str">
        <f ca="1">IF(AND($O209="Objectif",BB$7&gt;=$R209,BB$7&lt;=$R209+$S209-1),2,IF(AND($O209="Jalon",BB$7&gt;=$R209,BB$7&lt;=$R209+$S209-1),1,""))</f>
        <v/>
      </c>
      <c r="BC209" s="23" t="str">
        <f ca="1">IF(AND($O209="Objectif",BC$7&gt;=$R209,BC$7&lt;=$R209+$S209-1),2,IF(AND($O209="Jalon",BC$7&gt;=$R209,BC$7&lt;=$R209+$S209-1),1,""))</f>
        <v/>
      </c>
      <c r="BD209" s="23" t="str">
        <f ca="1">IF(AND($O209="Objectif",BD$7&gt;=$R209,BD$7&lt;=$R209+$S209-1),2,IF(AND($O209="Jalon",BD$7&gt;=$R209,BD$7&lt;=$R209+$S209-1),1,""))</f>
        <v/>
      </c>
      <c r="BE209" s="23" t="str">
        <f ca="1">IF(AND($O209="Objectif",BE$7&gt;=$R209,BE$7&lt;=$R209+$S209-1),2,IF(AND($O209="Jalon",BE$7&gt;=$R209,BE$7&lt;=$R209+$S209-1),1,""))</f>
        <v/>
      </c>
      <c r="BF209" s="23" t="str">
        <f ca="1">IF(AND($O209="Objectif",BF$7&gt;=$R209,BF$7&lt;=$R209+$S209-1),2,IF(AND($O209="Jalon",BF$7&gt;=$R209,BF$7&lt;=$R209+$S209-1),1,""))</f>
        <v/>
      </c>
      <c r="BG209" s="23" t="str">
        <f ca="1">IF(AND($O209="Objectif",BG$7&gt;=$R209,BG$7&lt;=$R209+$S209-1),2,IF(AND($O209="Jalon",BG$7&gt;=$R209,BG$7&lt;=$R209+$S209-1),1,""))</f>
        <v/>
      </c>
      <c r="BH209" s="23" t="str">
        <f ca="1">IF(AND($O209="Objectif",BH$7&gt;=$R209,BH$7&lt;=$R209+$S209-1),2,IF(AND($O209="Jalon",BH$7&gt;=$R209,BH$7&lt;=$R209+$S209-1),1,""))</f>
        <v/>
      </c>
      <c r="BI209" s="23" t="str">
        <f ca="1">IF(AND($O209="Objectif",BI$7&gt;=$R209,BI$7&lt;=$R209+$S209-1),2,IF(AND($O209="Jalon",BI$7&gt;=$R209,BI$7&lt;=$R209+$S209-1),1,""))</f>
        <v/>
      </c>
      <c r="BJ209" s="23" t="str">
        <f ca="1">IF(AND($O209="Objectif",BJ$7&gt;=$R209,BJ$7&lt;=$R209+$S209-1),2,IF(AND($O209="Jalon",BJ$7&gt;=$R209,BJ$7&lt;=$R209+$S209-1),1,""))</f>
        <v/>
      </c>
      <c r="BK209" s="23" t="str">
        <f ca="1">IF(AND($O209="Objectif",BK$7&gt;=$R209,BK$7&lt;=$R209+$S209-1),2,IF(AND($O209="Jalon",BK$7&gt;=$R209,BK$7&lt;=$R209+$S209-1),1,""))</f>
        <v/>
      </c>
      <c r="BL209" s="23" t="str">
        <f ca="1">IF(AND($O209="Objectif",BL$7&gt;=$R209,BL$7&lt;=$R209+$S209-1),2,IF(AND($O209="Jalon",BL$7&gt;=$R209,BL$7&lt;=$R209+$S209-1),1,""))</f>
        <v/>
      </c>
      <c r="BM209" s="23" t="str">
        <f ca="1">IF(AND($O209="Objectif",BM$7&gt;=$R209,BM$7&lt;=$R209+$S209-1),2,IF(AND($O209="Jalon",BM$7&gt;=$R209,BM$7&lt;=$R209+$S209-1),1,""))</f>
        <v/>
      </c>
      <c r="BN209" s="23" t="str">
        <f ca="1">IF(AND($O209="Objectif",BN$7&gt;=$R209,BN$7&lt;=$R209+$S209-1),2,IF(AND($O209="Jalon",BN$7&gt;=$R209,BN$7&lt;=$R209+$S209-1),1,""))</f>
        <v/>
      </c>
      <c r="BO209" s="23" t="str">
        <f ca="1">IF(AND($O209="Objectif",BO$7&gt;=$R209,BO$7&lt;=$R209+$S209-1),2,IF(AND($O209="Jalon",BO$7&gt;=$R209,BO$7&lt;=$R209+$S209-1),1,""))</f>
        <v/>
      </c>
      <c r="BP209" s="23" t="str">
        <f ca="1">IF(AND($O209="Objectif",BP$7&gt;=$R209,BP$7&lt;=$R209+$S209-1),2,IF(AND($O209="Jalon",BP$7&gt;=$R209,BP$7&lt;=$R209+$S209-1),1,""))</f>
        <v/>
      </c>
      <c r="BQ209" s="23" t="str">
        <f ca="1">IF(AND($O209="Objectif",BQ$7&gt;=$R209,BQ$7&lt;=$R209+$S209-1),2,IF(AND($O209="Jalon",BQ$7&gt;=$R209,BQ$7&lt;=$R209+$S209-1),1,""))</f>
        <v/>
      </c>
      <c r="BR209" s="23" t="str">
        <f ca="1">IF(AND($O209="Objectif",BR$7&gt;=$R209,BR$7&lt;=$R209+$S209-1),2,IF(AND($O209="Jalon",BR$7&gt;=$R209,BR$7&lt;=$R209+$S209-1),1,""))</f>
        <v/>
      </c>
      <c r="BS209" s="23" t="str">
        <f ca="1">IF(AND($O209="Objectif",BS$7&gt;=$R209,BS$7&lt;=$R209+$S209-1),2,IF(AND($O209="Jalon",BS$7&gt;=$R209,BS$7&lt;=$R209+$S209-1),1,""))</f>
        <v/>
      </c>
      <c r="BT209" s="23" t="str">
        <f ca="1">IF(AND($O209="Objectif",BT$7&gt;=$R209,BT$7&lt;=$R209+$S209-1),2,IF(AND($O209="Jalon",BT$7&gt;=$R209,BT$7&lt;=$R209+$S209-1),1,""))</f>
        <v/>
      </c>
      <c r="BU209" s="23" t="str">
        <f ca="1">IF(AND($O209="Objectif",BU$7&gt;=$R209,BU$7&lt;=$R209+$S209-1),2,IF(AND($O209="Jalon",BU$7&gt;=$R209,BU$7&lt;=$R209+$S209-1),1,""))</f>
        <v/>
      </c>
      <c r="BV209" s="23" t="str">
        <f ca="1">IF(AND($O209="Objectif",BV$7&gt;=$R209,BV$7&lt;=$R209+$S209-1),2,IF(AND($O209="Jalon",BV$7&gt;=$R209,BV$7&lt;=$R209+$S209-1),1,""))</f>
        <v/>
      </c>
      <c r="BW209" s="23" t="str">
        <f ca="1">IF(AND($O209="Objectif",BW$7&gt;=$R209,BW$7&lt;=$R209+$S209-1),2,IF(AND($O209="Jalon",BW$7&gt;=$R209,BW$7&lt;=$R209+$S209-1),1,""))</f>
        <v/>
      </c>
      <c r="BX209" s="23" t="str">
        <f ca="1">IF(AND($O209="Objectif",BX$7&gt;=$R209,BX$7&lt;=$R209+$S209-1),2,IF(AND($O209="Jalon",BX$7&gt;=$R209,BX$7&lt;=$R209+$S209-1),1,""))</f>
        <v/>
      </c>
      <c r="BY209" s="23" t="str">
        <f ca="1">IF(AND($O209="Objectif",BY$7&gt;=$R209,BY$7&lt;=$R209+$S209-1),2,IF(AND($O209="Jalon",BY$7&gt;=$R209,BY$7&lt;=$R209+$S209-1),1,""))</f>
        <v/>
      </c>
      <c r="BZ209" s="23" t="str">
        <f ca="1">IF(AND($O209="Objectif",BZ$7&gt;=$R209,BZ$7&lt;=$R209+$S209-1),2,IF(AND($O209="Jalon",BZ$7&gt;=$R209,BZ$7&lt;=$R209+$S209-1),1,""))</f>
        <v/>
      </c>
      <c r="CA209" s="23" t="str">
        <f ca="1">IF(AND($O209="Objectif",CA$7&gt;=$R209,CA$7&lt;=$R209+$S209-1),2,IF(AND($O209="Jalon",CA$7&gt;=$R209,CA$7&lt;=$R209+$S209-1),1,""))</f>
        <v/>
      </c>
      <c r="CB209" s="23" t="str">
        <f ca="1">IF(AND($O209="Objectif",CB$7&gt;=$R209,CB$7&lt;=$R209+$S209-1),2,IF(AND($O209="Jalon",CB$7&gt;=$R209,CB$7&lt;=$R209+$S209-1),1,""))</f>
        <v/>
      </c>
    </row>
    <row r="210" spans="1:80" s="60" customFormat="1" ht="30" customHeight="1" x14ac:dyDescent="0.25">
      <c r="A210" s="36">
        <v>19</v>
      </c>
      <c r="B210" s="33" t="s">
        <v>35</v>
      </c>
      <c r="C210" s="88" t="str">
        <f ca="1">VLOOKUP(((Jalons[[#This Row],[perturbation ]]+Jalons[[#This Row],[perturbation 9]])/150),$D$3:$E$6,2,1)</f>
        <v>En bonne voie</v>
      </c>
      <c r="D210" s="88" t="str">
        <f ca="1">VLOOKUP((Jalons[[#This Row],[temps consommés ]]-Jalons[[#This Row],[Nombre de jours]])/Jalons[[#This Row],[Nombre de jours]],$V$3:$W$6,2,1)</f>
        <v>En bonne voie</v>
      </c>
      <c r="E210" s="22" t="s">
        <v>9</v>
      </c>
      <c r="F210" s="65">
        <f>IF(AND(Jalons[[#This Row],[début réel ]]="",Jalons[[#This Row],[fin réelle ]]),0,IF(AND(Jalons[[#This Row],[début réel ]]&lt;&gt;"",Jalons[[#This Row],[fin réelle ]]=""),0.5,1))</f>
        <v>0</v>
      </c>
      <c r="G210" s="56">
        <f>+T165+1</f>
        <v>45083</v>
      </c>
      <c r="H210" s="21">
        <v>1</v>
      </c>
      <c r="I210" s="45">
        <f>+Jalons[[#This Row],[Début prévisionnel ]]+Jalons[[#This Row],[Nombre de jours]]-1</f>
        <v>45083</v>
      </c>
      <c r="J210" s="45"/>
      <c r="K210" s="87">
        <f ca="1">IF(Jalons[[#This Row],[temps consommés ]]-Jalons[[#This Row],[Nombre de jours]]&lt;0,0,Jalons[[#This Row],[temps consommés ]]-Jalons[[#This Row],[Nombre de jours]])</f>
        <v>0</v>
      </c>
      <c r="L21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0" s="45"/>
      <c r="N210" s="66"/>
      <c r="O210" s="88" t="str">
        <f ca="1">VLOOKUP(Jalons[[#This Row],[temps consommés 10]]-Jalons[[#This Row],[Nombre de jours6]]/Jalons[[#This Row],[Nombre de jours6]],$V$3:$W$6,2,1)</f>
        <v>En bonne voie</v>
      </c>
      <c r="P210" s="22" t="s">
        <v>9</v>
      </c>
      <c r="Q210" s="65">
        <f>IF(AND(Jalons[[#This Row],[début réel 8]]="",Jalons[[#This Row],[fin réelle 11]]),0,IF(AND(Jalons[[#This Row],[début réel 8]]&lt;&gt;"",Jalons[[#This Row],[fin réelle 11]]=""),0.5,1))</f>
        <v>0</v>
      </c>
      <c r="R210" s="56">
        <f>+Jalons[[#This Row],[Fin ]]+1</f>
        <v>45084</v>
      </c>
      <c r="S210">
        <v>23</v>
      </c>
      <c r="T210" s="45">
        <f>Jalons[[#This Row],[Début prévisionnel 5]]+Jalons[[#This Row],[Nombre de jours6]]</f>
        <v>45107</v>
      </c>
      <c r="U210" s="45"/>
      <c r="V210" s="87">
        <f ca="1">IF(Jalons[[#This Row],[temps consommés 10]]-Jalons[[#This Row],[Nombre de jours6]]&lt;0,0,Jalons[[#This Row],[temps consommés 10]]-Jalons[[#This Row],[Nombre de jours6]])</f>
        <v>0</v>
      </c>
      <c r="W21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0" s="45"/>
      <c r="Y210" s="23" t="str">
        <f ca="1">IF(AND($O210="Objectif",Y$7&gt;=$R210,Y$7&lt;=$R210+$S210-1),2,IF(AND($O210="Jalon",Y$7&gt;=$R210,Y$7&lt;=$R210+$S210-1),1,""))</f>
        <v/>
      </c>
      <c r="Z210" s="23" t="str">
        <f ca="1">IF(AND($O210="Objectif",Z$7&gt;=$R210,Z$7&lt;=$R210+$S210-1),2,IF(AND($O210="Jalon",Z$7&gt;=$R210,Z$7&lt;=$R210+$S210-1),1,""))</f>
        <v/>
      </c>
      <c r="AA210" s="23" t="str">
        <f ca="1">IF(AND($O210="Objectif",AA$7&gt;=$R210,AA$7&lt;=$R210+$S210-1),2,IF(AND($O210="Jalon",AA$7&gt;=$R210,AA$7&lt;=$R210+$S210-1),1,""))</f>
        <v/>
      </c>
      <c r="AB210" s="23" t="str">
        <f ca="1">IF(AND($O210="Objectif",AB$7&gt;=$R210,AB$7&lt;=$R210+$S210-1),2,IF(AND($O210="Jalon",AB$7&gt;=$R210,AB$7&lt;=$R210+$S210-1),1,""))</f>
        <v/>
      </c>
      <c r="AC210" s="23" t="str">
        <f ca="1">IF(AND($O210="Objectif",AC$7&gt;=$R210,AC$7&lt;=$R210+$S210-1),2,IF(AND($O210="Jalon",AC$7&gt;=$R210,AC$7&lt;=$R210+$S210-1),1,""))</f>
        <v/>
      </c>
      <c r="AD210" s="23" t="str">
        <f ca="1">IF(AND($O210="Objectif",AD$7&gt;=$R210,AD$7&lt;=$R210+$S210-1),2,IF(AND($O210="Jalon",AD$7&gt;=$R210,AD$7&lt;=$R210+$S210-1),1,""))</f>
        <v/>
      </c>
      <c r="AE210" s="23" t="str">
        <f ca="1">IF(AND($O210="Objectif",AE$7&gt;=$R210,AE$7&lt;=$R210+$S210-1),2,IF(AND($O210="Jalon",AE$7&gt;=$R210,AE$7&lt;=$R210+$S210-1),1,""))</f>
        <v/>
      </c>
      <c r="AF210" s="23" t="str">
        <f ca="1">IF(AND($O210="Objectif",AF$7&gt;=$R210,AF$7&lt;=$R210+$S210-1),2,IF(AND($O210="Jalon",AF$7&gt;=$R210,AF$7&lt;=$R210+$S210-1),1,""))</f>
        <v/>
      </c>
      <c r="AG210" s="23" t="str">
        <f ca="1">IF(AND($O210="Objectif",AG$7&gt;=$R210,AG$7&lt;=$R210+$S210-1),2,IF(AND($O210="Jalon",AG$7&gt;=$R210,AG$7&lt;=$R210+$S210-1),1,""))</f>
        <v/>
      </c>
      <c r="AH210" s="23" t="str">
        <f ca="1">IF(AND($O210="Objectif",AH$7&gt;=$R210,AH$7&lt;=$R210+$S210-1),2,IF(AND($O210="Jalon",AH$7&gt;=$R210,AH$7&lt;=$R210+$S210-1),1,""))</f>
        <v/>
      </c>
      <c r="AI210" s="23" t="str">
        <f ca="1">IF(AND($O210="Objectif",AI$7&gt;=$R210,AI$7&lt;=$R210+$S210-1),2,IF(AND($O210="Jalon",AI$7&gt;=$R210,AI$7&lt;=$R210+$S210-1),1,""))</f>
        <v/>
      </c>
      <c r="AJ210" s="23" t="str">
        <f ca="1">IF(AND($O210="Objectif",AJ$7&gt;=$R210,AJ$7&lt;=$R210+$S210-1),2,IF(AND($O210="Jalon",AJ$7&gt;=$R210,AJ$7&lt;=$R210+$S210-1),1,""))</f>
        <v/>
      </c>
      <c r="AK210" s="23" t="str">
        <f ca="1">IF(AND($O210="Objectif",AK$7&gt;=$R210,AK$7&lt;=$R210+$S210-1),2,IF(AND($O210="Jalon",AK$7&gt;=$R210,AK$7&lt;=$R210+$S210-1),1,""))</f>
        <v/>
      </c>
      <c r="AL210" s="23" t="str">
        <f ca="1">IF(AND($O210="Objectif",AL$7&gt;=$R210,AL$7&lt;=$R210+$S210-1),2,IF(AND($O210="Jalon",AL$7&gt;=$R210,AL$7&lt;=$R210+$S210-1),1,""))</f>
        <v/>
      </c>
      <c r="AM210" s="23" t="str">
        <f ca="1">IF(AND($O210="Objectif",AM$7&gt;=$R210,AM$7&lt;=$R210+$S210-1),2,IF(AND($O210="Jalon",AM$7&gt;=$R210,AM$7&lt;=$R210+$S210-1),1,""))</f>
        <v/>
      </c>
      <c r="AN210" s="23" t="str">
        <f ca="1">IF(AND($O210="Objectif",AN$7&gt;=$R210,AN$7&lt;=$R210+$S210-1),2,IF(AND($O210="Jalon",AN$7&gt;=$R210,AN$7&lt;=$R210+$S210-1),1,""))</f>
        <v/>
      </c>
      <c r="AO210" s="23" t="str">
        <f ca="1">IF(AND($O210="Objectif",AO$7&gt;=$R210,AO$7&lt;=$R210+$S210-1),2,IF(AND($O210="Jalon",AO$7&gt;=$R210,AO$7&lt;=$R210+$S210-1),1,""))</f>
        <v/>
      </c>
      <c r="AP210" s="23" t="str">
        <f ca="1">IF(AND($O210="Objectif",AP$7&gt;=$R210,AP$7&lt;=$R210+$S210-1),2,IF(AND($O210="Jalon",AP$7&gt;=$R210,AP$7&lt;=$R210+$S210-1),1,""))</f>
        <v/>
      </c>
      <c r="AQ210" s="23" t="str">
        <f ca="1">IF(AND($O210="Objectif",AQ$7&gt;=$R210,AQ$7&lt;=$R210+$S210-1),2,IF(AND($O210="Jalon",AQ$7&gt;=$R210,AQ$7&lt;=$R210+$S210-1),1,""))</f>
        <v/>
      </c>
      <c r="AR210" s="23" t="str">
        <f ca="1">IF(AND($O210="Objectif",AR$7&gt;=$R210,AR$7&lt;=$R210+$S210-1),2,IF(AND($O210="Jalon",AR$7&gt;=$R210,AR$7&lt;=$R210+$S210-1),1,""))</f>
        <v/>
      </c>
      <c r="AS210" s="23" t="str">
        <f ca="1">IF(AND($O210="Objectif",AS$7&gt;=$R210,AS$7&lt;=$R210+$S210-1),2,IF(AND($O210="Jalon",AS$7&gt;=$R210,AS$7&lt;=$R210+$S210-1),1,""))</f>
        <v/>
      </c>
      <c r="AT210" s="23" t="str">
        <f ca="1">IF(AND($O210="Objectif",AT$7&gt;=$R210,AT$7&lt;=$R210+$S210-1),2,IF(AND($O210="Jalon",AT$7&gt;=$R210,AT$7&lt;=$R210+$S210-1),1,""))</f>
        <v/>
      </c>
      <c r="AU210" s="23" t="str">
        <f ca="1">IF(AND($O210="Objectif",AU$7&gt;=$R210,AU$7&lt;=$R210+$S210-1),2,IF(AND($O210="Jalon",AU$7&gt;=$R210,AU$7&lt;=$R210+$S210-1),1,""))</f>
        <v/>
      </c>
      <c r="AV210" s="23" t="str">
        <f ca="1">IF(AND($O210="Objectif",AV$7&gt;=$R210,AV$7&lt;=$R210+$S210-1),2,IF(AND($O210="Jalon",AV$7&gt;=$R210,AV$7&lt;=$R210+$S210-1),1,""))</f>
        <v/>
      </c>
      <c r="AW210" s="23" t="str">
        <f ca="1">IF(AND($O210="Objectif",AW$7&gt;=$R210,AW$7&lt;=$R210+$S210-1),2,IF(AND($O210="Jalon",AW$7&gt;=$R210,AW$7&lt;=$R210+$S210-1),1,""))</f>
        <v/>
      </c>
      <c r="AX210" s="23" t="str">
        <f ca="1">IF(AND($O210="Objectif",AX$7&gt;=$R210,AX$7&lt;=$R210+$S210-1),2,IF(AND($O210="Jalon",AX$7&gt;=$R210,AX$7&lt;=$R210+$S210-1),1,""))</f>
        <v/>
      </c>
      <c r="AY210" s="23" t="str">
        <f ca="1">IF(AND($O210="Objectif",AY$7&gt;=$R210,AY$7&lt;=$R210+$S210-1),2,IF(AND($O210="Jalon",AY$7&gt;=$R210,AY$7&lt;=$R210+$S210-1),1,""))</f>
        <v/>
      </c>
      <c r="AZ210" s="23" t="str">
        <f ca="1">IF(AND($O210="Objectif",AZ$7&gt;=$R210,AZ$7&lt;=$R210+$S210-1),2,IF(AND($O210="Jalon",AZ$7&gt;=$R210,AZ$7&lt;=$R210+$S210-1),1,""))</f>
        <v/>
      </c>
      <c r="BA210" s="23" t="str">
        <f ca="1">IF(AND($O210="Objectif",BA$7&gt;=$R210,BA$7&lt;=$R210+$S210-1),2,IF(AND($O210="Jalon",BA$7&gt;=$R210,BA$7&lt;=$R210+$S210-1),1,""))</f>
        <v/>
      </c>
      <c r="BB210" s="23" t="str">
        <f ca="1">IF(AND($O210="Objectif",BB$7&gt;=$R210,BB$7&lt;=$R210+$S210-1),2,IF(AND($O210="Jalon",BB$7&gt;=$R210,BB$7&lt;=$R210+$S210-1),1,""))</f>
        <v/>
      </c>
      <c r="BC210" s="23" t="str">
        <f ca="1">IF(AND($O210="Objectif",BC$7&gt;=$R210,BC$7&lt;=$R210+$S210-1),2,IF(AND($O210="Jalon",BC$7&gt;=$R210,BC$7&lt;=$R210+$S210-1),1,""))</f>
        <v/>
      </c>
      <c r="BD210" s="23" t="str">
        <f ca="1">IF(AND($O210="Objectif",BD$7&gt;=$R210,BD$7&lt;=$R210+$S210-1),2,IF(AND($O210="Jalon",BD$7&gt;=$R210,BD$7&lt;=$R210+$S210-1),1,""))</f>
        <v/>
      </c>
      <c r="BE210" s="23" t="str">
        <f ca="1">IF(AND($O210="Objectif",BE$7&gt;=$R210,BE$7&lt;=$R210+$S210-1),2,IF(AND($O210="Jalon",BE$7&gt;=$R210,BE$7&lt;=$R210+$S210-1),1,""))</f>
        <v/>
      </c>
      <c r="BF210" s="23" t="str">
        <f ca="1">IF(AND($O210="Objectif",BF$7&gt;=$R210,BF$7&lt;=$R210+$S210-1),2,IF(AND($O210="Jalon",BF$7&gt;=$R210,BF$7&lt;=$R210+$S210-1),1,""))</f>
        <v/>
      </c>
      <c r="BG210" s="23" t="str">
        <f ca="1">IF(AND($O210="Objectif",BG$7&gt;=$R210,BG$7&lt;=$R210+$S210-1),2,IF(AND($O210="Jalon",BG$7&gt;=$R210,BG$7&lt;=$R210+$S210-1),1,""))</f>
        <v/>
      </c>
      <c r="BH210" s="23" t="str">
        <f ca="1">IF(AND($O210="Objectif",BH$7&gt;=$R210,BH$7&lt;=$R210+$S210-1),2,IF(AND($O210="Jalon",BH$7&gt;=$R210,BH$7&lt;=$R210+$S210-1),1,""))</f>
        <v/>
      </c>
      <c r="BI210" s="23" t="str">
        <f ca="1">IF(AND($O210="Objectif",BI$7&gt;=$R210,BI$7&lt;=$R210+$S210-1),2,IF(AND($O210="Jalon",BI$7&gt;=$R210,BI$7&lt;=$R210+$S210-1),1,""))</f>
        <v/>
      </c>
      <c r="BJ210" s="23" t="str">
        <f ca="1">IF(AND($O210="Objectif",BJ$7&gt;=$R210,BJ$7&lt;=$R210+$S210-1),2,IF(AND($O210="Jalon",BJ$7&gt;=$R210,BJ$7&lt;=$R210+$S210-1),1,""))</f>
        <v/>
      </c>
      <c r="BK210" s="23" t="str">
        <f ca="1">IF(AND($O210="Objectif",BK$7&gt;=$R210,BK$7&lt;=$R210+$S210-1),2,IF(AND($O210="Jalon",BK$7&gt;=$R210,BK$7&lt;=$R210+$S210-1),1,""))</f>
        <v/>
      </c>
      <c r="BL210" s="23" t="str">
        <f ca="1">IF(AND($O210="Objectif",BL$7&gt;=$R210,BL$7&lt;=$R210+$S210-1),2,IF(AND($O210="Jalon",BL$7&gt;=$R210,BL$7&lt;=$R210+$S210-1),1,""))</f>
        <v/>
      </c>
      <c r="BM210" s="23" t="str">
        <f ca="1">IF(AND($O210="Objectif",BM$7&gt;=$R210,BM$7&lt;=$R210+$S210-1),2,IF(AND($O210="Jalon",BM$7&gt;=$R210,BM$7&lt;=$R210+$S210-1),1,""))</f>
        <v/>
      </c>
      <c r="BN210" s="23" t="str">
        <f ca="1">IF(AND($O210="Objectif",BN$7&gt;=$R210,BN$7&lt;=$R210+$S210-1),2,IF(AND($O210="Jalon",BN$7&gt;=$R210,BN$7&lt;=$R210+$S210-1),1,""))</f>
        <v/>
      </c>
      <c r="BO210" s="23" t="str">
        <f ca="1">IF(AND($O210="Objectif",BO$7&gt;=$R210,BO$7&lt;=$R210+$S210-1),2,IF(AND($O210="Jalon",BO$7&gt;=$R210,BO$7&lt;=$R210+$S210-1),1,""))</f>
        <v/>
      </c>
      <c r="BP210" s="23" t="str">
        <f ca="1">IF(AND($O210="Objectif",BP$7&gt;=$R210,BP$7&lt;=$R210+$S210-1),2,IF(AND($O210="Jalon",BP$7&gt;=$R210,BP$7&lt;=$R210+$S210-1),1,""))</f>
        <v/>
      </c>
      <c r="BQ210" s="23" t="str">
        <f ca="1">IF(AND($O210="Objectif",BQ$7&gt;=$R210,BQ$7&lt;=$R210+$S210-1),2,IF(AND($O210="Jalon",BQ$7&gt;=$R210,BQ$7&lt;=$R210+$S210-1),1,""))</f>
        <v/>
      </c>
      <c r="BR210" s="23" t="str">
        <f ca="1">IF(AND($O210="Objectif",BR$7&gt;=$R210,BR$7&lt;=$R210+$S210-1),2,IF(AND($O210="Jalon",BR$7&gt;=$R210,BR$7&lt;=$R210+$S210-1),1,""))</f>
        <v/>
      </c>
      <c r="BS210" s="23" t="str">
        <f ca="1">IF(AND($O210="Objectif",BS$7&gt;=$R210,BS$7&lt;=$R210+$S210-1),2,IF(AND($O210="Jalon",BS$7&gt;=$R210,BS$7&lt;=$R210+$S210-1),1,""))</f>
        <v/>
      </c>
      <c r="BT210" s="23" t="str">
        <f ca="1">IF(AND($O210="Objectif",BT$7&gt;=$R210,BT$7&lt;=$R210+$S210-1),2,IF(AND($O210="Jalon",BT$7&gt;=$R210,BT$7&lt;=$R210+$S210-1),1,""))</f>
        <v/>
      </c>
      <c r="BU210" s="23" t="str">
        <f ca="1">IF(AND($O210="Objectif",BU$7&gt;=$R210,BU$7&lt;=$R210+$S210-1),2,IF(AND($O210="Jalon",BU$7&gt;=$R210,BU$7&lt;=$R210+$S210-1),1,""))</f>
        <v/>
      </c>
      <c r="BV210" s="23" t="str">
        <f ca="1">IF(AND($O210="Objectif",BV$7&gt;=$R210,BV$7&lt;=$R210+$S210-1),2,IF(AND($O210="Jalon",BV$7&gt;=$R210,BV$7&lt;=$R210+$S210-1),1,""))</f>
        <v/>
      </c>
      <c r="BW210" s="23" t="str">
        <f ca="1">IF(AND($O210="Objectif",BW$7&gt;=$R210,BW$7&lt;=$R210+$S210-1),2,IF(AND($O210="Jalon",BW$7&gt;=$R210,BW$7&lt;=$R210+$S210-1),1,""))</f>
        <v/>
      </c>
      <c r="BX210" s="23" t="str">
        <f ca="1">IF(AND($O210="Objectif",BX$7&gt;=$R210,BX$7&lt;=$R210+$S210-1),2,IF(AND($O210="Jalon",BX$7&gt;=$R210,BX$7&lt;=$R210+$S210-1),1,""))</f>
        <v/>
      </c>
      <c r="BY210" s="23" t="str">
        <f ca="1">IF(AND($O210="Objectif",BY$7&gt;=$R210,BY$7&lt;=$R210+$S210-1),2,IF(AND($O210="Jalon",BY$7&gt;=$R210,BY$7&lt;=$R210+$S210-1),1,""))</f>
        <v/>
      </c>
      <c r="BZ210" s="23" t="str">
        <f ca="1">IF(AND($O210="Objectif",BZ$7&gt;=$R210,BZ$7&lt;=$R210+$S210-1),2,IF(AND($O210="Jalon",BZ$7&gt;=$R210,BZ$7&lt;=$R210+$S210-1),1,""))</f>
        <v/>
      </c>
      <c r="CA210" s="23" t="str">
        <f ca="1">IF(AND($O210="Objectif",CA$7&gt;=$R210,CA$7&lt;=$R210+$S210-1),2,IF(AND($O210="Jalon",CA$7&gt;=$R210,CA$7&lt;=$R210+$S210-1),1,""))</f>
        <v/>
      </c>
      <c r="CB210" s="23" t="str">
        <f ca="1">IF(AND($O210="Objectif",CB$7&gt;=$R210,CB$7&lt;=$R210+$S210-1),2,IF(AND($O210="Jalon",CB$7&gt;=$R210,CB$7&lt;=$R210+$S210-1),1,""))</f>
        <v/>
      </c>
    </row>
    <row r="211" spans="1:80" s="60" customFormat="1" ht="30" customHeight="1" x14ac:dyDescent="0.25">
      <c r="A211" s="37">
        <v>20</v>
      </c>
      <c r="B211" s="33" t="s">
        <v>36</v>
      </c>
      <c r="C211" s="88" t="str">
        <f ca="1">VLOOKUP(((Jalons[[#This Row],[perturbation ]]+Jalons[[#This Row],[perturbation 9]])/150),$D$3:$E$6,2,1)</f>
        <v>En bonne voie</v>
      </c>
      <c r="D211" s="88" t="str">
        <f ca="1">VLOOKUP((Jalons[[#This Row],[temps consommés ]]-Jalons[[#This Row],[Nombre de jours]])/Jalons[[#This Row],[Nombre de jours]],$V$3:$W$6,2,1)</f>
        <v>En bonne voie</v>
      </c>
      <c r="E211" s="22" t="s">
        <v>9</v>
      </c>
      <c r="F211" s="65">
        <f>IF(AND(Jalons[[#This Row],[début réel ]]="",Jalons[[#This Row],[fin réelle ]]),0,IF(AND(Jalons[[#This Row],[début réel ]]&lt;&gt;"",Jalons[[#This Row],[fin réelle ]]=""),0.5,1))</f>
        <v>0</v>
      </c>
      <c r="G211" s="56">
        <f>+T166+1</f>
        <v>45083</v>
      </c>
      <c r="H211" s="21">
        <v>1</v>
      </c>
      <c r="I211" s="45">
        <f>+Jalons[[#This Row],[Début prévisionnel ]]+Jalons[[#This Row],[Nombre de jours]]-1</f>
        <v>45083</v>
      </c>
      <c r="J211" s="45"/>
      <c r="K211" s="87">
        <f ca="1">IF(Jalons[[#This Row],[temps consommés ]]-Jalons[[#This Row],[Nombre de jours]]&lt;0,0,Jalons[[#This Row],[temps consommés ]]-Jalons[[#This Row],[Nombre de jours]])</f>
        <v>0</v>
      </c>
      <c r="L21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1" s="45"/>
      <c r="N211" s="66"/>
      <c r="O211" s="88" t="str">
        <f ca="1">VLOOKUP(Jalons[[#This Row],[temps consommés 10]]-Jalons[[#This Row],[Nombre de jours6]]/Jalons[[#This Row],[Nombre de jours6]],$V$3:$W$6,2,1)</f>
        <v>En bonne voie</v>
      </c>
      <c r="P211" s="22" t="s">
        <v>9</v>
      </c>
      <c r="Q211" s="65">
        <f>IF(AND(Jalons[[#This Row],[début réel 8]]="",Jalons[[#This Row],[fin réelle 11]]),0,IF(AND(Jalons[[#This Row],[début réel 8]]&lt;&gt;"",Jalons[[#This Row],[fin réelle 11]]=""),0.5,1))</f>
        <v>0</v>
      </c>
      <c r="R211" s="56">
        <f>+Jalons[[#This Row],[Fin ]]+1</f>
        <v>45084</v>
      </c>
      <c r="S211">
        <v>23</v>
      </c>
      <c r="T211" s="45">
        <f>Jalons[[#This Row],[Début prévisionnel 5]]+Jalons[[#This Row],[Nombre de jours6]]</f>
        <v>45107</v>
      </c>
      <c r="U211" s="45"/>
      <c r="V211" s="87">
        <f ca="1">IF(Jalons[[#This Row],[temps consommés 10]]-Jalons[[#This Row],[Nombre de jours6]]&lt;0,0,Jalons[[#This Row],[temps consommés 10]]-Jalons[[#This Row],[Nombre de jours6]])</f>
        <v>0</v>
      </c>
      <c r="W21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1" s="45"/>
      <c r="Y211" s="23" t="str">
        <f ca="1">IF(AND($O211="Objectif",Y$7&gt;=$R211,Y$7&lt;=$R211+$S211-1),2,IF(AND($O211="Jalon",Y$7&gt;=$R211,Y$7&lt;=$R211+$S211-1),1,""))</f>
        <v/>
      </c>
      <c r="Z211" s="23" t="str">
        <f ca="1">IF(AND($O211="Objectif",Z$7&gt;=$R211,Z$7&lt;=$R211+$S211-1),2,IF(AND($O211="Jalon",Z$7&gt;=$R211,Z$7&lt;=$R211+$S211-1),1,""))</f>
        <v/>
      </c>
      <c r="AA211" s="23" t="str">
        <f ca="1">IF(AND($O211="Objectif",AA$7&gt;=$R211,AA$7&lt;=$R211+$S211-1),2,IF(AND($O211="Jalon",AA$7&gt;=$R211,AA$7&lt;=$R211+$S211-1),1,""))</f>
        <v/>
      </c>
      <c r="AB211" s="23" t="str">
        <f ca="1">IF(AND($O211="Objectif",AB$7&gt;=$R211,AB$7&lt;=$R211+$S211-1),2,IF(AND($O211="Jalon",AB$7&gt;=$R211,AB$7&lt;=$R211+$S211-1),1,""))</f>
        <v/>
      </c>
      <c r="AC211" s="23" t="str">
        <f ca="1">IF(AND($O211="Objectif",AC$7&gt;=$R211,AC$7&lt;=$R211+$S211-1),2,IF(AND($O211="Jalon",AC$7&gt;=$R211,AC$7&lt;=$R211+$S211-1),1,""))</f>
        <v/>
      </c>
      <c r="AD211" s="23" t="str">
        <f ca="1">IF(AND($O211="Objectif",AD$7&gt;=$R211,AD$7&lt;=$R211+$S211-1),2,IF(AND($O211="Jalon",AD$7&gt;=$R211,AD$7&lt;=$R211+$S211-1),1,""))</f>
        <v/>
      </c>
      <c r="AE211" s="23" t="str">
        <f ca="1">IF(AND($O211="Objectif",AE$7&gt;=$R211,AE$7&lt;=$R211+$S211-1),2,IF(AND($O211="Jalon",AE$7&gt;=$R211,AE$7&lt;=$R211+$S211-1),1,""))</f>
        <v/>
      </c>
      <c r="AF211" s="23" t="str">
        <f ca="1">IF(AND($O211="Objectif",AF$7&gt;=$R211,AF$7&lt;=$R211+$S211-1),2,IF(AND($O211="Jalon",AF$7&gt;=$R211,AF$7&lt;=$R211+$S211-1),1,""))</f>
        <v/>
      </c>
      <c r="AG211" s="23" t="str">
        <f ca="1">IF(AND($O211="Objectif",AG$7&gt;=$R211,AG$7&lt;=$R211+$S211-1),2,IF(AND($O211="Jalon",AG$7&gt;=$R211,AG$7&lt;=$R211+$S211-1),1,""))</f>
        <v/>
      </c>
      <c r="AH211" s="23" t="str">
        <f ca="1">IF(AND($O211="Objectif",AH$7&gt;=$R211,AH$7&lt;=$R211+$S211-1),2,IF(AND($O211="Jalon",AH$7&gt;=$R211,AH$7&lt;=$R211+$S211-1),1,""))</f>
        <v/>
      </c>
      <c r="AI211" s="23" t="str">
        <f ca="1">IF(AND($O211="Objectif",AI$7&gt;=$R211,AI$7&lt;=$R211+$S211-1),2,IF(AND($O211="Jalon",AI$7&gt;=$R211,AI$7&lt;=$R211+$S211-1),1,""))</f>
        <v/>
      </c>
      <c r="AJ211" s="23" t="str">
        <f ca="1">IF(AND($O211="Objectif",AJ$7&gt;=$R211,AJ$7&lt;=$R211+$S211-1),2,IF(AND($O211="Jalon",AJ$7&gt;=$R211,AJ$7&lt;=$R211+$S211-1),1,""))</f>
        <v/>
      </c>
      <c r="AK211" s="23" t="str">
        <f ca="1">IF(AND($O211="Objectif",AK$7&gt;=$R211,AK$7&lt;=$R211+$S211-1),2,IF(AND($O211="Jalon",AK$7&gt;=$R211,AK$7&lt;=$R211+$S211-1),1,""))</f>
        <v/>
      </c>
      <c r="AL211" s="23" t="str">
        <f ca="1">IF(AND($O211="Objectif",AL$7&gt;=$R211,AL$7&lt;=$R211+$S211-1),2,IF(AND($O211="Jalon",AL$7&gt;=$R211,AL$7&lt;=$R211+$S211-1),1,""))</f>
        <v/>
      </c>
      <c r="AM211" s="23" t="str">
        <f ca="1">IF(AND($O211="Objectif",AM$7&gt;=$R211,AM$7&lt;=$R211+$S211-1),2,IF(AND($O211="Jalon",AM$7&gt;=$R211,AM$7&lt;=$R211+$S211-1),1,""))</f>
        <v/>
      </c>
      <c r="AN211" s="23" t="str">
        <f ca="1">IF(AND($O211="Objectif",AN$7&gt;=$R211,AN$7&lt;=$R211+$S211-1),2,IF(AND($O211="Jalon",AN$7&gt;=$R211,AN$7&lt;=$R211+$S211-1),1,""))</f>
        <v/>
      </c>
      <c r="AO211" s="23" t="str">
        <f ca="1">IF(AND($O211="Objectif",AO$7&gt;=$R211,AO$7&lt;=$R211+$S211-1),2,IF(AND($O211="Jalon",AO$7&gt;=$R211,AO$7&lt;=$R211+$S211-1),1,""))</f>
        <v/>
      </c>
      <c r="AP211" s="23" t="str">
        <f ca="1">IF(AND($O211="Objectif",AP$7&gt;=$R211,AP$7&lt;=$R211+$S211-1),2,IF(AND($O211="Jalon",AP$7&gt;=$R211,AP$7&lt;=$R211+$S211-1),1,""))</f>
        <v/>
      </c>
      <c r="AQ211" s="23" t="str">
        <f ca="1">IF(AND($O211="Objectif",AQ$7&gt;=$R211,AQ$7&lt;=$R211+$S211-1),2,IF(AND($O211="Jalon",AQ$7&gt;=$R211,AQ$7&lt;=$R211+$S211-1),1,""))</f>
        <v/>
      </c>
      <c r="AR211" s="23" t="str">
        <f ca="1">IF(AND($O211="Objectif",AR$7&gt;=$R211,AR$7&lt;=$R211+$S211-1),2,IF(AND($O211="Jalon",AR$7&gt;=$R211,AR$7&lt;=$R211+$S211-1),1,""))</f>
        <v/>
      </c>
      <c r="AS211" s="23" t="str">
        <f ca="1">IF(AND($O211="Objectif",AS$7&gt;=$R211,AS$7&lt;=$R211+$S211-1),2,IF(AND($O211="Jalon",AS$7&gt;=$R211,AS$7&lt;=$R211+$S211-1),1,""))</f>
        <v/>
      </c>
      <c r="AT211" s="23" t="str">
        <f ca="1">IF(AND($O211="Objectif",AT$7&gt;=$R211,AT$7&lt;=$R211+$S211-1),2,IF(AND($O211="Jalon",AT$7&gt;=$R211,AT$7&lt;=$R211+$S211-1),1,""))</f>
        <v/>
      </c>
      <c r="AU211" s="23" t="str">
        <f ca="1">IF(AND($O211="Objectif",AU$7&gt;=$R211,AU$7&lt;=$R211+$S211-1),2,IF(AND($O211="Jalon",AU$7&gt;=$R211,AU$7&lt;=$R211+$S211-1),1,""))</f>
        <v/>
      </c>
      <c r="AV211" s="23" t="str">
        <f ca="1">IF(AND($O211="Objectif",AV$7&gt;=$R211,AV$7&lt;=$R211+$S211-1),2,IF(AND($O211="Jalon",AV$7&gt;=$R211,AV$7&lt;=$R211+$S211-1),1,""))</f>
        <v/>
      </c>
      <c r="AW211" s="23" t="str">
        <f ca="1">IF(AND($O211="Objectif",AW$7&gt;=$R211,AW$7&lt;=$R211+$S211-1),2,IF(AND($O211="Jalon",AW$7&gt;=$R211,AW$7&lt;=$R211+$S211-1),1,""))</f>
        <v/>
      </c>
      <c r="AX211" s="23" t="str">
        <f ca="1">IF(AND($O211="Objectif",AX$7&gt;=$R211,AX$7&lt;=$R211+$S211-1),2,IF(AND($O211="Jalon",AX$7&gt;=$R211,AX$7&lt;=$R211+$S211-1),1,""))</f>
        <v/>
      </c>
      <c r="AY211" s="23" t="str">
        <f ca="1">IF(AND($O211="Objectif",AY$7&gt;=$R211,AY$7&lt;=$R211+$S211-1),2,IF(AND($O211="Jalon",AY$7&gt;=$R211,AY$7&lt;=$R211+$S211-1),1,""))</f>
        <v/>
      </c>
      <c r="AZ211" s="23" t="str">
        <f ca="1">IF(AND($O211="Objectif",AZ$7&gt;=$R211,AZ$7&lt;=$R211+$S211-1),2,IF(AND($O211="Jalon",AZ$7&gt;=$R211,AZ$7&lt;=$R211+$S211-1),1,""))</f>
        <v/>
      </c>
      <c r="BA211" s="23" t="str">
        <f ca="1">IF(AND($O211="Objectif",BA$7&gt;=$R211,BA$7&lt;=$R211+$S211-1),2,IF(AND($O211="Jalon",BA$7&gt;=$R211,BA$7&lt;=$R211+$S211-1),1,""))</f>
        <v/>
      </c>
      <c r="BB211" s="23" t="str">
        <f ca="1">IF(AND($O211="Objectif",BB$7&gt;=$R211,BB$7&lt;=$R211+$S211-1),2,IF(AND($O211="Jalon",BB$7&gt;=$R211,BB$7&lt;=$R211+$S211-1),1,""))</f>
        <v/>
      </c>
      <c r="BC211" s="23" t="str">
        <f ca="1">IF(AND($O211="Objectif",BC$7&gt;=$R211,BC$7&lt;=$R211+$S211-1),2,IF(AND($O211="Jalon",BC$7&gt;=$R211,BC$7&lt;=$R211+$S211-1),1,""))</f>
        <v/>
      </c>
      <c r="BD211" s="23" t="str">
        <f ca="1">IF(AND($O211="Objectif",BD$7&gt;=$R211,BD$7&lt;=$R211+$S211-1),2,IF(AND($O211="Jalon",BD$7&gt;=$R211,BD$7&lt;=$R211+$S211-1),1,""))</f>
        <v/>
      </c>
      <c r="BE211" s="23" t="str">
        <f ca="1">IF(AND($O211="Objectif",BE$7&gt;=$R211,BE$7&lt;=$R211+$S211-1),2,IF(AND($O211="Jalon",BE$7&gt;=$R211,BE$7&lt;=$R211+$S211-1),1,""))</f>
        <v/>
      </c>
      <c r="BF211" s="23" t="str">
        <f ca="1">IF(AND($O211="Objectif",BF$7&gt;=$R211,BF$7&lt;=$R211+$S211-1),2,IF(AND($O211="Jalon",BF$7&gt;=$R211,BF$7&lt;=$R211+$S211-1),1,""))</f>
        <v/>
      </c>
      <c r="BG211" s="23" t="str">
        <f ca="1">IF(AND($O211="Objectif",BG$7&gt;=$R211,BG$7&lt;=$R211+$S211-1),2,IF(AND($O211="Jalon",BG$7&gt;=$R211,BG$7&lt;=$R211+$S211-1),1,""))</f>
        <v/>
      </c>
      <c r="BH211" s="23" t="str">
        <f ca="1">IF(AND($O211="Objectif",BH$7&gt;=$R211,BH$7&lt;=$R211+$S211-1),2,IF(AND($O211="Jalon",BH$7&gt;=$R211,BH$7&lt;=$R211+$S211-1),1,""))</f>
        <v/>
      </c>
      <c r="BI211" s="23" t="str">
        <f ca="1">IF(AND($O211="Objectif",BI$7&gt;=$R211,BI$7&lt;=$R211+$S211-1),2,IF(AND($O211="Jalon",BI$7&gt;=$R211,BI$7&lt;=$R211+$S211-1),1,""))</f>
        <v/>
      </c>
      <c r="BJ211" s="23" t="str">
        <f ca="1">IF(AND($O211="Objectif",BJ$7&gt;=$R211,BJ$7&lt;=$R211+$S211-1),2,IF(AND($O211="Jalon",BJ$7&gt;=$R211,BJ$7&lt;=$R211+$S211-1),1,""))</f>
        <v/>
      </c>
      <c r="BK211" s="23" t="str">
        <f ca="1">IF(AND($O211="Objectif",BK$7&gt;=$R211,BK$7&lt;=$R211+$S211-1),2,IF(AND($O211="Jalon",BK$7&gt;=$R211,BK$7&lt;=$R211+$S211-1),1,""))</f>
        <v/>
      </c>
      <c r="BL211" s="23" t="str">
        <f ca="1">IF(AND($O211="Objectif",BL$7&gt;=$R211,BL$7&lt;=$R211+$S211-1),2,IF(AND($O211="Jalon",BL$7&gt;=$R211,BL$7&lt;=$R211+$S211-1),1,""))</f>
        <v/>
      </c>
      <c r="BM211" s="23" t="str">
        <f ca="1">IF(AND($O211="Objectif",BM$7&gt;=$R211,BM$7&lt;=$R211+$S211-1),2,IF(AND($O211="Jalon",BM$7&gt;=$R211,BM$7&lt;=$R211+$S211-1),1,""))</f>
        <v/>
      </c>
      <c r="BN211" s="23" t="str">
        <f ca="1">IF(AND($O211="Objectif",BN$7&gt;=$R211,BN$7&lt;=$R211+$S211-1),2,IF(AND($O211="Jalon",BN$7&gt;=$R211,BN$7&lt;=$R211+$S211-1),1,""))</f>
        <v/>
      </c>
      <c r="BO211" s="23" t="str">
        <f ca="1">IF(AND($O211="Objectif",BO$7&gt;=$R211,BO$7&lt;=$R211+$S211-1),2,IF(AND($O211="Jalon",BO$7&gt;=$R211,BO$7&lt;=$R211+$S211-1),1,""))</f>
        <v/>
      </c>
      <c r="BP211" s="23" t="str">
        <f ca="1">IF(AND($O211="Objectif",BP$7&gt;=$R211,BP$7&lt;=$R211+$S211-1),2,IF(AND($O211="Jalon",BP$7&gt;=$R211,BP$7&lt;=$R211+$S211-1),1,""))</f>
        <v/>
      </c>
      <c r="BQ211" s="23" t="str">
        <f ca="1">IF(AND($O211="Objectif",BQ$7&gt;=$R211,BQ$7&lt;=$R211+$S211-1),2,IF(AND($O211="Jalon",BQ$7&gt;=$R211,BQ$7&lt;=$R211+$S211-1),1,""))</f>
        <v/>
      </c>
      <c r="BR211" s="23" t="str">
        <f ca="1">IF(AND($O211="Objectif",BR$7&gt;=$R211,BR$7&lt;=$R211+$S211-1),2,IF(AND($O211="Jalon",BR$7&gt;=$R211,BR$7&lt;=$R211+$S211-1),1,""))</f>
        <v/>
      </c>
      <c r="BS211" s="23" t="str">
        <f ca="1">IF(AND($O211="Objectif",BS$7&gt;=$R211,BS$7&lt;=$R211+$S211-1),2,IF(AND($O211="Jalon",BS$7&gt;=$R211,BS$7&lt;=$R211+$S211-1),1,""))</f>
        <v/>
      </c>
      <c r="BT211" s="23" t="str">
        <f ca="1">IF(AND($O211="Objectif",BT$7&gt;=$R211,BT$7&lt;=$R211+$S211-1),2,IF(AND($O211="Jalon",BT$7&gt;=$R211,BT$7&lt;=$R211+$S211-1),1,""))</f>
        <v/>
      </c>
      <c r="BU211" s="23" t="str">
        <f ca="1">IF(AND($O211="Objectif",BU$7&gt;=$R211,BU$7&lt;=$R211+$S211-1),2,IF(AND($O211="Jalon",BU$7&gt;=$R211,BU$7&lt;=$R211+$S211-1),1,""))</f>
        <v/>
      </c>
      <c r="BV211" s="23" t="str">
        <f ca="1">IF(AND($O211="Objectif",BV$7&gt;=$R211,BV$7&lt;=$R211+$S211-1),2,IF(AND($O211="Jalon",BV$7&gt;=$R211,BV$7&lt;=$R211+$S211-1),1,""))</f>
        <v/>
      </c>
      <c r="BW211" s="23" t="str">
        <f ca="1">IF(AND($O211="Objectif",BW$7&gt;=$R211,BW$7&lt;=$R211+$S211-1),2,IF(AND($O211="Jalon",BW$7&gt;=$R211,BW$7&lt;=$R211+$S211-1),1,""))</f>
        <v/>
      </c>
      <c r="BX211" s="23" t="str">
        <f ca="1">IF(AND($O211="Objectif",BX$7&gt;=$R211,BX$7&lt;=$R211+$S211-1),2,IF(AND($O211="Jalon",BX$7&gt;=$R211,BX$7&lt;=$R211+$S211-1),1,""))</f>
        <v/>
      </c>
      <c r="BY211" s="23" t="str">
        <f ca="1">IF(AND($O211="Objectif",BY$7&gt;=$R211,BY$7&lt;=$R211+$S211-1),2,IF(AND($O211="Jalon",BY$7&gt;=$R211,BY$7&lt;=$R211+$S211-1),1,""))</f>
        <v/>
      </c>
      <c r="BZ211" s="23" t="str">
        <f ca="1">IF(AND($O211="Objectif",BZ$7&gt;=$R211,BZ$7&lt;=$R211+$S211-1),2,IF(AND($O211="Jalon",BZ$7&gt;=$R211,BZ$7&lt;=$R211+$S211-1),1,""))</f>
        <v/>
      </c>
      <c r="CA211" s="23" t="str">
        <f ca="1">IF(AND($O211="Objectif",CA$7&gt;=$R211,CA$7&lt;=$R211+$S211-1),2,IF(AND($O211="Jalon",CA$7&gt;=$R211,CA$7&lt;=$R211+$S211-1),1,""))</f>
        <v/>
      </c>
      <c r="CB211" s="23" t="str">
        <f ca="1">IF(AND($O211="Objectif",CB$7&gt;=$R211,CB$7&lt;=$R211+$S211-1),2,IF(AND($O211="Jalon",CB$7&gt;=$R211,CB$7&lt;=$R211+$S211-1),1,""))</f>
        <v/>
      </c>
    </row>
    <row r="212" spans="1:80" s="60" customFormat="1" ht="30" customHeight="1" x14ac:dyDescent="0.25">
      <c r="A212" s="36">
        <v>21</v>
      </c>
      <c r="B212" s="33" t="s">
        <v>37</v>
      </c>
      <c r="C212" s="88" t="str">
        <f ca="1">VLOOKUP(((Jalons[[#This Row],[perturbation ]]+Jalons[[#This Row],[perturbation 9]])/150),$D$3:$E$6,2,1)</f>
        <v>En bonne voie</v>
      </c>
      <c r="D212" s="88" t="str">
        <f ca="1">VLOOKUP((Jalons[[#This Row],[temps consommés ]]-Jalons[[#This Row],[Nombre de jours]])/Jalons[[#This Row],[Nombre de jours]],$V$3:$W$6,2,1)</f>
        <v>En bonne voie</v>
      </c>
      <c r="E212" s="22" t="s">
        <v>9</v>
      </c>
      <c r="F212" s="65">
        <f>IF(AND(Jalons[[#This Row],[début réel ]]="",Jalons[[#This Row],[fin réelle ]]),0,IF(AND(Jalons[[#This Row],[début réel ]]&lt;&gt;"",Jalons[[#This Row],[fin réelle ]]=""),0.5,1))</f>
        <v>0</v>
      </c>
      <c r="G212" s="56">
        <f>+T167+1</f>
        <v>45083</v>
      </c>
      <c r="H212" s="21">
        <v>1</v>
      </c>
      <c r="I212" s="45">
        <f>+Jalons[[#This Row],[Début prévisionnel ]]+Jalons[[#This Row],[Nombre de jours]]-1</f>
        <v>45083</v>
      </c>
      <c r="J212" s="45"/>
      <c r="K212" s="87">
        <f ca="1">IF(Jalons[[#This Row],[temps consommés ]]-Jalons[[#This Row],[Nombre de jours]]&lt;0,0,Jalons[[#This Row],[temps consommés ]]-Jalons[[#This Row],[Nombre de jours]])</f>
        <v>0</v>
      </c>
      <c r="L21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2" s="45"/>
      <c r="N212" s="66"/>
      <c r="O212" s="88" t="str">
        <f ca="1">VLOOKUP(Jalons[[#This Row],[temps consommés 10]]-Jalons[[#This Row],[Nombre de jours6]]/Jalons[[#This Row],[Nombre de jours6]],$V$3:$W$6,2,1)</f>
        <v>En bonne voie</v>
      </c>
      <c r="P212" s="22" t="s">
        <v>9</v>
      </c>
      <c r="Q212" s="65">
        <f>IF(AND(Jalons[[#This Row],[début réel 8]]="",Jalons[[#This Row],[fin réelle 11]]),0,IF(AND(Jalons[[#This Row],[début réel 8]]&lt;&gt;"",Jalons[[#This Row],[fin réelle 11]]=""),0.5,1))</f>
        <v>0</v>
      </c>
      <c r="R212" s="56">
        <f>+Jalons[[#This Row],[Fin ]]+1</f>
        <v>45084</v>
      </c>
      <c r="S212">
        <v>23</v>
      </c>
      <c r="T212" s="45">
        <f>Jalons[[#This Row],[Début prévisionnel 5]]+Jalons[[#This Row],[Nombre de jours6]]</f>
        <v>45107</v>
      </c>
      <c r="U212" s="45"/>
      <c r="V212" s="87">
        <f ca="1">IF(Jalons[[#This Row],[temps consommés 10]]-Jalons[[#This Row],[Nombre de jours6]]&lt;0,0,Jalons[[#This Row],[temps consommés 10]]-Jalons[[#This Row],[Nombre de jours6]])</f>
        <v>0</v>
      </c>
      <c r="W21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2" s="45"/>
      <c r="Y212" s="23" t="str">
        <f ca="1">IF(AND($O212="Objectif",Y$7&gt;=$R212,Y$7&lt;=$R212+$S212-1),2,IF(AND($O212="Jalon",Y$7&gt;=$R212,Y$7&lt;=$R212+$S212-1),1,""))</f>
        <v/>
      </c>
      <c r="Z212" s="23" t="str">
        <f ca="1">IF(AND($O212="Objectif",Z$7&gt;=$R212,Z$7&lt;=$R212+$S212-1),2,IF(AND($O212="Jalon",Z$7&gt;=$R212,Z$7&lt;=$R212+$S212-1),1,""))</f>
        <v/>
      </c>
      <c r="AA212" s="23" t="str">
        <f ca="1">IF(AND($O212="Objectif",AA$7&gt;=$R212,AA$7&lt;=$R212+$S212-1),2,IF(AND($O212="Jalon",AA$7&gt;=$R212,AA$7&lt;=$R212+$S212-1),1,""))</f>
        <v/>
      </c>
      <c r="AB212" s="23" t="str">
        <f ca="1">IF(AND($O212="Objectif",AB$7&gt;=$R212,AB$7&lt;=$R212+$S212-1),2,IF(AND($O212="Jalon",AB$7&gt;=$R212,AB$7&lt;=$R212+$S212-1),1,""))</f>
        <v/>
      </c>
      <c r="AC212" s="23" t="str">
        <f ca="1">IF(AND($O212="Objectif",AC$7&gt;=$R212,AC$7&lt;=$R212+$S212-1),2,IF(AND($O212="Jalon",AC$7&gt;=$R212,AC$7&lt;=$R212+$S212-1),1,""))</f>
        <v/>
      </c>
      <c r="AD212" s="23" t="str">
        <f ca="1">IF(AND($O212="Objectif",AD$7&gt;=$R212,AD$7&lt;=$R212+$S212-1),2,IF(AND($O212="Jalon",AD$7&gt;=$R212,AD$7&lt;=$R212+$S212-1),1,""))</f>
        <v/>
      </c>
      <c r="AE212" s="23" t="str">
        <f ca="1">IF(AND($O212="Objectif",AE$7&gt;=$R212,AE$7&lt;=$R212+$S212-1),2,IF(AND($O212="Jalon",AE$7&gt;=$R212,AE$7&lt;=$R212+$S212-1),1,""))</f>
        <v/>
      </c>
      <c r="AF212" s="23" t="str">
        <f ca="1">IF(AND($O212="Objectif",AF$7&gt;=$R212,AF$7&lt;=$R212+$S212-1),2,IF(AND($O212="Jalon",AF$7&gt;=$R212,AF$7&lt;=$R212+$S212-1),1,""))</f>
        <v/>
      </c>
      <c r="AG212" s="23" t="str">
        <f ca="1">IF(AND($O212="Objectif",AG$7&gt;=$R212,AG$7&lt;=$R212+$S212-1),2,IF(AND($O212="Jalon",AG$7&gt;=$R212,AG$7&lt;=$R212+$S212-1),1,""))</f>
        <v/>
      </c>
      <c r="AH212" s="23" t="str">
        <f ca="1">IF(AND($O212="Objectif",AH$7&gt;=$R212,AH$7&lt;=$R212+$S212-1),2,IF(AND($O212="Jalon",AH$7&gt;=$R212,AH$7&lt;=$R212+$S212-1),1,""))</f>
        <v/>
      </c>
      <c r="AI212" s="23" t="str">
        <f ca="1">IF(AND($O212="Objectif",AI$7&gt;=$R212,AI$7&lt;=$R212+$S212-1),2,IF(AND($O212="Jalon",AI$7&gt;=$R212,AI$7&lt;=$R212+$S212-1),1,""))</f>
        <v/>
      </c>
      <c r="AJ212" s="23" t="str">
        <f ca="1">IF(AND($O212="Objectif",AJ$7&gt;=$R212,AJ$7&lt;=$R212+$S212-1),2,IF(AND($O212="Jalon",AJ$7&gt;=$R212,AJ$7&lt;=$R212+$S212-1),1,""))</f>
        <v/>
      </c>
      <c r="AK212" s="23" t="str">
        <f ca="1">IF(AND($O212="Objectif",AK$7&gt;=$R212,AK$7&lt;=$R212+$S212-1),2,IF(AND($O212="Jalon",AK$7&gt;=$R212,AK$7&lt;=$R212+$S212-1),1,""))</f>
        <v/>
      </c>
      <c r="AL212" s="23" t="str">
        <f ca="1">IF(AND($O212="Objectif",AL$7&gt;=$R212,AL$7&lt;=$R212+$S212-1),2,IF(AND($O212="Jalon",AL$7&gt;=$R212,AL$7&lt;=$R212+$S212-1),1,""))</f>
        <v/>
      </c>
      <c r="AM212" s="23" t="str">
        <f ca="1">IF(AND($O212="Objectif",AM$7&gt;=$R212,AM$7&lt;=$R212+$S212-1),2,IF(AND($O212="Jalon",AM$7&gt;=$R212,AM$7&lt;=$R212+$S212-1),1,""))</f>
        <v/>
      </c>
      <c r="AN212" s="23" t="str">
        <f ca="1">IF(AND($O212="Objectif",AN$7&gt;=$R212,AN$7&lt;=$R212+$S212-1),2,IF(AND($O212="Jalon",AN$7&gt;=$R212,AN$7&lt;=$R212+$S212-1),1,""))</f>
        <v/>
      </c>
      <c r="AO212" s="23" t="str">
        <f ca="1">IF(AND($O212="Objectif",AO$7&gt;=$R212,AO$7&lt;=$R212+$S212-1),2,IF(AND($O212="Jalon",AO$7&gt;=$R212,AO$7&lt;=$R212+$S212-1),1,""))</f>
        <v/>
      </c>
      <c r="AP212" s="23" t="str">
        <f ca="1">IF(AND($O212="Objectif",AP$7&gt;=$R212,AP$7&lt;=$R212+$S212-1),2,IF(AND($O212="Jalon",AP$7&gt;=$R212,AP$7&lt;=$R212+$S212-1),1,""))</f>
        <v/>
      </c>
      <c r="AQ212" s="23" t="str">
        <f ca="1">IF(AND($O212="Objectif",AQ$7&gt;=$R212,AQ$7&lt;=$R212+$S212-1),2,IF(AND($O212="Jalon",AQ$7&gt;=$R212,AQ$7&lt;=$R212+$S212-1),1,""))</f>
        <v/>
      </c>
      <c r="AR212" s="23" t="str">
        <f ca="1">IF(AND($O212="Objectif",AR$7&gt;=$R212,AR$7&lt;=$R212+$S212-1),2,IF(AND($O212="Jalon",AR$7&gt;=$R212,AR$7&lt;=$R212+$S212-1),1,""))</f>
        <v/>
      </c>
      <c r="AS212" s="23" t="str">
        <f ca="1">IF(AND($O212="Objectif",AS$7&gt;=$R212,AS$7&lt;=$R212+$S212-1),2,IF(AND($O212="Jalon",AS$7&gt;=$R212,AS$7&lt;=$R212+$S212-1),1,""))</f>
        <v/>
      </c>
      <c r="AT212" s="23" t="str">
        <f ca="1">IF(AND($O212="Objectif",AT$7&gt;=$R212,AT$7&lt;=$R212+$S212-1),2,IF(AND($O212="Jalon",AT$7&gt;=$R212,AT$7&lt;=$R212+$S212-1),1,""))</f>
        <v/>
      </c>
      <c r="AU212" s="23" t="str">
        <f ca="1">IF(AND($O212="Objectif",AU$7&gt;=$R212,AU$7&lt;=$R212+$S212-1),2,IF(AND($O212="Jalon",AU$7&gt;=$R212,AU$7&lt;=$R212+$S212-1),1,""))</f>
        <v/>
      </c>
      <c r="AV212" s="23" t="str">
        <f ca="1">IF(AND($O212="Objectif",AV$7&gt;=$R212,AV$7&lt;=$R212+$S212-1),2,IF(AND($O212="Jalon",AV$7&gt;=$R212,AV$7&lt;=$R212+$S212-1),1,""))</f>
        <v/>
      </c>
      <c r="AW212" s="23" t="str">
        <f ca="1">IF(AND($O212="Objectif",AW$7&gt;=$R212,AW$7&lt;=$R212+$S212-1),2,IF(AND($O212="Jalon",AW$7&gt;=$R212,AW$7&lt;=$R212+$S212-1),1,""))</f>
        <v/>
      </c>
      <c r="AX212" s="23" t="str">
        <f ca="1">IF(AND($O212="Objectif",AX$7&gt;=$R212,AX$7&lt;=$R212+$S212-1),2,IF(AND($O212="Jalon",AX$7&gt;=$R212,AX$7&lt;=$R212+$S212-1),1,""))</f>
        <v/>
      </c>
      <c r="AY212" s="23" t="str">
        <f ca="1">IF(AND($O212="Objectif",AY$7&gt;=$R212,AY$7&lt;=$R212+$S212-1),2,IF(AND($O212="Jalon",AY$7&gt;=$R212,AY$7&lt;=$R212+$S212-1),1,""))</f>
        <v/>
      </c>
      <c r="AZ212" s="23" t="str">
        <f ca="1">IF(AND($O212="Objectif",AZ$7&gt;=$R212,AZ$7&lt;=$R212+$S212-1),2,IF(AND($O212="Jalon",AZ$7&gt;=$R212,AZ$7&lt;=$R212+$S212-1),1,""))</f>
        <v/>
      </c>
      <c r="BA212" s="23" t="str">
        <f ca="1">IF(AND($O212="Objectif",BA$7&gt;=$R212,BA$7&lt;=$R212+$S212-1),2,IF(AND($O212="Jalon",BA$7&gt;=$R212,BA$7&lt;=$R212+$S212-1),1,""))</f>
        <v/>
      </c>
      <c r="BB212" s="23" t="str">
        <f ca="1">IF(AND($O212="Objectif",BB$7&gt;=$R212,BB$7&lt;=$R212+$S212-1),2,IF(AND($O212="Jalon",BB$7&gt;=$R212,BB$7&lt;=$R212+$S212-1),1,""))</f>
        <v/>
      </c>
      <c r="BC212" s="23" t="str">
        <f ca="1">IF(AND($O212="Objectif",BC$7&gt;=$R212,BC$7&lt;=$R212+$S212-1),2,IF(AND($O212="Jalon",BC$7&gt;=$R212,BC$7&lt;=$R212+$S212-1),1,""))</f>
        <v/>
      </c>
      <c r="BD212" s="23" t="str">
        <f ca="1">IF(AND($O212="Objectif",BD$7&gt;=$R212,BD$7&lt;=$R212+$S212-1),2,IF(AND($O212="Jalon",BD$7&gt;=$R212,BD$7&lt;=$R212+$S212-1),1,""))</f>
        <v/>
      </c>
      <c r="BE212" s="23" t="str">
        <f ca="1">IF(AND($O212="Objectif",BE$7&gt;=$R212,BE$7&lt;=$R212+$S212-1),2,IF(AND($O212="Jalon",BE$7&gt;=$R212,BE$7&lt;=$R212+$S212-1),1,""))</f>
        <v/>
      </c>
      <c r="BF212" s="23" t="str">
        <f ca="1">IF(AND($O212="Objectif",BF$7&gt;=$R212,BF$7&lt;=$R212+$S212-1),2,IF(AND($O212="Jalon",BF$7&gt;=$R212,BF$7&lt;=$R212+$S212-1),1,""))</f>
        <v/>
      </c>
      <c r="BG212" s="23" t="str">
        <f ca="1">IF(AND($O212="Objectif",BG$7&gt;=$R212,BG$7&lt;=$R212+$S212-1),2,IF(AND($O212="Jalon",BG$7&gt;=$R212,BG$7&lt;=$R212+$S212-1),1,""))</f>
        <v/>
      </c>
      <c r="BH212" s="23" t="str">
        <f ca="1">IF(AND($O212="Objectif",BH$7&gt;=$R212,BH$7&lt;=$R212+$S212-1),2,IF(AND($O212="Jalon",BH$7&gt;=$R212,BH$7&lt;=$R212+$S212-1),1,""))</f>
        <v/>
      </c>
      <c r="BI212" s="23" t="str">
        <f ca="1">IF(AND($O212="Objectif",BI$7&gt;=$R212,BI$7&lt;=$R212+$S212-1),2,IF(AND($O212="Jalon",BI$7&gt;=$R212,BI$7&lt;=$R212+$S212-1),1,""))</f>
        <v/>
      </c>
      <c r="BJ212" s="23" t="str">
        <f ca="1">IF(AND($O212="Objectif",BJ$7&gt;=$R212,BJ$7&lt;=$R212+$S212-1),2,IF(AND($O212="Jalon",BJ$7&gt;=$R212,BJ$7&lt;=$R212+$S212-1),1,""))</f>
        <v/>
      </c>
      <c r="BK212" s="23" t="str">
        <f ca="1">IF(AND($O212="Objectif",BK$7&gt;=$R212,BK$7&lt;=$R212+$S212-1),2,IF(AND($O212="Jalon",BK$7&gt;=$R212,BK$7&lt;=$R212+$S212-1),1,""))</f>
        <v/>
      </c>
      <c r="BL212" s="23" t="str">
        <f ca="1">IF(AND($O212="Objectif",BL$7&gt;=$R212,BL$7&lt;=$R212+$S212-1),2,IF(AND($O212="Jalon",BL$7&gt;=$R212,BL$7&lt;=$R212+$S212-1),1,""))</f>
        <v/>
      </c>
      <c r="BM212" s="23" t="str">
        <f ca="1">IF(AND($O212="Objectif",BM$7&gt;=$R212,BM$7&lt;=$R212+$S212-1),2,IF(AND($O212="Jalon",BM$7&gt;=$R212,BM$7&lt;=$R212+$S212-1),1,""))</f>
        <v/>
      </c>
      <c r="BN212" s="23" t="str">
        <f ca="1">IF(AND($O212="Objectif",BN$7&gt;=$R212,BN$7&lt;=$R212+$S212-1),2,IF(AND($O212="Jalon",BN$7&gt;=$R212,BN$7&lt;=$R212+$S212-1),1,""))</f>
        <v/>
      </c>
      <c r="BO212" s="23" t="str">
        <f ca="1">IF(AND($O212="Objectif",BO$7&gt;=$R212,BO$7&lt;=$R212+$S212-1),2,IF(AND($O212="Jalon",BO$7&gt;=$R212,BO$7&lt;=$R212+$S212-1),1,""))</f>
        <v/>
      </c>
      <c r="BP212" s="23" t="str">
        <f ca="1">IF(AND($O212="Objectif",BP$7&gt;=$R212,BP$7&lt;=$R212+$S212-1),2,IF(AND($O212="Jalon",BP$7&gt;=$R212,BP$7&lt;=$R212+$S212-1),1,""))</f>
        <v/>
      </c>
      <c r="BQ212" s="23" t="str">
        <f ca="1">IF(AND($O212="Objectif",BQ$7&gt;=$R212,BQ$7&lt;=$R212+$S212-1),2,IF(AND($O212="Jalon",BQ$7&gt;=$R212,BQ$7&lt;=$R212+$S212-1),1,""))</f>
        <v/>
      </c>
      <c r="BR212" s="23" t="str">
        <f ca="1">IF(AND($O212="Objectif",BR$7&gt;=$R212,BR$7&lt;=$R212+$S212-1),2,IF(AND($O212="Jalon",BR$7&gt;=$R212,BR$7&lt;=$R212+$S212-1),1,""))</f>
        <v/>
      </c>
      <c r="BS212" s="23" t="str">
        <f ca="1">IF(AND($O212="Objectif",BS$7&gt;=$R212,BS$7&lt;=$R212+$S212-1),2,IF(AND($O212="Jalon",BS$7&gt;=$R212,BS$7&lt;=$R212+$S212-1),1,""))</f>
        <v/>
      </c>
      <c r="BT212" s="23" t="str">
        <f ca="1">IF(AND($O212="Objectif",BT$7&gt;=$R212,BT$7&lt;=$R212+$S212-1),2,IF(AND($O212="Jalon",BT$7&gt;=$R212,BT$7&lt;=$R212+$S212-1),1,""))</f>
        <v/>
      </c>
      <c r="BU212" s="23" t="str">
        <f ca="1">IF(AND($O212="Objectif",BU$7&gt;=$R212,BU$7&lt;=$R212+$S212-1),2,IF(AND($O212="Jalon",BU$7&gt;=$R212,BU$7&lt;=$R212+$S212-1),1,""))</f>
        <v/>
      </c>
      <c r="BV212" s="23" t="str">
        <f ca="1">IF(AND($O212="Objectif",BV$7&gt;=$R212,BV$7&lt;=$R212+$S212-1),2,IF(AND($O212="Jalon",BV$7&gt;=$R212,BV$7&lt;=$R212+$S212-1),1,""))</f>
        <v/>
      </c>
      <c r="BW212" s="23" t="str">
        <f ca="1">IF(AND($O212="Objectif",BW$7&gt;=$R212,BW$7&lt;=$R212+$S212-1),2,IF(AND($O212="Jalon",BW$7&gt;=$R212,BW$7&lt;=$R212+$S212-1),1,""))</f>
        <v/>
      </c>
      <c r="BX212" s="23" t="str">
        <f ca="1">IF(AND($O212="Objectif",BX$7&gt;=$R212,BX$7&lt;=$R212+$S212-1),2,IF(AND($O212="Jalon",BX$7&gt;=$R212,BX$7&lt;=$R212+$S212-1),1,""))</f>
        <v/>
      </c>
      <c r="BY212" s="23" t="str">
        <f ca="1">IF(AND($O212="Objectif",BY$7&gt;=$R212,BY$7&lt;=$R212+$S212-1),2,IF(AND($O212="Jalon",BY$7&gt;=$R212,BY$7&lt;=$R212+$S212-1),1,""))</f>
        <v/>
      </c>
      <c r="BZ212" s="23" t="str">
        <f ca="1">IF(AND($O212="Objectif",BZ$7&gt;=$R212,BZ$7&lt;=$R212+$S212-1),2,IF(AND($O212="Jalon",BZ$7&gt;=$R212,BZ$7&lt;=$R212+$S212-1),1,""))</f>
        <v/>
      </c>
      <c r="CA212" s="23" t="str">
        <f ca="1">IF(AND($O212="Objectif",CA$7&gt;=$R212,CA$7&lt;=$R212+$S212-1),2,IF(AND($O212="Jalon",CA$7&gt;=$R212,CA$7&lt;=$R212+$S212-1),1,""))</f>
        <v/>
      </c>
      <c r="CB212" s="23" t="str">
        <f ca="1">IF(AND($O212="Objectif",CB$7&gt;=$R212,CB$7&lt;=$R212+$S212-1),2,IF(AND($O212="Jalon",CB$7&gt;=$R212,CB$7&lt;=$R212+$S212-1),1,""))</f>
        <v/>
      </c>
    </row>
    <row r="213" spans="1:80" s="60" customFormat="1" ht="30" customHeight="1" x14ac:dyDescent="0.25">
      <c r="A213" s="37">
        <v>22</v>
      </c>
      <c r="B213" s="33" t="s">
        <v>38</v>
      </c>
      <c r="C213" s="88" t="str">
        <f ca="1">VLOOKUP(((Jalons[[#This Row],[perturbation ]]+Jalons[[#This Row],[perturbation 9]])/150),$D$3:$E$6,2,1)</f>
        <v>En bonne voie</v>
      </c>
      <c r="D213" s="88" t="str">
        <f ca="1">VLOOKUP((Jalons[[#This Row],[temps consommés ]]-Jalons[[#This Row],[Nombre de jours]])/Jalons[[#This Row],[Nombre de jours]],$V$3:$W$6,2,1)</f>
        <v>En bonne voie</v>
      </c>
      <c r="E213" s="22" t="s">
        <v>9</v>
      </c>
      <c r="F213" s="65">
        <f>IF(AND(Jalons[[#This Row],[début réel ]]="",Jalons[[#This Row],[fin réelle ]]),0,IF(AND(Jalons[[#This Row],[début réel ]]&lt;&gt;"",Jalons[[#This Row],[fin réelle ]]=""),0.5,1))</f>
        <v>0</v>
      </c>
      <c r="G213" s="56">
        <f>+T168+1</f>
        <v>45083</v>
      </c>
      <c r="H213" s="21">
        <v>1</v>
      </c>
      <c r="I213" s="45">
        <f>+Jalons[[#This Row],[Début prévisionnel ]]+Jalons[[#This Row],[Nombre de jours]]-1</f>
        <v>45083</v>
      </c>
      <c r="J213" s="45"/>
      <c r="K213" s="87">
        <f ca="1">IF(Jalons[[#This Row],[temps consommés ]]-Jalons[[#This Row],[Nombre de jours]]&lt;0,0,Jalons[[#This Row],[temps consommés ]]-Jalons[[#This Row],[Nombre de jours]])</f>
        <v>0</v>
      </c>
      <c r="L21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3" s="45"/>
      <c r="N213" s="66"/>
      <c r="O213" s="88" t="str">
        <f ca="1">VLOOKUP(Jalons[[#This Row],[temps consommés 10]]-Jalons[[#This Row],[Nombre de jours6]]/Jalons[[#This Row],[Nombre de jours6]],$V$3:$W$6,2,1)</f>
        <v>En bonne voie</v>
      </c>
      <c r="P213" s="22" t="s">
        <v>9</v>
      </c>
      <c r="Q213" s="65">
        <f>IF(AND(Jalons[[#This Row],[début réel 8]]="",Jalons[[#This Row],[fin réelle 11]]),0,IF(AND(Jalons[[#This Row],[début réel 8]]&lt;&gt;"",Jalons[[#This Row],[fin réelle 11]]=""),0.5,1))</f>
        <v>0</v>
      </c>
      <c r="R213" s="56">
        <f>+Jalons[[#This Row],[Fin ]]+1</f>
        <v>45084</v>
      </c>
      <c r="S213">
        <v>23</v>
      </c>
      <c r="T213" s="45">
        <f>Jalons[[#This Row],[Début prévisionnel 5]]+Jalons[[#This Row],[Nombre de jours6]]</f>
        <v>45107</v>
      </c>
      <c r="U213" s="45"/>
      <c r="V213" s="87">
        <f ca="1">IF(Jalons[[#This Row],[temps consommés 10]]-Jalons[[#This Row],[Nombre de jours6]]&lt;0,0,Jalons[[#This Row],[temps consommés 10]]-Jalons[[#This Row],[Nombre de jours6]])</f>
        <v>0</v>
      </c>
      <c r="W21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3" s="45"/>
      <c r="Y213" s="23" t="str">
        <f ca="1">IF(AND($O213="Objectif",Y$7&gt;=$R213,Y$7&lt;=$R213+$S213-1),2,IF(AND($O213="Jalon",Y$7&gt;=$R213,Y$7&lt;=$R213+$S213-1),1,""))</f>
        <v/>
      </c>
      <c r="Z213" s="23" t="str">
        <f ca="1">IF(AND($O213="Objectif",Z$7&gt;=$R213,Z$7&lt;=$R213+$S213-1),2,IF(AND($O213="Jalon",Z$7&gt;=$R213,Z$7&lt;=$R213+$S213-1),1,""))</f>
        <v/>
      </c>
      <c r="AA213" s="23" t="str">
        <f ca="1">IF(AND($O213="Objectif",AA$7&gt;=$R213,AA$7&lt;=$R213+$S213-1),2,IF(AND($O213="Jalon",AA$7&gt;=$R213,AA$7&lt;=$R213+$S213-1),1,""))</f>
        <v/>
      </c>
      <c r="AB213" s="23" t="str">
        <f ca="1">IF(AND($O213="Objectif",AB$7&gt;=$R213,AB$7&lt;=$R213+$S213-1),2,IF(AND($O213="Jalon",AB$7&gt;=$R213,AB$7&lt;=$R213+$S213-1),1,""))</f>
        <v/>
      </c>
      <c r="AC213" s="23" t="str">
        <f ca="1">IF(AND($O213="Objectif",AC$7&gt;=$R213,AC$7&lt;=$R213+$S213-1),2,IF(AND($O213="Jalon",AC$7&gt;=$R213,AC$7&lt;=$R213+$S213-1),1,""))</f>
        <v/>
      </c>
      <c r="AD213" s="23" t="str">
        <f ca="1">IF(AND($O213="Objectif",AD$7&gt;=$R213,AD$7&lt;=$R213+$S213-1),2,IF(AND($O213="Jalon",AD$7&gt;=$R213,AD$7&lt;=$R213+$S213-1),1,""))</f>
        <v/>
      </c>
      <c r="AE213" s="23" t="str">
        <f ca="1">IF(AND($O213="Objectif",AE$7&gt;=$R213,AE$7&lt;=$R213+$S213-1),2,IF(AND($O213="Jalon",AE$7&gt;=$R213,AE$7&lt;=$R213+$S213-1),1,""))</f>
        <v/>
      </c>
      <c r="AF213" s="23" t="str">
        <f ca="1">IF(AND($O213="Objectif",AF$7&gt;=$R213,AF$7&lt;=$R213+$S213-1),2,IF(AND($O213="Jalon",AF$7&gt;=$R213,AF$7&lt;=$R213+$S213-1),1,""))</f>
        <v/>
      </c>
      <c r="AG213" s="23" t="str">
        <f ca="1">IF(AND($O213="Objectif",AG$7&gt;=$R213,AG$7&lt;=$R213+$S213-1),2,IF(AND($O213="Jalon",AG$7&gt;=$R213,AG$7&lt;=$R213+$S213-1),1,""))</f>
        <v/>
      </c>
      <c r="AH213" s="23" t="str">
        <f ca="1">IF(AND($O213="Objectif",AH$7&gt;=$R213,AH$7&lt;=$R213+$S213-1),2,IF(AND($O213="Jalon",AH$7&gt;=$R213,AH$7&lt;=$R213+$S213-1),1,""))</f>
        <v/>
      </c>
      <c r="AI213" s="23" t="str">
        <f ca="1">IF(AND($O213="Objectif",AI$7&gt;=$R213,AI$7&lt;=$R213+$S213-1),2,IF(AND($O213="Jalon",AI$7&gt;=$R213,AI$7&lt;=$R213+$S213-1),1,""))</f>
        <v/>
      </c>
      <c r="AJ213" s="23" t="str">
        <f ca="1">IF(AND($O213="Objectif",AJ$7&gt;=$R213,AJ$7&lt;=$R213+$S213-1),2,IF(AND($O213="Jalon",AJ$7&gt;=$R213,AJ$7&lt;=$R213+$S213-1),1,""))</f>
        <v/>
      </c>
      <c r="AK213" s="23" t="str">
        <f ca="1">IF(AND($O213="Objectif",AK$7&gt;=$R213,AK$7&lt;=$R213+$S213-1),2,IF(AND($O213="Jalon",AK$7&gt;=$R213,AK$7&lt;=$R213+$S213-1),1,""))</f>
        <v/>
      </c>
      <c r="AL213" s="23" t="str">
        <f ca="1">IF(AND($O213="Objectif",AL$7&gt;=$R213,AL$7&lt;=$R213+$S213-1),2,IF(AND($O213="Jalon",AL$7&gt;=$R213,AL$7&lt;=$R213+$S213-1),1,""))</f>
        <v/>
      </c>
      <c r="AM213" s="23" t="str">
        <f ca="1">IF(AND($O213="Objectif",AM$7&gt;=$R213,AM$7&lt;=$R213+$S213-1),2,IF(AND($O213="Jalon",AM$7&gt;=$R213,AM$7&lt;=$R213+$S213-1),1,""))</f>
        <v/>
      </c>
      <c r="AN213" s="23" t="str">
        <f ca="1">IF(AND($O213="Objectif",AN$7&gt;=$R213,AN$7&lt;=$R213+$S213-1),2,IF(AND($O213="Jalon",AN$7&gt;=$R213,AN$7&lt;=$R213+$S213-1),1,""))</f>
        <v/>
      </c>
      <c r="AO213" s="23" t="str">
        <f ca="1">IF(AND($O213="Objectif",AO$7&gt;=$R213,AO$7&lt;=$R213+$S213-1),2,IF(AND($O213="Jalon",AO$7&gt;=$R213,AO$7&lt;=$R213+$S213-1),1,""))</f>
        <v/>
      </c>
      <c r="AP213" s="23" t="str">
        <f ca="1">IF(AND($O213="Objectif",AP$7&gt;=$R213,AP$7&lt;=$R213+$S213-1),2,IF(AND($O213="Jalon",AP$7&gt;=$R213,AP$7&lt;=$R213+$S213-1),1,""))</f>
        <v/>
      </c>
      <c r="AQ213" s="23" t="str">
        <f ca="1">IF(AND($O213="Objectif",AQ$7&gt;=$R213,AQ$7&lt;=$R213+$S213-1),2,IF(AND($O213="Jalon",AQ$7&gt;=$R213,AQ$7&lt;=$R213+$S213-1),1,""))</f>
        <v/>
      </c>
      <c r="AR213" s="23" t="str">
        <f ca="1">IF(AND($O213="Objectif",AR$7&gt;=$R213,AR$7&lt;=$R213+$S213-1),2,IF(AND($O213="Jalon",AR$7&gt;=$R213,AR$7&lt;=$R213+$S213-1),1,""))</f>
        <v/>
      </c>
      <c r="AS213" s="23" t="str">
        <f ca="1">IF(AND($O213="Objectif",AS$7&gt;=$R213,AS$7&lt;=$R213+$S213-1),2,IF(AND($O213="Jalon",AS$7&gt;=$R213,AS$7&lt;=$R213+$S213-1),1,""))</f>
        <v/>
      </c>
      <c r="AT213" s="23" t="str">
        <f ca="1">IF(AND($O213="Objectif",AT$7&gt;=$R213,AT$7&lt;=$R213+$S213-1),2,IF(AND($O213="Jalon",AT$7&gt;=$R213,AT$7&lt;=$R213+$S213-1),1,""))</f>
        <v/>
      </c>
      <c r="AU213" s="23" t="str">
        <f ca="1">IF(AND($O213="Objectif",AU$7&gt;=$R213,AU$7&lt;=$R213+$S213-1),2,IF(AND($O213="Jalon",AU$7&gt;=$R213,AU$7&lt;=$R213+$S213-1),1,""))</f>
        <v/>
      </c>
      <c r="AV213" s="23" t="str">
        <f ca="1">IF(AND($O213="Objectif",AV$7&gt;=$R213,AV$7&lt;=$R213+$S213-1),2,IF(AND($O213="Jalon",AV$7&gt;=$R213,AV$7&lt;=$R213+$S213-1),1,""))</f>
        <v/>
      </c>
      <c r="AW213" s="23" t="str">
        <f ca="1">IF(AND($O213="Objectif",AW$7&gt;=$R213,AW$7&lt;=$R213+$S213-1),2,IF(AND($O213="Jalon",AW$7&gt;=$R213,AW$7&lt;=$R213+$S213-1),1,""))</f>
        <v/>
      </c>
      <c r="AX213" s="23" t="str">
        <f ca="1">IF(AND($O213="Objectif",AX$7&gt;=$R213,AX$7&lt;=$R213+$S213-1),2,IF(AND($O213="Jalon",AX$7&gt;=$R213,AX$7&lt;=$R213+$S213-1),1,""))</f>
        <v/>
      </c>
      <c r="AY213" s="23" t="str">
        <f ca="1">IF(AND($O213="Objectif",AY$7&gt;=$R213,AY$7&lt;=$R213+$S213-1),2,IF(AND($O213="Jalon",AY$7&gt;=$R213,AY$7&lt;=$R213+$S213-1),1,""))</f>
        <v/>
      </c>
      <c r="AZ213" s="23" t="str">
        <f ca="1">IF(AND($O213="Objectif",AZ$7&gt;=$R213,AZ$7&lt;=$R213+$S213-1),2,IF(AND($O213="Jalon",AZ$7&gt;=$R213,AZ$7&lt;=$R213+$S213-1),1,""))</f>
        <v/>
      </c>
      <c r="BA213" s="23" t="str">
        <f ca="1">IF(AND($O213="Objectif",BA$7&gt;=$R213,BA$7&lt;=$R213+$S213-1),2,IF(AND($O213="Jalon",BA$7&gt;=$R213,BA$7&lt;=$R213+$S213-1),1,""))</f>
        <v/>
      </c>
      <c r="BB213" s="23" t="str">
        <f ca="1">IF(AND($O213="Objectif",BB$7&gt;=$R213,BB$7&lt;=$R213+$S213-1),2,IF(AND($O213="Jalon",BB$7&gt;=$R213,BB$7&lt;=$R213+$S213-1),1,""))</f>
        <v/>
      </c>
      <c r="BC213" s="23" t="str">
        <f ca="1">IF(AND($O213="Objectif",BC$7&gt;=$R213,BC$7&lt;=$R213+$S213-1),2,IF(AND($O213="Jalon",BC$7&gt;=$R213,BC$7&lt;=$R213+$S213-1),1,""))</f>
        <v/>
      </c>
      <c r="BD213" s="23" t="str">
        <f ca="1">IF(AND($O213="Objectif",BD$7&gt;=$R213,BD$7&lt;=$R213+$S213-1),2,IF(AND($O213="Jalon",BD$7&gt;=$R213,BD$7&lt;=$R213+$S213-1),1,""))</f>
        <v/>
      </c>
      <c r="BE213" s="23" t="str">
        <f ca="1">IF(AND($O213="Objectif",BE$7&gt;=$R213,BE$7&lt;=$R213+$S213-1),2,IF(AND($O213="Jalon",BE$7&gt;=$R213,BE$7&lt;=$R213+$S213-1),1,""))</f>
        <v/>
      </c>
      <c r="BF213" s="23" t="str">
        <f ca="1">IF(AND($O213="Objectif",BF$7&gt;=$R213,BF$7&lt;=$R213+$S213-1),2,IF(AND($O213="Jalon",BF$7&gt;=$R213,BF$7&lt;=$R213+$S213-1),1,""))</f>
        <v/>
      </c>
      <c r="BG213" s="23" t="str">
        <f ca="1">IF(AND($O213="Objectif",BG$7&gt;=$R213,BG$7&lt;=$R213+$S213-1),2,IF(AND($O213="Jalon",BG$7&gt;=$R213,BG$7&lt;=$R213+$S213-1),1,""))</f>
        <v/>
      </c>
      <c r="BH213" s="23" t="str">
        <f ca="1">IF(AND($O213="Objectif",BH$7&gt;=$R213,BH$7&lt;=$R213+$S213-1),2,IF(AND($O213="Jalon",BH$7&gt;=$R213,BH$7&lt;=$R213+$S213-1),1,""))</f>
        <v/>
      </c>
      <c r="BI213" s="23" t="str">
        <f ca="1">IF(AND($O213="Objectif",BI$7&gt;=$R213,BI$7&lt;=$R213+$S213-1),2,IF(AND($O213="Jalon",BI$7&gt;=$R213,BI$7&lt;=$R213+$S213-1),1,""))</f>
        <v/>
      </c>
      <c r="BJ213" s="23" t="str">
        <f ca="1">IF(AND($O213="Objectif",BJ$7&gt;=$R213,BJ$7&lt;=$R213+$S213-1),2,IF(AND($O213="Jalon",BJ$7&gt;=$R213,BJ$7&lt;=$R213+$S213-1),1,""))</f>
        <v/>
      </c>
      <c r="BK213" s="23" t="str">
        <f ca="1">IF(AND($O213="Objectif",BK$7&gt;=$R213,BK$7&lt;=$R213+$S213-1),2,IF(AND($O213="Jalon",BK$7&gt;=$R213,BK$7&lt;=$R213+$S213-1),1,""))</f>
        <v/>
      </c>
      <c r="BL213" s="23" t="str">
        <f ca="1">IF(AND($O213="Objectif",BL$7&gt;=$R213,BL$7&lt;=$R213+$S213-1),2,IF(AND($O213="Jalon",BL$7&gt;=$R213,BL$7&lt;=$R213+$S213-1),1,""))</f>
        <v/>
      </c>
      <c r="BM213" s="23" t="str">
        <f ca="1">IF(AND($O213="Objectif",BM$7&gt;=$R213,BM$7&lt;=$R213+$S213-1),2,IF(AND($O213="Jalon",BM$7&gt;=$R213,BM$7&lt;=$R213+$S213-1),1,""))</f>
        <v/>
      </c>
      <c r="BN213" s="23" t="str">
        <f ca="1">IF(AND($O213="Objectif",BN$7&gt;=$R213,BN$7&lt;=$R213+$S213-1),2,IF(AND($O213="Jalon",BN$7&gt;=$R213,BN$7&lt;=$R213+$S213-1),1,""))</f>
        <v/>
      </c>
      <c r="BO213" s="23" t="str">
        <f ca="1">IF(AND($O213="Objectif",BO$7&gt;=$R213,BO$7&lt;=$R213+$S213-1),2,IF(AND($O213="Jalon",BO$7&gt;=$R213,BO$7&lt;=$R213+$S213-1),1,""))</f>
        <v/>
      </c>
      <c r="BP213" s="23" t="str">
        <f ca="1">IF(AND($O213="Objectif",BP$7&gt;=$R213,BP$7&lt;=$R213+$S213-1),2,IF(AND($O213="Jalon",BP$7&gt;=$R213,BP$7&lt;=$R213+$S213-1),1,""))</f>
        <v/>
      </c>
      <c r="BQ213" s="23" t="str">
        <f ca="1">IF(AND($O213="Objectif",BQ$7&gt;=$R213,BQ$7&lt;=$R213+$S213-1),2,IF(AND($O213="Jalon",BQ$7&gt;=$R213,BQ$7&lt;=$R213+$S213-1),1,""))</f>
        <v/>
      </c>
      <c r="BR213" s="23" t="str">
        <f ca="1">IF(AND($O213="Objectif",BR$7&gt;=$R213,BR$7&lt;=$R213+$S213-1),2,IF(AND($O213="Jalon",BR$7&gt;=$R213,BR$7&lt;=$R213+$S213-1),1,""))</f>
        <v/>
      </c>
      <c r="BS213" s="23" t="str">
        <f ca="1">IF(AND($O213="Objectif",BS$7&gt;=$R213,BS$7&lt;=$R213+$S213-1),2,IF(AND($O213="Jalon",BS$7&gt;=$R213,BS$7&lt;=$R213+$S213-1),1,""))</f>
        <v/>
      </c>
      <c r="BT213" s="23" t="str">
        <f ca="1">IF(AND($O213="Objectif",BT$7&gt;=$R213,BT$7&lt;=$R213+$S213-1),2,IF(AND($O213="Jalon",BT$7&gt;=$R213,BT$7&lt;=$R213+$S213-1),1,""))</f>
        <v/>
      </c>
      <c r="BU213" s="23" t="str">
        <f ca="1">IF(AND($O213="Objectif",BU$7&gt;=$R213,BU$7&lt;=$R213+$S213-1),2,IF(AND($O213="Jalon",BU$7&gt;=$R213,BU$7&lt;=$R213+$S213-1),1,""))</f>
        <v/>
      </c>
      <c r="BV213" s="23" t="str">
        <f ca="1">IF(AND($O213="Objectif",BV$7&gt;=$R213,BV$7&lt;=$R213+$S213-1),2,IF(AND($O213="Jalon",BV$7&gt;=$R213,BV$7&lt;=$R213+$S213-1),1,""))</f>
        <v/>
      </c>
      <c r="BW213" s="23" t="str">
        <f ca="1">IF(AND($O213="Objectif",BW$7&gt;=$R213,BW$7&lt;=$R213+$S213-1),2,IF(AND($O213="Jalon",BW$7&gt;=$R213,BW$7&lt;=$R213+$S213-1),1,""))</f>
        <v/>
      </c>
      <c r="BX213" s="23" t="str">
        <f ca="1">IF(AND($O213="Objectif",BX$7&gt;=$R213,BX$7&lt;=$R213+$S213-1),2,IF(AND($O213="Jalon",BX$7&gt;=$R213,BX$7&lt;=$R213+$S213-1),1,""))</f>
        <v/>
      </c>
      <c r="BY213" s="23" t="str">
        <f ca="1">IF(AND($O213="Objectif",BY$7&gt;=$R213,BY$7&lt;=$R213+$S213-1),2,IF(AND($O213="Jalon",BY$7&gt;=$R213,BY$7&lt;=$R213+$S213-1),1,""))</f>
        <v/>
      </c>
      <c r="BZ213" s="23" t="str">
        <f ca="1">IF(AND($O213="Objectif",BZ$7&gt;=$R213,BZ$7&lt;=$R213+$S213-1),2,IF(AND($O213="Jalon",BZ$7&gt;=$R213,BZ$7&lt;=$R213+$S213-1),1,""))</f>
        <v/>
      </c>
      <c r="CA213" s="23" t="str">
        <f ca="1">IF(AND($O213="Objectif",CA$7&gt;=$R213,CA$7&lt;=$R213+$S213-1),2,IF(AND($O213="Jalon",CA$7&gt;=$R213,CA$7&lt;=$R213+$S213-1),1,""))</f>
        <v/>
      </c>
      <c r="CB213" s="23" t="str">
        <f ca="1">IF(AND($O213="Objectif",CB$7&gt;=$R213,CB$7&lt;=$R213+$S213-1),2,IF(AND($O213="Jalon",CB$7&gt;=$R213,CB$7&lt;=$R213+$S213-1),1,""))</f>
        <v/>
      </c>
    </row>
    <row r="214" spans="1:80" s="60" customFormat="1" ht="30" customHeight="1" x14ac:dyDescent="0.25">
      <c r="A214" s="36">
        <v>23</v>
      </c>
      <c r="B214" s="33" t="s">
        <v>39</v>
      </c>
      <c r="C214" s="88" t="str">
        <f ca="1">VLOOKUP(((Jalons[[#This Row],[perturbation ]]+Jalons[[#This Row],[perturbation 9]])/150),$D$3:$E$6,2,1)</f>
        <v>En bonne voie</v>
      </c>
      <c r="D214" s="88" t="str">
        <f ca="1">VLOOKUP((Jalons[[#This Row],[temps consommés ]]-Jalons[[#This Row],[Nombre de jours]])/Jalons[[#This Row],[Nombre de jours]],$V$3:$W$6,2,1)</f>
        <v>En bonne voie</v>
      </c>
      <c r="E214" s="22" t="s">
        <v>9</v>
      </c>
      <c r="F214" s="65">
        <f>IF(AND(Jalons[[#This Row],[début réel ]]="",Jalons[[#This Row],[fin réelle ]]),0,IF(AND(Jalons[[#This Row],[début réel ]]&lt;&gt;"",Jalons[[#This Row],[fin réelle ]]=""),0.5,1))</f>
        <v>0</v>
      </c>
      <c r="G214" s="56">
        <f>+T169+1</f>
        <v>45083</v>
      </c>
      <c r="H214" s="21">
        <v>1</v>
      </c>
      <c r="I214" s="45">
        <f>+Jalons[[#This Row],[Début prévisionnel ]]+Jalons[[#This Row],[Nombre de jours]]-1</f>
        <v>45083</v>
      </c>
      <c r="J214" s="45"/>
      <c r="K214" s="87">
        <f ca="1">IF(Jalons[[#This Row],[temps consommés ]]-Jalons[[#This Row],[Nombre de jours]]&lt;0,0,Jalons[[#This Row],[temps consommés ]]-Jalons[[#This Row],[Nombre de jours]])</f>
        <v>0</v>
      </c>
      <c r="L21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4" s="45"/>
      <c r="N214" s="66"/>
      <c r="O214" s="88" t="str">
        <f ca="1">VLOOKUP(Jalons[[#This Row],[temps consommés 10]]-Jalons[[#This Row],[Nombre de jours6]]/Jalons[[#This Row],[Nombre de jours6]],$V$3:$W$6,2,1)</f>
        <v>En bonne voie</v>
      </c>
      <c r="P214" s="22" t="s">
        <v>9</v>
      </c>
      <c r="Q214" s="65">
        <f>IF(AND(Jalons[[#This Row],[début réel 8]]="",Jalons[[#This Row],[fin réelle 11]]),0,IF(AND(Jalons[[#This Row],[début réel 8]]&lt;&gt;"",Jalons[[#This Row],[fin réelle 11]]=""),0.5,1))</f>
        <v>0</v>
      </c>
      <c r="R214" s="56">
        <f>+Jalons[[#This Row],[Fin ]]+1</f>
        <v>45084</v>
      </c>
      <c r="S214">
        <v>23</v>
      </c>
      <c r="T214" s="45">
        <f>Jalons[[#This Row],[Début prévisionnel 5]]+Jalons[[#This Row],[Nombre de jours6]]</f>
        <v>45107</v>
      </c>
      <c r="U214" s="45"/>
      <c r="V214" s="87">
        <f ca="1">IF(Jalons[[#This Row],[temps consommés 10]]-Jalons[[#This Row],[Nombre de jours6]]&lt;0,0,Jalons[[#This Row],[temps consommés 10]]-Jalons[[#This Row],[Nombre de jours6]])</f>
        <v>0</v>
      </c>
      <c r="W21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4" s="45"/>
      <c r="Y214" s="23" t="str">
        <f ca="1">IF(AND($O214="Objectif",Y$7&gt;=$R214,Y$7&lt;=$R214+$S214-1),2,IF(AND($O214="Jalon",Y$7&gt;=$R214,Y$7&lt;=$R214+$S214-1),1,""))</f>
        <v/>
      </c>
      <c r="Z214" s="23" t="str">
        <f ca="1">IF(AND($O214="Objectif",Z$7&gt;=$R214,Z$7&lt;=$R214+$S214-1),2,IF(AND($O214="Jalon",Z$7&gt;=$R214,Z$7&lt;=$R214+$S214-1),1,""))</f>
        <v/>
      </c>
      <c r="AA214" s="23" t="str">
        <f ca="1">IF(AND($O214="Objectif",AA$7&gt;=$R214,AA$7&lt;=$R214+$S214-1),2,IF(AND($O214="Jalon",AA$7&gt;=$R214,AA$7&lt;=$R214+$S214-1),1,""))</f>
        <v/>
      </c>
      <c r="AB214" s="23" t="str">
        <f ca="1">IF(AND($O214="Objectif",AB$7&gt;=$R214,AB$7&lt;=$R214+$S214-1),2,IF(AND($O214="Jalon",AB$7&gt;=$R214,AB$7&lt;=$R214+$S214-1),1,""))</f>
        <v/>
      </c>
      <c r="AC214" s="23" t="str">
        <f ca="1">IF(AND($O214="Objectif",AC$7&gt;=$R214,AC$7&lt;=$R214+$S214-1),2,IF(AND($O214="Jalon",AC$7&gt;=$R214,AC$7&lt;=$R214+$S214-1),1,""))</f>
        <v/>
      </c>
      <c r="AD214" s="23" t="str">
        <f ca="1">IF(AND($O214="Objectif",AD$7&gt;=$R214,AD$7&lt;=$R214+$S214-1),2,IF(AND($O214="Jalon",AD$7&gt;=$R214,AD$7&lt;=$R214+$S214-1),1,""))</f>
        <v/>
      </c>
      <c r="AE214" s="23" t="str">
        <f ca="1">IF(AND($O214="Objectif",AE$7&gt;=$R214,AE$7&lt;=$R214+$S214-1),2,IF(AND($O214="Jalon",AE$7&gt;=$R214,AE$7&lt;=$R214+$S214-1),1,""))</f>
        <v/>
      </c>
      <c r="AF214" s="23" t="str">
        <f ca="1">IF(AND($O214="Objectif",AF$7&gt;=$R214,AF$7&lt;=$R214+$S214-1),2,IF(AND($O214="Jalon",AF$7&gt;=$R214,AF$7&lt;=$R214+$S214-1),1,""))</f>
        <v/>
      </c>
      <c r="AG214" s="23" t="str">
        <f ca="1">IF(AND($O214="Objectif",AG$7&gt;=$R214,AG$7&lt;=$R214+$S214-1),2,IF(AND($O214="Jalon",AG$7&gt;=$R214,AG$7&lt;=$R214+$S214-1),1,""))</f>
        <v/>
      </c>
      <c r="AH214" s="23" t="str">
        <f ca="1">IF(AND($O214="Objectif",AH$7&gt;=$R214,AH$7&lt;=$R214+$S214-1),2,IF(AND($O214="Jalon",AH$7&gt;=$R214,AH$7&lt;=$R214+$S214-1),1,""))</f>
        <v/>
      </c>
      <c r="AI214" s="23" t="str">
        <f ca="1">IF(AND($O214="Objectif",AI$7&gt;=$R214,AI$7&lt;=$R214+$S214-1),2,IF(AND($O214="Jalon",AI$7&gt;=$R214,AI$7&lt;=$R214+$S214-1),1,""))</f>
        <v/>
      </c>
      <c r="AJ214" s="23" t="str">
        <f ca="1">IF(AND($O214="Objectif",AJ$7&gt;=$R214,AJ$7&lt;=$R214+$S214-1),2,IF(AND($O214="Jalon",AJ$7&gt;=$R214,AJ$7&lt;=$R214+$S214-1),1,""))</f>
        <v/>
      </c>
      <c r="AK214" s="23" t="str">
        <f ca="1">IF(AND($O214="Objectif",AK$7&gt;=$R214,AK$7&lt;=$R214+$S214-1),2,IF(AND($O214="Jalon",AK$7&gt;=$R214,AK$7&lt;=$R214+$S214-1),1,""))</f>
        <v/>
      </c>
      <c r="AL214" s="23" t="str">
        <f ca="1">IF(AND($O214="Objectif",AL$7&gt;=$R214,AL$7&lt;=$R214+$S214-1),2,IF(AND($O214="Jalon",AL$7&gt;=$R214,AL$7&lt;=$R214+$S214-1),1,""))</f>
        <v/>
      </c>
      <c r="AM214" s="23" t="str">
        <f ca="1">IF(AND($O214="Objectif",AM$7&gt;=$R214,AM$7&lt;=$R214+$S214-1),2,IF(AND($O214="Jalon",AM$7&gt;=$R214,AM$7&lt;=$R214+$S214-1),1,""))</f>
        <v/>
      </c>
      <c r="AN214" s="23" t="str">
        <f ca="1">IF(AND($O214="Objectif",AN$7&gt;=$R214,AN$7&lt;=$R214+$S214-1),2,IF(AND($O214="Jalon",AN$7&gt;=$R214,AN$7&lt;=$R214+$S214-1),1,""))</f>
        <v/>
      </c>
      <c r="AO214" s="23" t="str">
        <f ca="1">IF(AND($O214="Objectif",AO$7&gt;=$R214,AO$7&lt;=$R214+$S214-1),2,IF(AND($O214="Jalon",AO$7&gt;=$R214,AO$7&lt;=$R214+$S214-1),1,""))</f>
        <v/>
      </c>
      <c r="AP214" s="23" t="str">
        <f ca="1">IF(AND($O214="Objectif",AP$7&gt;=$R214,AP$7&lt;=$R214+$S214-1),2,IF(AND($O214="Jalon",AP$7&gt;=$R214,AP$7&lt;=$R214+$S214-1),1,""))</f>
        <v/>
      </c>
      <c r="AQ214" s="23" t="str">
        <f ca="1">IF(AND($O214="Objectif",AQ$7&gt;=$R214,AQ$7&lt;=$R214+$S214-1),2,IF(AND($O214="Jalon",AQ$7&gt;=$R214,AQ$7&lt;=$R214+$S214-1),1,""))</f>
        <v/>
      </c>
      <c r="AR214" s="23" t="str">
        <f ca="1">IF(AND($O214="Objectif",AR$7&gt;=$R214,AR$7&lt;=$R214+$S214-1),2,IF(AND($O214="Jalon",AR$7&gt;=$R214,AR$7&lt;=$R214+$S214-1),1,""))</f>
        <v/>
      </c>
      <c r="AS214" s="23" t="str">
        <f ca="1">IF(AND($O214="Objectif",AS$7&gt;=$R214,AS$7&lt;=$R214+$S214-1),2,IF(AND($O214="Jalon",AS$7&gt;=$R214,AS$7&lt;=$R214+$S214-1),1,""))</f>
        <v/>
      </c>
      <c r="AT214" s="23" t="str">
        <f ca="1">IF(AND($O214="Objectif",AT$7&gt;=$R214,AT$7&lt;=$R214+$S214-1),2,IF(AND($O214="Jalon",AT$7&gt;=$R214,AT$7&lt;=$R214+$S214-1),1,""))</f>
        <v/>
      </c>
      <c r="AU214" s="23" t="str">
        <f ca="1">IF(AND($O214="Objectif",AU$7&gt;=$R214,AU$7&lt;=$R214+$S214-1),2,IF(AND($O214="Jalon",AU$7&gt;=$R214,AU$7&lt;=$R214+$S214-1),1,""))</f>
        <v/>
      </c>
      <c r="AV214" s="23" t="str">
        <f ca="1">IF(AND($O214="Objectif",AV$7&gt;=$R214,AV$7&lt;=$R214+$S214-1),2,IF(AND($O214="Jalon",AV$7&gt;=$R214,AV$7&lt;=$R214+$S214-1),1,""))</f>
        <v/>
      </c>
      <c r="AW214" s="23" t="str">
        <f ca="1">IF(AND($O214="Objectif",AW$7&gt;=$R214,AW$7&lt;=$R214+$S214-1),2,IF(AND($O214="Jalon",AW$7&gt;=$R214,AW$7&lt;=$R214+$S214-1),1,""))</f>
        <v/>
      </c>
      <c r="AX214" s="23" t="str">
        <f ca="1">IF(AND($O214="Objectif",AX$7&gt;=$R214,AX$7&lt;=$R214+$S214-1),2,IF(AND($O214="Jalon",AX$7&gt;=$R214,AX$7&lt;=$R214+$S214-1),1,""))</f>
        <v/>
      </c>
      <c r="AY214" s="23" t="str">
        <f ca="1">IF(AND($O214="Objectif",AY$7&gt;=$R214,AY$7&lt;=$R214+$S214-1),2,IF(AND($O214="Jalon",AY$7&gt;=$R214,AY$7&lt;=$R214+$S214-1),1,""))</f>
        <v/>
      </c>
      <c r="AZ214" s="23" t="str">
        <f ca="1">IF(AND($O214="Objectif",AZ$7&gt;=$R214,AZ$7&lt;=$R214+$S214-1),2,IF(AND($O214="Jalon",AZ$7&gt;=$R214,AZ$7&lt;=$R214+$S214-1),1,""))</f>
        <v/>
      </c>
      <c r="BA214" s="23" t="str">
        <f ca="1">IF(AND($O214="Objectif",BA$7&gt;=$R214,BA$7&lt;=$R214+$S214-1),2,IF(AND($O214="Jalon",BA$7&gt;=$R214,BA$7&lt;=$R214+$S214-1),1,""))</f>
        <v/>
      </c>
      <c r="BB214" s="23" t="str">
        <f ca="1">IF(AND($O214="Objectif",BB$7&gt;=$R214,BB$7&lt;=$R214+$S214-1),2,IF(AND($O214="Jalon",BB$7&gt;=$R214,BB$7&lt;=$R214+$S214-1),1,""))</f>
        <v/>
      </c>
      <c r="BC214" s="23" t="str">
        <f ca="1">IF(AND($O214="Objectif",BC$7&gt;=$R214,BC$7&lt;=$R214+$S214-1),2,IF(AND($O214="Jalon",BC$7&gt;=$R214,BC$7&lt;=$R214+$S214-1),1,""))</f>
        <v/>
      </c>
      <c r="BD214" s="23" t="str">
        <f ca="1">IF(AND($O214="Objectif",BD$7&gt;=$R214,BD$7&lt;=$R214+$S214-1),2,IF(AND($O214="Jalon",BD$7&gt;=$R214,BD$7&lt;=$R214+$S214-1),1,""))</f>
        <v/>
      </c>
      <c r="BE214" s="23" t="str">
        <f ca="1">IF(AND($O214="Objectif",BE$7&gt;=$R214,BE$7&lt;=$R214+$S214-1),2,IF(AND($O214="Jalon",BE$7&gt;=$R214,BE$7&lt;=$R214+$S214-1),1,""))</f>
        <v/>
      </c>
      <c r="BF214" s="23" t="str">
        <f ca="1">IF(AND($O214="Objectif",BF$7&gt;=$R214,BF$7&lt;=$R214+$S214-1),2,IF(AND($O214="Jalon",BF$7&gt;=$R214,BF$7&lt;=$R214+$S214-1),1,""))</f>
        <v/>
      </c>
      <c r="BG214" s="23" t="str">
        <f ca="1">IF(AND($O214="Objectif",BG$7&gt;=$R214,BG$7&lt;=$R214+$S214-1),2,IF(AND($O214="Jalon",BG$7&gt;=$R214,BG$7&lt;=$R214+$S214-1),1,""))</f>
        <v/>
      </c>
      <c r="BH214" s="23" t="str">
        <f ca="1">IF(AND($O214="Objectif",BH$7&gt;=$R214,BH$7&lt;=$R214+$S214-1),2,IF(AND($O214="Jalon",BH$7&gt;=$R214,BH$7&lt;=$R214+$S214-1),1,""))</f>
        <v/>
      </c>
      <c r="BI214" s="23" t="str">
        <f ca="1">IF(AND($O214="Objectif",BI$7&gt;=$R214,BI$7&lt;=$R214+$S214-1),2,IF(AND($O214="Jalon",BI$7&gt;=$R214,BI$7&lt;=$R214+$S214-1),1,""))</f>
        <v/>
      </c>
      <c r="BJ214" s="23" t="str">
        <f ca="1">IF(AND($O214="Objectif",BJ$7&gt;=$R214,BJ$7&lt;=$R214+$S214-1),2,IF(AND($O214="Jalon",BJ$7&gt;=$R214,BJ$7&lt;=$R214+$S214-1),1,""))</f>
        <v/>
      </c>
      <c r="BK214" s="23" t="str">
        <f ca="1">IF(AND($O214="Objectif",BK$7&gt;=$R214,BK$7&lt;=$R214+$S214-1),2,IF(AND($O214="Jalon",BK$7&gt;=$R214,BK$7&lt;=$R214+$S214-1),1,""))</f>
        <v/>
      </c>
      <c r="BL214" s="23" t="str">
        <f ca="1">IF(AND($O214="Objectif",BL$7&gt;=$R214,BL$7&lt;=$R214+$S214-1),2,IF(AND($O214="Jalon",BL$7&gt;=$R214,BL$7&lt;=$R214+$S214-1),1,""))</f>
        <v/>
      </c>
      <c r="BM214" s="23" t="str">
        <f ca="1">IF(AND($O214="Objectif",BM$7&gt;=$R214,BM$7&lt;=$R214+$S214-1),2,IF(AND($O214="Jalon",BM$7&gt;=$R214,BM$7&lt;=$R214+$S214-1),1,""))</f>
        <v/>
      </c>
      <c r="BN214" s="23" t="str">
        <f ca="1">IF(AND($O214="Objectif",BN$7&gt;=$R214,BN$7&lt;=$R214+$S214-1),2,IF(AND($O214="Jalon",BN$7&gt;=$R214,BN$7&lt;=$R214+$S214-1),1,""))</f>
        <v/>
      </c>
      <c r="BO214" s="23" t="str">
        <f ca="1">IF(AND($O214="Objectif",BO$7&gt;=$R214,BO$7&lt;=$R214+$S214-1),2,IF(AND($O214="Jalon",BO$7&gt;=$R214,BO$7&lt;=$R214+$S214-1),1,""))</f>
        <v/>
      </c>
      <c r="BP214" s="23" t="str">
        <f ca="1">IF(AND($O214="Objectif",BP$7&gt;=$R214,BP$7&lt;=$R214+$S214-1),2,IF(AND($O214="Jalon",BP$7&gt;=$R214,BP$7&lt;=$R214+$S214-1),1,""))</f>
        <v/>
      </c>
      <c r="BQ214" s="23" t="str">
        <f ca="1">IF(AND($O214="Objectif",BQ$7&gt;=$R214,BQ$7&lt;=$R214+$S214-1),2,IF(AND($O214="Jalon",BQ$7&gt;=$R214,BQ$7&lt;=$R214+$S214-1),1,""))</f>
        <v/>
      </c>
      <c r="BR214" s="23" t="str">
        <f ca="1">IF(AND($O214="Objectif",BR$7&gt;=$R214,BR$7&lt;=$R214+$S214-1),2,IF(AND($O214="Jalon",BR$7&gt;=$R214,BR$7&lt;=$R214+$S214-1),1,""))</f>
        <v/>
      </c>
      <c r="BS214" s="23" t="str">
        <f ca="1">IF(AND($O214="Objectif",BS$7&gt;=$R214,BS$7&lt;=$R214+$S214-1),2,IF(AND($O214="Jalon",BS$7&gt;=$R214,BS$7&lt;=$R214+$S214-1),1,""))</f>
        <v/>
      </c>
      <c r="BT214" s="23" t="str">
        <f ca="1">IF(AND($O214="Objectif",BT$7&gt;=$R214,BT$7&lt;=$R214+$S214-1),2,IF(AND($O214="Jalon",BT$7&gt;=$R214,BT$7&lt;=$R214+$S214-1),1,""))</f>
        <v/>
      </c>
      <c r="BU214" s="23" t="str">
        <f ca="1">IF(AND($O214="Objectif",BU$7&gt;=$R214,BU$7&lt;=$R214+$S214-1),2,IF(AND($O214="Jalon",BU$7&gt;=$R214,BU$7&lt;=$R214+$S214-1),1,""))</f>
        <v/>
      </c>
      <c r="BV214" s="23" t="str">
        <f ca="1">IF(AND($O214="Objectif",BV$7&gt;=$R214,BV$7&lt;=$R214+$S214-1),2,IF(AND($O214="Jalon",BV$7&gt;=$R214,BV$7&lt;=$R214+$S214-1),1,""))</f>
        <v/>
      </c>
      <c r="BW214" s="23" t="str">
        <f ca="1">IF(AND($O214="Objectif",BW$7&gt;=$R214,BW$7&lt;=$R214+$S214-1),2,IF(AND($O214="Jalon",BW$7&gt;=$R214,BW$7&lt;=$R214+$S214-1),1,""))</f>
        <v/>
      </c>
      <c r="BX214" s="23" t="str">
        <f ca="1">IF(AND($O214="Objectif",BX$7&gt;=$R214,BX$7&lt;=$R214+$S214-1),2,IF(AND($O214="Jalon",BX$7&gt;=$R214,BX$7&lt;=$R214+$S214-1),1,""))</f>
        <v/>
      </c>
      <c r="BY214" s="23" t="str">
        <f ca="1">IF(AND($O214="Objectif",BY$7&gt;=$R214,BY$7&lt;=$R214+$S214-1),2,IF(AND($O214="Jalon",BY$7&gt;=$R214,BY$7&lt;=$R214+$S214-1),1,""))</f>
        <v/>
      </c>
      <c r="BZ214" s="23" t="str">
        <f ca="1">IF(AND($O214="Objectif",BZ$7&gt;=$R214,BZ$7&lt;=$R214+$S214-1),2,IF(AND($O214="Jalon",BZ$7&gt;=$R214,BZ$7&lt;=$R214+$S214-1),1,""))</f>
        <v/>
      </c>
      <c r="CA214" s="23" t="str">
        <f ca="1">IF(AND($O214="Objectif",CA$7&gt;=$R214,CA$7&lt;=$R214+$S214-1),2,IF(AND($O214="Jalon",CA$7&gt;=$R214,CA$7&lt;=$R214+$S214-1),1,""))</f>
        <v/>
      </c>
      <c r="CB214" s="23" t="str">
        <f ca="1">IF(AND($O214="Objectif",CB$7&gt;=$R214,CB$7&lt;=$R214+$S214-1),2,IF(AND($O214="Jalon",CB$7&gt;=$R214,CB$7&lt;=$R214+$S214-1),1,""))</f>
        <v/>
      </c>
    </row>
    <row r="215" spans="1:80" s="60" customFormat="1" ht="30" customHeight="1" x14ac:dyDescent="0.25">
      <c r="A215" s="37">
        <v>24</v>
      </c>
      <c r="B215" s="33" t="s">
        <v>40</v>
      </c>
      <c r="C215" s="88" t="str">
        <f ca="1">VLOOKUP(((Jalons[[#This Row],[perturbation ]]+Jalons[[#This Row],[perturbation 9]])/150),$D$3:$E$6,2,1)</f>
        <v>En bonne voie</v>
      </c>
      <c r="D215" s="88" t="str">
        <f ca="1">VLOOKUP((Jalons[[#This Row],[temps consommés ]]-Jalons[[#This Row],[Nombre de jours]])/Jalons[[#This Row],[Nombre de jours]],$V$3:$W$6,2,1)</f>
        <v>En bonne voie</v>
      </c>
      <c r="E215" s="22" t="s">
        <v>9</v>
      </c>
      <c r="F215" s="65">
        <f>IF(AND(Jalons[[#This Row],[début réel ]]="",Jalons[[#This Row],[fin réelle ]]),0,IF(AND(Jalons[[#This Row],[début réel ]]&lt;&gt;"",Jalons[[#This Row],[fin réelle ]]=""),0.5,1))</f>
        <v>0</v>
      </c>
      <c r="G215" s="56">
        <f>+T170+1</f>
        <v>45083</v>
      </c>
      <c r="H215" s="21">
        <v>1</v>
      </c>
      <c r="I215" s="45">
        <f>+Jalons[[#This Row],[Début prévisionnel ]]+Jalons[[#This Row],[Nombre de jours]]-1</f>
        <v>45083</v>
      </c>
      <c r="J215" s="45"/>
      <c r="K215" s="87">
        <f ca="1">IF(Jalons[[#This Row],[temps consommés ]]-Jalons[[#This Row],[Nombre de jours]]&lt;0,0,Jalons[[#This Row],[temps consommés ]]-Jalons[[#This Row],[Nombre de jours]])</f>
        <v>0</v>
      </c>
      <c r="L21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5" s="45"/>
      <c r="N215" s="66"/>
      <c r="O215" s="88" t="str">
        <f ca="1">VLOOKUP(Jalons[[#This Row],[temps consommés 10]]-Jalons[[#This Row],[Nombre de jours6]]/Jalons[[#This Row],[Nombre de jours6]],$V$3:$W$6,2,1)</f>
        <v>En bonne voie</v>
      </c>
      <c r="P215" s="22" t="s">
        <v>9</v>
      </c>
      <c r="Q215" s="65">
        <f>IF(AND(Jalons[[#This Row],[début réel 8]]="",Jalons[[#This Row],[fin réelle 11]]),0,IF(AND(Jalons[[#This Row],[début réel 8]]&lt;&gt;"",Jalons[[#This Row],[fin réelle 11]]=""),0.5,1))</f>
        <v>0</v>
      </c>
      <c r="R215" s="56">
        <f>+Jalons[[#This Row],[Fin ]]+1</f>
        <v>45084</v>
      </c>
      <c r="S215">
        <v>23</v>
      </c>
      <c r="T215" s="45">
        <f>Jalons[[#This Row],[Début prévisionnel 5]]+Jalons[[#This Row],[Nombre de jours6]]</f>
        <v>45107</v>
      </c>
      <c r="U215" s="45"/>
      <c r="V215" s="87">
        <f ca="1">IF(Jalons[[#This Row],[temps consommés 10]]-Jalons[[#This Row],[Nombre de jours6]]&lt;0,0,Jalons[[#This Row],[temps consommés 10]]-Jalons[[#This Row],[Nombre de jours6]])</f>
        <v>0</v>
      </c>
      <c r="W21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5" s="45"/>
      <c r="Y215" s="23" t="str">
        <f ca="1">IF(AND($O215="Objectif",Y$7&gt;=$R215,Y$7&lt;=$R215+$S215-1),2,IF(AND($O215="Jalon",Y$7&gt;=$R215,Y$7&lt;=$R215+$S215-1),1,""))</f>
        <v/>
      </c>
      <c r="Z215" s="23" t="str">
        <f ca="1">IF(AND($O215="Objectif",Z$7&gt;=$R215,Z$7&lt;=$R215+$S215-1),2,IF(AND($O215="Jalon",Z$7&gt;=$R215,Z$7&lt;=$R215+$S215-1),1,""))</f>
        <v/>
      </c>
      <c r="AA215" s="23" t="str">
        <f ca="1">IF(AND($O215="Objectif",AA$7&gt;=$R215,AA$7&lt;=$R215+$S215-1),2,IF(AND($O215="Jalon",AA$7&gt;=$R215,AA$7&lt;=$R215+$S215-1),1,""))</f>
        <v/>
      </c>
      <c r="AB215" s="23" t="str">
        <f ca="1">IF(AND($O215="Objectif",AB$7&gt;=$R215,AB$7&lt;=$R215+$S215-1),2,IF(AND($O215="Jalon",AB$7&gt;=$R215,AB$7&lt;=$R215+$S215-1),1,""))</f>
        <v/>
      </c>
      <c r="AC215" s="23" t="str">
        <f ca="1">IF(AND($O215="Objectif",AC$7&gt;=$R215,AC$7&lt;=$R215+$S215-1),2,IF(AND($O215="Jalon",AC$7&gt;=$R215,AC$7&lt;=$R215+$S215-1),1,""))</f>
        <v/>
      </c>
      <c r="AD215" s="23" t="str">
        <f ca="1">IF(AND($O215="Objectif",AD$7&gt;=$R215,AD$7&lt;=$R215+$S215-1),2,IF(AND($O215="Jalon",AD$7&gt;=$R215,AD$7&lt;=$R215+$S215-1),1,""))</f>
        <v/>
      </c>
      <c r="AE215" s="23" t="str">
        <f ca="1">IF(AND($O215="Objectif",AE$7&gt;=$R215,AE$7&lt;=$R215+$S215-1),2,IF(AND($O215="Jalon",AE$7&gt;=$R215,AE$7&lt;=$R215+$S215-1),1,""))</f>
        <v/>
      </c>
      <c r="AF215" s="23" t="str">
        <f ca="1">IF(AND($O215="Objectif",AF$7&gt;=$R215,AF$7&lt;=$R215+$S215-1),2,IF(AND($O215="Jalon",AF$7&gt;=$R215,AF$7&lt;=$R215+$S215-1),1,""))</f>
        <v/>
      </c>
      <c r="AG215" s="23" t="str">
        <f ca="1">IF(AND($O215="Objectif",AG$7&gt;=$R215,AG$7&lt;=$R215+$S215-1),2,IF(AND($O215="Jalon",AG$7&gt;=$R215,AG$7&lt;=$R215+$S215-1),1,""))</f>
        <v/>
      </c>
      <c r="AH215" s="23" t="str">
        <f ca="1">IF(AND($O215="Objectif",AH$7&gt;=$R215,AH$7&lt;=$R215+$S215-1),2,IF(AND($O215="Jalon",AH$7&gt;=$R215,AH$7&lt;=$R215+$S215-1),1,""))</f>
        <v/>
      </c>
      <c r="AI215" s="23" t="str">
        <f ca="1">IF(AND($O215="Objectif",AI$7&gt;=$R215,AI$7&lt;=$R215+$S215-1),2,IF(AND($O215="Jalon",AI$7&gt;=$R215,AI$7&lt;=$R215+$S215-1),1,""))</f>
        <v/>
      </c>
      <c r="AJ215" s="23" t="str">
        <f ca="1">IF(AND($O215="Objectif",AJ$7&gt;=$R215,AJ$7&lt;=$R215+$S215-1),2,IF(AND($O215="Jalon",AJ$7&gt;=$R215,AJ$7&lt;=$R215+$S215-1),1,""))</f>
        <v/>
      </c>
      <c r="AK215" s="23" t="str">
        <f ca="1">IF(AND($O215="Objectif",AK$7&gt;=$R215,AK$7&lt;=$R215+$S215-1),2,IF(AND($O215="Jalon",AK$7&gt;=$R215,AK$7&lt;=$R215+$S215-1),1,""))</f>
        <v/>
      </c>
      <c r="AL215" s="23" t="str">
        <f ca="1">IF(AND($O215="Objectif",AL$7&gt;=$R215,AL$7&lt;=$R215+$S215-1),2,IF(AND($O215="Jalon",AL$7&gt;=$R215,AL$7&lt;=$R215+$S215-1),1,""))</f>
        <v/>
      </c>
      <c r="AM215" s="23" t="str">
        <f ca="1">IF(AND($O215="Objectif",AM$7&gt;=$R215,AM$7&lt;=$R215+$S215-1),2,IF(AND($O215="Jalon",AM$7&gt;=$R215,AM$7&lt;=$R215+$S215-1),1,""))</f>
        <v/>
      </c>
      <c r="AN215" s="23" t="str">
        <f ca="1">IF(AND($O215="Objectif",AN$7&gt;=$R215,AN$7&lt;=$R215+$S215-1),2,IF(AND($O215="Jalon",AN$7&gt;=$R215,AN$7&lt;=$R215+$S215-1),1,""))</f>
        <v/>
      </c>
      <c r="AO215" s="23" t="str">
        <f ca="1">IF(AND($O215="Objectif",AO$7&gt;=$R215,AO$7&lt;=$R215+$S215-1),2,IF(AND($O215="Jalon",AO$7&gt;=$R215,AO$7&lt;=$R215+$S215-1),1,""))</f>
        <v/>
      </c>
      <c r="AP215" s="23" t="str">
        <f ca="1">IF(AND($O215="Objectif",AP$7&gt;=$R215,AP$7&lt;=$R215+$S215-1),2,IF(AND($O215="Jalon",AP$7&gt;=$R215,AP$7&lt;=$R215+$S215-1),1,""))</f>
        <v/>
      </c>
      <c r="AQ215" s="23" t="str">
        <f ca="1">IF(AND($O215="Objectif",AQ$7&gt;=$R215,AQ$7&lt;=$R215+$S215-1),2,IF(AND($O215="Jalon",AQ$7&gt;=$R215,AQ$7&lt;=$R215+$S215-1),1,""))</f>
        <v/>
      </c>
      <c r="AR215" s="23" t="str">
        <f ca="1">IF(AND($O215="Objectif",AR$7&gt;=$R215,AR$7&lt;=$R215+$S215-1),2,IF(AND($O215="Jalon",AR$7&gt;=$R215,AR$7&lt;=$R215+$S215-1),1,""))</f>
        <v/>
      </c>
      <c r="AS215" s="23" t="str">
        <f ca="1">IF(AND($O215="Objectif",AS$7&gt;=$R215,AS$7&lt;=$R215+$S215-1),2,IF(AND($O215="Jalon",AS$7&gt;=$R215,AS$7&lt;=$R215+$S215-1),1,""))</f>
        <v/>
      </c>
      <c r="AT215" s="23" t="str">
        <f ca="1">IF(AND($O215="Objectif",AT$7&gt;=$R215,AT$7&lt;=$R215+$S215-1),2,IF(AND($O215="Jalon",AT$7&gt;=$R215,AT$7&lt;=$R215+$S215-1),1,""))</f>
        <v/>
      </c>
      <c r="AU215" s="23" t="str">
        <f ca="1">IF(AND($O215="Objectif",AU$7&gt;=$R215,AU$7&lt;=$R215+$S215-1),2,IF(AND($O215="Jalon",AU$7&gt;=$R215,AU$7&lt;=$R215+$S215-1),1,""))</f>
        <v/>
      </c>
      <c r="AV215" s="23" t="str">
        <f ca="1">IF(AND($O215="Objectif",AV$7&gt;=$R215,AV$7&lt;=$R215+$S215-1),2,IF(AND($O215="Jalon",AV$7&gt;=$R215,AV$7&lt;=$R215+$S215-1),1,""))</f>
        <v/>
      </c>
      <c r="AW215" s="23" t="str">
        <f ca="1">IF(AND($O215="Objectif",AW$7&gt;=$R215,AW$7&lt;=$R215+$S215-1),2,IF(AND($O215="Jalon",AW$7&gt;=$R215,AW$7&lt;=$R215+$S215-1),1,""))</f>
        <v/>
      </c>
      <c r="AX215" s="23" t="str">
        <f ca="1">IF(AND($O215="Objectif",AX$7&gt;=$R215,AX$7&lt;=$R215+$S215-1),2,IF(AND($O215="Jalon",AX$7&gt;=$R215,AX$7&lt;=$R215+$S215-1),1,""))</f>
        <v/>
      </c>
      <c r="AY215" s="23" t="str">
        <f ca="1">IF(AND($O215="Objectif",AY$7&gt;=$R215,AY$7&lt;=$R215+$S215-1),2,IF(AND($O215="Jalon",AY$7&gt;=$R215,AY$7&lt;=$R215+$S215-1),1,""))</f>
        <v/>
      </c>
      <c r="AZ215" s="23" t="str">
        <f ca="1">IF(AND($O215="Objectif",AZ$7&gt;=$R215,AZ$7&lt;=$R215+$S215-1),2,IF(AND($O215="Jalon",AZ$7&gt;=$R215,AZ$7&lt;=$R215+$S215-1),1,""))</f>
        <v/>
      </c>
      <c r="BA215" s="23" t="str">
        <f ca="1">IF(AND($O215="Objectif",BA$7&gt;=$R215,BA$7&lt;=$R215+$S215-1),2,IF(AND($O215="Jalon",BA$7&gt;=$R215,BA$7&lt;=$R215+$S215-1),1,""))</f>
        <v/>
      </c>
      <c r="BB215" s="23" t="str">
        <f ca="1">IF(AND($O215="Objectif",BB$7&gt;=$R215,BB$7&lt;=$R215+$S215-1),2,IF(AND($O215="Jalon",BB$7&gt;=$R215,BB$7&lt;=$R215+$S215-1),1,""))</f>
        <v/>
      </c>
      <c r="BC215" s="23" t="str">
        <f ca="1">IF(AND($O215="Objectif",BC$7&gt;=$R215,BC$7&lt;=$R215+$S215-1),2,IF(AND($O215="Jalon",BC$7&gt;=$R215,BC$7&lt;=$R215+$S215-1),1,""))</f>
        <v/>
      </c>
      <c r="BD215" s="23" t="str">
        <f ca="1">IF(AND($O215="Objectif",BD$7&gt;=$R215,BD$7&lt;=$R215+$S215-1),2,IF(AND($O215="Jalon",BD$7&gt;=$R215,BD$7&lt;=$R215+$S215-1),1,""))</f>
        <v/>
      </c>
      <c r="BE215" s="23" t="str">
        <f ca="1">IF(AND($O215="Objectif",BE$7&gt;=$R215,BE$7&lt;=$R215+$S215-1),2,IF(AND($O215="Jalon",BE$7&gt;=$R215,BE$7&lt;=$R215+$S215-1),1,""))</f>
        <v/>
      </c>
      <c r="BF215" s="23" t="str">
        <f ca="1">IF(AND($O215="Objectif",BF$7&gt;=$R215,BF$7&lt;=$R215+$S215-1),2,IF(AND($O215="Jalon",BF$7&gt;=$R215,BF$7&lt;=$R215+$S215-1),1,""))</f>
        <v/>
      </c>
      <c r="BG215" s="23" t="str">
        <f ca="1">IF(AND($O215="Objectif",BG$7&gt;=$R215,BG$7&lt;=$R215+$S215-1),2,IF(AND($O215="Jalon",BG$7&gt;=$R215,BG$7&lt;=$R215+$S215-1),1,""))</f>
        <v/>
      </c>
      <c r="BH215" s="23" t="str">
        <f ca="1">IF(AND($O215="Objectif",BH$7&gt;=$R215,BH$7&lt;=$R215+$S215-1),2,IF(AND($O215="Jalon",BH$7&gt;=$R215,BH$7&lt;=$R215+$S215-1),1,""))</f>
        <v/>
      </c>
      <c r="BI215" s="23" t="str">
        <f ca="1">IF(AND($O215="Objectif",BI$7&gt;=$R215,BI$7&lt;=$R215+$S215-1),2,IF(AND($O215="Jalon",BI$7&gt;=$R215,BI$7&lt;=$R215+$S215-1),1,""))</f>
        <v/>
      </c>
      <c r="BJ215" s="23" t="str">
        <f ca="1">IF(AND($O215="Objectif",BJ$7&gt;=$R215,BJ$7&lt;=$R215+$S215-1),2,IF(AND($O215="Jalon",BJ$7&gt;=$R215,BJ$7&lt;=$R215+$S215-1),1,""))</f>
        <v/>
      </c>
      <c r="BK215" s="23" t="str">
        <f ca="1">IF(AND($O215="Objectif",BK$7&gt;=$R215,BK$7&lt;=$R215+$S215-1),2,IF(AND($O215="Jalon",BK$7&gt;=$R215,BK$7&lt;=$R215+$S215-1),1,""))</f>
        <v/>
      </c>
      <c r="BL215" s="23" t="str">
        <f ca="1">IF(AND($O215="Objectif",BL$7&gt;=$R215,BL$7&lt;=$R215+$S215-1),2,IF(AND($O215="Jalon",BL$7&gt;=$R215,BL$7&lt;=$R215+$S215-1),1,""))</f>
        <v/>
      </c>
      <c r="BM215" s="23" t="str">
        <f ca="1">IF(AND($O215="Objectif",BM$7&gt;=$R215,BM$7&lt;=$R215+$S215-1),2,IF(AND($O215="Jalon",BM$7&gt;=$R215,BM$7&lt;=$R215+$S215-1),1,""))</f>
        <v/>
      </c>
      <c r="BN215" s="23" t="str">
        <f ca="1">IF(AND($O215="Objectif",BN$7&gt;=$R215,BN$7&lt;=$R215+$S215-1),2,IF(AND($O215="Jalon",BN$7&gt;=$R215,BN$7&lt;=$R215+$S215-1),1,""))</f>
        <v/>
      </c>
      <c r="BO215" s="23" t="str">
        <f ca="1">IF(AND($O215="Objectif",BO$7&gt;=$R215,BO$7&lt;=$R215+$S215-1),2,IF(AND($O215="Jalon",BO$7&gt;=$R215,BO$7&lt;=$R215+$S215-1),1,""))</f>
        <v/>
      </c>
      <c r="BP215" s="23" t="str">
        <f ca="1">IF(AND($O215="Objectif",BP$7&gt;=$R215,BP$7&lt;=$R215+$S215-1),2,IF(AND($O215="Jalon",BP$7&gt;=$R215,BP$7&lt;=$R215+$S215-1),1,""))</f>
        <v/>
      </c>
      <c r="BQ215" s="23" t="str">
        <f ca="1">IF(AND($O215="Objectif",BQ$7&gt;=$R215,BQ$7&lt;=$R215+$S215-1),2,IF(AND($O215="Jalon",BQ$7&gt;=$R215,BQ$7&lt;=$R215+$S215-1),1,""))</f>
        <v/>
      </c>
      <c r="BR215" s="23" t="str">
        <f ca="1">IF(AND($O215="Objectif",BR$7&gt;=$R215,BR$7&lt;=$R215+$S215-1),2,IF(AND($O215="Jalon",BR$7&gt;=$R215,BR$7&lt;=$R215+$S215-1),1,""))</f>
        <v/>
      </c>
      <c r="BS215" s="23" t="str">
        <f ca="1">IF(AND($O215="Objectif",BS$7&gt;=$R215,BS$7&lt;=$R215+$S215-1),2,IF(AND($O215="Jalon",BS$7&gt;=$R215,BS$7&lt;=$R215+$S215-1),1,""))</f>
        <v/>
      </c>
      <c r="BT215" s="23" t="str">
        <f ca="1">IF(AND($O215="Objectif",BT$7&gt;=$R215,BT$7&lt;=$R215+$S215-1),2,IF(AND($O215="Jalon",BT$7&gt;=$R215,BT$7&lt;=$R215+$S215-1),1,""))</f>
        <v/>
      </c>
      <c r="BU215" s="23" t="str">
        <f ca="1">IF(AND($O215="Objectif",BU$7&gt;=$R215,BU$7&lt;=$R215+$S215-1),2,IF(AND($O215="Jalon",BU$7&gt;=$R215,BU$7&lt;=$R215+$S215-1),1,""))</f>
        <v/>
      </c>
      <c r="BV215" s="23" t="str">
        <f ca="1">IF(AND($O215="Objectif",BV$7&gt;=$R215,BV$7&lt;=$R215+$S215-1),2,IF(AND($O215="Jalon",BV$7&gt;=$R215,BV$7&lt;=$R215+$S215-1),1,""))</f>
        <v/>
      </c>
      <c r="BW215" s="23" t="str">
        <f ca="1">IF(AND($O215="Objectif",BW$7&gt;=$R215,BW$7&lt;=$R215+$S215-1),2,IF(AND($O215="Jalon",BW$7&gt;=$R215,BW$7&lt;=$R215+$S215-1),1,""))</f>
        <v/>
      </c>
      <c r="BX215" s="23" t="str">
        <f ca="1">IF(AND($O215="Objectif",BX$7&gt;=$R215,BX$7&lt;=$R215+$S215-1),2,IF(AND($O215="Jalon",BX$7&gt;=$R215,BX$7&lt;=$R215+$S215-1),1,""))</f>
        <v/>
      </c>
      <c r="BY215" s="23" t="str">
        <f ca="1">IF(AND($O215="Objectif",BY$7&gt;=$R215,BY$7&lt;=$R215+$S215-1),2,IF(AND($O215="Jalon",BY$7&gt;=$R215,BY$7&lt;=$R215+$S215-1),1,""))</f>
        <v/>
      </c>
      <c r="BZ215" s="23" t="str">
        <f ca="1">IF(AND($O215="Objectif",BZ$7&gt;=$R215,BZ$7&lt;=$R215+$S215-1),2,IF(AND($O215="Jalon",BZ$7&gt;=$R215,BZ$7&lt;=$R215+$S215-1),1,""))</f>
        <v/>
      </c>
      <c r="CA215" s="23" t="str">
        <f ca="1">IF(AND($O215="Objectif",CA$7&gt;=$R215,CA$7&lt;=$R215+$S215-1),2,IF(AND($O215="Jalon",CA$7&gt;=$R215,CA$7&lt;=$R215+$S215-1),1,""))</f>
        <v/>
      </c>
      <c r="CB215" s="23" t="str">
        <f ca="1">IF(AND($O215="Objectif",CB$7&gt;=$R215,CB$7&lt;=$R215+$S215-1),2,IF(AND($O215="Jalon",CB$7&gt;=$R215,CB$7&lt;=$R215+$S215-1),1,""))</f>
        <v/>
      </c>
    </row>
    <row r="216" spans="1:80" s="60" customFormat="1" ht="30" customHeight="1" x14ac:dyDescent="0.25">
      <c r="A216" s="37">
        <v>25</v>
      </c>
      <c r="B216" s="33" t="s">
        <v>41</v>
      </c>
      <c r="C216" s="88" t="str">
        <f ca="1">VLOOKUP(((Jalons[[#This Row],[perturbation ]]+Jalons[[#This Row],[perturbation 9]])/150),$D$3:$E$6,2,1)</f>
        <v>En bonne voie</v>
      </c>
      <c r="D216" s="88" t="str">
        <f ca="1">VLOOKUP((Jalons[[#This Row],[temps consommés ]]-Jalons[[#This Row],[Nombre de jours]])/Jalons[[#This Row],[Nombre de jours]],$V$3:$W$6,2,1)</f>
        <v>En bonne voie</v>
      </c>
      <c r="E216" s="22" t="s">
        <v>9</v>
      </c>
      <c r="F216" s="65">
        <f>IF(AND(Jalons[[#This Row],[début réel ]]="",Jalons[[#This Row],[fin réelle ]]),0,IF(AND(Jalons[[#This Row],[début réel ]]&lt;&gt;"",Jalons[[#This Row],[fin réelle ]]=""),0.5,1))</f>
        <v>0</v>
      </c>
      <c r="G216" s="56">
        <f>+T171+1</f>
        <v>45083</v>
      </c>
      <c r="H216" s="21">
        <v>1</v>
      </c>
      <c r="I216" s="45">
        <f>+Jalons[[#This Row],[Début prévisionnel ]]+Jalons[[#This Row],[Nombre de jours]]-1</f>
        <v>45083</v>
      </c>
      <c r="J216" s="45"/>
      <c r="K216" s="87">
        <f ca="1">IF(Jalons[[#This Row],[temps consommés ]]-Jalons[[#This Row],[Nombre de jours]]&lt;0,0,Jalons[[#This Row],[temps consommés ]]-Jalons[[#This Row],[Nombre de jours]])</f>
        <v>0</v>
      </c>
      <c r="L21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6" s="45"/>
      <c r="N216" s="66"/>
      <c r="O216" s="88" t="str">
        <f ca="1">VLOOKUP(Jalons[[#This Row],[temps consommés 10]]-Jalons[[#This Row],[Nombre de jours6]]/Jalons[[#This Row],[Nombre de jours6]],$V$3:$W$6,2,1)</f>
        <v>En bonne voie</v>
      </c>
      <c r="P216" s="22" t="s">
        <v>9</v>
      </c>
      <c r="Q216" s="65">
        <f>IF(AND(Jalons[[#This Row],[début réel 8]]="",Jalons[[#This Row],[fin réelle 11]]),0,IF(AND(Jalons[[#This Row],[début réel 8]]&lt;&gt;"",Jalons[[#This Row],[fin réelle 11]]=""),0.5,1))</f>
        <v>0</v>
      </c>
      <c r="R216" s="56">
        <f>+Jalons[[#This Row],[Fin ]]+1</f>
        <v>45084</v>
      </c>
      <c r="S216">
        <v>23</v>
      </c>
      <c r="T216" s="45">
        <f>Jalons[[#This Row],[Début prévisionnel 5]]+Jalons[[#This Row],[Nombre de jours6]]</f>
        <v>45107</v>
      </c>
      <c r="U216" s="45"/>
      <c r="V216" s="87">
        <f ca="1">IF(Jalons[[#This Row],[temps consommés 10]]-Jalons[[#This Row],[Nombre de jours6]]&lt;0,0,Jalons[[#This Row],[temps consommés 10]]-Jalons[[#This Row],[Nombre de jours6]])</f>
        <v>0</v>
      </c>
      <c r="W21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6" s="45"/>
      <c r="Y216" s="23" t="str">
        <f ca="1">IF(AND($O216="Objectif",Y$7&gt;=$R216,Y$7&lt;=$R216+$S216-1),2,IF(AND($O216="Jalon",Y$7&gt;=$R216,Y$7&lt;=$R216+$S216-1),1,""))</f>
        <v/>
      </c>
      <c r="Z216" s="23" t="str">
        <f ca="1">IF(AND($O216="Objectif",Z$7&gt;=$R216,Z$7&lt;=$R216+$S216-1),2,IF(AND($O216="Jalon",Z$7&gt;=$R216,Z$7&lt;=$R216+$S216-1),1,""))</f>
        <v/>
      </c>
      <c r="AA216" s="23" t="str">
        <f ca="1">IF(AND($O216="Objectif",AA$7&gt;=$R216,AA$7&lt;=$R216+$S216-1),2,IF(AND($O216="Jalon",AA$7&gt;=$R216,AA$7&lt;=$R216+$S216-1),1,""))</f>
        <v/>
      </c>
      <c r="AB216" s="23" t="str">
        <f ca="1">IF(AND($O216="Objectif",AB$7&gt;=$R216,AB$7&lt;=$R216+$S216-1),2,IF(AND($O216="Jalon",AB$7&gt;=$R216,AB$7&lt;=$R216+$S216-1),1,""))</f>
        <v/>
      </c>
      <c r="AC216" s="23" t="str">
        <f ca="1">IF(AND($O216="Objectif",AC$7&gt;=$R216,AC$7&lt;=$R216+$S216-1),2,IF(AND($O216="Jalon",AC$7&gt;=$R216,AC$7&lt;=$R216+$S216-1),1,""))</f>
        <v/>
      </c>
      <c r="AD216" s="23" t="str">
        <f ca="1">IF(AND($O216="Objectif",AD$7&gt;=$R216,AD$7&lt;=$R216+$S216-1),2,IF(AND($O216="Jalon",AD$7&gt;=$R216,AD$7&lt;=$R216+$S216-1),1,""))</f>
        <v/>
      </c>
      <c r="AE216" s="23" t="str">
        <f ca="1">IF(AND($O216="Objectif",AE$7&gt;=$R216,AE$7&lt;=$R216+$S216-1),2,IF(AND($O216="Jalon",AE$7&gt;=$R216,AE$7&lt;=$R216+$S216-1),1,""))</f>
        <v/>
      </c>
      <c r="AF216" s="23" t="str">
        <f ca="1">IF(AND($O216="Objectif",AF$7&gt;=$R216,AF$7&lt;=$R216+$S216-1),2,IF(AND($O216="Jalon",AF$7&gt;=$R216,AF$7&lt;=$R216+$S216-1),1,""))</f>
        <v/>
      </c>
      <c r="AG216" s="23" t="str">
        <f ca="1">IF(AND($O216="Objectif",AG$7&gt;=$R216,AG$7&lt;=$R216+$S216-1),2,IF(AND($O216="Jalon",AG$7&gt;=$R216,AG$7&lt;=$R216+$S216-1),1,""))</f>
        <v/>
      </c>
      <c r="AH216" s="23" t="str">
        <f ca="1">IF(AND($O216="Objectif",AH$7&gt;=$R216,AH$7&lt;=$R216+$S216-1),2,IF(AND($O216="Jalon",AH$7&gt;=$R216,AH$7&lt;=$R216+$S216-1),1,""))</f>
        <v/>
      </c>
      <c r="AI216" s="23" t="str">
        <f ca="1">IF(AND($O216="Objectif",AI$7&gt;=$R216,AI$7&lt;=$R216+$S216-1),2,IF(AND($O216="Jalon",AI$7&gt;=$R216,AI$7&lt;=$R216+$S216-1),1,""))</f>
        <v/>
      </c>
      <c r="AJ216" s="23" t="str">
        <f ca="1">IF(AND($O216="Objectif",AJ$7&gt;=$R216,AJ$7&lt;=$R216+$S216-1),2,IF(AND($O216="Jalon",AJ$7&gt;=$R216,AJ$7&lt;=$R216+$S216-1),1,""))</f>
        <v/>
      </c>
      <c r="AK216" s="23" t="str">
        <f ca="1">IF(AND($O216="Objectif",AK$7&gt;=$R216,AK$7&lt;=$R216+$S216-1),2,IF(AND($O216="Jalon",AK$7&gt;=$R216,AK$7&lt;=$R216+$S216-1),1,""))</f>
        <v/>
      </c>
      <c r="AL216" s="23" t="str">
        <f ca="1">IF(AND($O216="Objectif",AL$7&gt;=$R216,AL$7&lt;=$R216+$S216-1),2,IF(AND($O216="Jalon",AL$7&gt;=$R216,AL$7&lt;=$R216+$S216-1),1,""))</f>
        <v/>
      </c>
      <c r="AM216" s="23" t="str">
        <f ca="1">IF(AND($O216="Objectif",AM$7&gt;=$R216,AM$7&lt;=$R216+$S216-1),2,IF(AND($O216="Jalon",AM$7&gt;=$R216,AM$7&lt;=$R216+$S216-1),1,""))</f>
        <v/>
      </c>
      <c r="AN216" s="23" t="str">
        <f ca="1">IF(AND($O216="Objectif",AN$7&gt;=$R216,AN$7&lt;=$R216+$S216-1),2,IF(AND($O216="Jalon",AN$7&gt;=$R216,AN$7&lt;=$R216+$S216-1),1,""))</f>
        <v/>
      </c>
      <c r="AO216" s="23" t="str">
        <f ca="1">IF(AND($O216="Objectif",AO$7&gt;=$R216,AO$7&lt;=$R216+$S216-1),2,IF(AND($O216="Jalon",AO$7&gt;=$R216,AO$7&lt;=$R216+$S216-1),1,""))</f>
        <v/>
      </c>
      <c r="AP216" s="23" t="str">
        <f ca="1">IF(AND($O216="Objectif",AP$7&gt;=$R216,AP$7&lt;=$R216+$S216-1),2,IF(AND($O216="Jalon",AP$7&gt;=$R216,AP$7&lt;=$R216+$S216-1),1,""))</f>
        <v/>
      </c>
      <c r="AQ216" s="23" t="str">
        <f ca="1">IF(AND($O216="Objectif",AQ$7&gt;=$R216,AQ$7&lt;=$R216+$S216-1),2,IF(AND($O216="Jalon",AQ$7&gt;=$R216,AQ$7&lt;=$R216+$S216-1),1,""))</f>
        <v/>
      </c>
      <c r="AR216" s="23" t="str">
        <f ca="1">IF(AND($O216="Objectif",AR$7&gt;=$R216,AR$7&lt;=$R216+$S216-1),2,IF(AND($O216="Jalon",AR$7&gt;=$R216,AR$7&lt;=$R216+$S216-1),1,""))</f>
        <v/>
      </c>
      <c r="AS216" s="23" t="str">
        <f ca="1">IF(AND($O216="Objectif",AS$7&gt;=$R216,AS$7&lt;=$R216+$S216-1),2,IF(AND($O216="Jalon",AS$7&gt;=$R216,AS$7&lt;=$R216+$S216-1),1,""))</f>
        <v/>
      </c>
      <c r="AT216" s="23" t="str">
        <f ca="1">IF(AND($O216="Objectif",AT$7&gt;=$R216,AT$7&lt;=$R216+$S216-1),2,IF(AND($O216="Jalon",AT$7&gt;=$R216,AT$7&lt;=$R216+$S216-1),1,""))</f>
        <v/>
      </c>
      <c r="AU216" s="23" t="str">
        <f ca="1">IF(AND($O216="Objectif",AU$7&gt;=$R216,AU$7&lt;=$R216+$S216-1),2,IF(AND($O216="Jalon",AU$7&gt;=$R216,AU$7&lt;=$R216+$S216-1),1,""))</f>
        <v/>
      </c>
      <c r="AV216" s="23" t="str">
        <f ca="1">IF(AND($O216="Objectif",AV$7&gt;=$R216,AV$7&lt;=$R216+$S216-1),2,IF(AND($O216="Jalon",AV$7&gt;=$R216,AV$7&lt;=$R216+$S216-1),1,""))</f>
        <v/>
      </c>
      <c r="AW216" s="23" t="str">
        <f ca="1">IF(AND($O216="Objectif",AW$7&gt;=$R216,AW$7&lt;=$R216+$S216-1),2,IF(AND($O216="Jalon",AW$7&gt;=$R216,AW$7&lt;=$R216+$S216-1),1,""))</f>
        <v/>
      </c>
      <c r="AX216" s="23" t="str">
        <f ca="1">IF(AND($O216="Objectif",AX$7&gt;=$R216,AX$7&lt;=$R216+$S216-1),2,IF(AND($O216="Jalon",AX$7&gt;=$R216,AX$7&lt;=$R216+$S216-1),1,""))</f>
        <v/>
      </c>
      <c r="AY216" s="23" t="str">
        <f ca="1">IF(AND($O216="Objectif",AY$7&gt;=$R216,AY$7&lt;=$R216+$S216-1),2,IF(AND($O216="Jalon",AY$7&gt;=$R216,AY$7&lt;=$R216+$S216-1),1,""))</f>
        <v/>
      </c>
      <c r="AZ216" s="23" t="str">
        <f ca="1">IF(AND($O216="Objectif",AZ$7&gt;=$R216,AZ$7&lt;=$R216+$S216-1),2,IF(AND($O216="Jalon",AZ$7&gt;=$R216,AZ$7&lt;=$R216+$S216-1),1,""))</f>
        <v/>
      </c>
      <c r="BA216" s="23" t="str">
        <f ca="1">IF(AND($O216="Objectif",BA$7&gt;=$R216,BA$7&lt;=$R216+$S216-1),2,IF(AND($O216="Jalon",BA$7&gt;=$R216,BA$7&lt;=$R216+$S216-1),1,""))</f>
        <v/>
      </c>
      <c r="BB216" s="23" t="str">
        <f ca="1">IF(AND($O216="Objectif",BB$7&gt;=$R216,BB$7&lt;=$R216+$S216-1),2,IF(AND($O216="Jalon",BB$7&gt;=$R216,BB$7&lt;=$R216+$S216-1),1,""))</f>
        <v/>
      </c>
      <c r="BC216" s="23" t="str">
        <f ca="1">IF(AND($O216="Objectif",BC$7&gt;=$R216,BC$7&lt;=$R216+$S216-1),2,IF(AND($O216="Jalon",BC$7&gt;=$R216,BC$7&lt;=$R216+$S216-1),1,""))</f>
        <v/>
      </c>
      <c r="BD216" s="23" t="str">
        <f ca="1">IF(AND($O216="Objectif",BD$7&gt;=$R216,BD$7&lt;=$R216+$S216-1),2,IF(AND($O216="Jalon",BD$7&gt;=$R216,BD$7&lt;=$R216+$S216-1),1,""))</f>
        <v/>
      </c>
      <c r="BE216" s="23" t="str">
        <f ca="1">IF(AND($O216="Objectif",BE$7&gt;=$R216,BE$7&lt;=$R216+$S216-1),2,IF(AND($O216="Jalon",BE$7&gt;=$R216,BE$7&lt;=$R216+$S216-1),1,""))</f>
        <v/>
      </c>
      <c r="BF216" s="23" t="str">
        <f ca="1">IF(AND($O216="Objectif",BF$7&gt;=$R216,BF$7&lt;=$R216+$S216-1),2,IF(AND($O216="Jalon",BF$7&gt;=$R216,BF$7&lt;=$R216+$S216-1),1,""))</f>
        <v/>
      </c>
      <c r="BG216" s="23" t="str">
        <f ca="1">IF(AND($O216="Objectif",BG$7&gt;=$R216,BG$7&lt;=$R216+$S216-1),2,IF(AND($O216="Jalon",BG$7&gt;=$R216,BG$7&lt;=$R216+$S216-1),1,""))</f>
        <v/>
      </c>
      <c r="BH216" s="23" t="str">
        <f ca="1">IF(AND($O216="Objectif",BH$7&gt;=$R216,BH$7&lt;=$R216+$S216-1),2,IF(AND($O216="Jalon",BH$7&gt;=$R216,BH$7&lt;=$R216+$S216-1),1,""))</f>
        <v/>
      </c>
      <c r="BI216" s="23" t="str">
        <f ca="1">IF(AND($O216="Objectif",BI$7&gt;=$R216,BI$7&lt;=$R216+$S216-1),2,IF(AND($O216="Jalon",BI$7&gt;=$R216,BI$7&lt;=$R216+$S216-1),1,""))</f>
        <v/>
      </c>
      <c r="BJ216" s="23" t="str">
        <f ca="1">IF(AND($O216="Objectif",BJ$7&gt;=$R216,BJ$7&lt;=$R216+$S216-1),2,IF(AND($O216="Jalon",BJ$7&gt;=$R216,BJ$7&lt;=$R216+$S216-1),1,""))</f>
        <v/>
      </c>
      <c r="BK216" s="23" t="str">
        <f ca="1">IF(AND($O216="Objectif",BK$7&gt;=$R216,BK$7&lt;=$R216+$S216-1),2,IF(AND($O216="Jalon",BK$7&gt;=$R216,BK$7&lt;=$R216+$S216-1),1,""))</f>
        <v/>
      </c>
      <c r="BL216" s="23" t="str">
        <f ca="1">IF(AND($O216="Objectif",BL$7&gt;=$R216,BL$7&lt;=$R216+$S216-1),2,IF(AND($O216="Jalon",BL$7&gt;=$R216,BL$7&lt;=$R216+$S216-1),1,""))</f>
        <v/>
      </c>
      <c r="BM216" s="23" t="str">
        <f ca="1">IF(AND($O216="Objectif",BM$7&gt;=$R216,BM$7&lt;=$R216+$S216-1),2,IF(AND($O216="Jalon",BM$7&gt;=$R216,BM$7&lt;=$R216+$S216-1),1,""))</f>
        <v/>
      </c>
      <c r="BN216" s="23" t="str">
        <f ca="1">IF(AND($O216="Objectif",BN$7&gt;=$R216,BN$7&lt;=$R216+$S216-1),2,IF(AND($O216="Jalon",BN$7&gt;=$R216,BN$7&lt;=$R216+$S216-1),1,""))</f>
        <v/>
      </c>
      <c r="BO216" s="23" t="str">
        <f ca="1">IF(AND($O216="Objectif",BO$7&gt;=$R216,BO$7&lt;=$R216+$S216-1),2,IF(AND($O216="Jalon",BO$7&gt;=$R216,BO$7&lt;=$R216+$S216-1),1,""))</f>
        <v/>
      </c>
      <c r="BP216" s="23" t="str">
        <f ca="1">IF(AND($O216="Objectif",BP$7&gt;=$R216,BP$7&lt;=$R216+$S216-1),2,IF(AND($O216="Jalon",BP$7&gt;=$R216,BP$7&lt;=$R216+$S216-1),1,""))</f>
        <v/>
      </c>
      <c r="BQ216" s="23" t="str">
        <f ca="1">IF(AND($O216="Objectif",BQ$7&gt;=$R216,BQ$7&lt;=$R216+$S216-1),2,IF(AND($O216="Jalon",BQ$7&gt;=$R216,BQ$7&lt;=$R216+$S216-1),1,""))</f>
        <v/>
      </c>
      <c r="BR216" s="23" t="str">
        <f ca="1">IF(AND($O216="Objectif",BR$7&gt;=$R216,BR$7&lt;=$R216+$S216-1),2,IF(AND($O216="Jalon",BR$7&gt;=$R216,BR$7&lt;=$R216+$S216-1),1,""))</f>
        <v/>
      </c>
      <c r="BS216" s="23" t="str">
        <f ca="1">IF(AND($O216="Objectif",BS$7&gt;=$R216,BS$7&lt;=$R216+$S216-1),2,IF(AND($O216="Jalon",BS$7&gt;=$R216,BS$7&lt;=$R216+$S216-1),1,""))</f>
        <v/>
      </c>
      <c r="BT216" s="23" t="str">
        <f ca="1">IF(AND($O216="Objectif",BT$7&gt;=$R216,BT$7&lt;=$R216+$S216-1),2,IF(AND($O216="Jalon",BT$7&gt;=$R216,BT$7&lt;=$R216+$S216-1),1,""))</f>
        <v/>
      </c>
      <c r="BU216" s="23" t="str">
        <f ca="1">IF(AND($O216="Objectif",BU$7&gt;=$R216,BU$7&lt;=$R216+$S216-1),2,IF(AND($O216="Jalon",BU$7&gt;=$R216,BU$7&lt;=$R216+$S216-1),1,""))</f>
        <v/>
      </c>
      <c r="BV216" s="23" t="str">
        <f ca="1">IF(AND($O216="Objectif",BV$7&gt;=$R216,BV$7&lt;=$R216+$S216-1),2,IF(AND($O216="Jalon",BV$7&gt;=$R216,BV$7&lt;=$R216+$S216-1),1,""))</f>
        <v/>
      </c>
      <c r="BW216" s="23" t="str">
        <f ca="1">IF(AND($O216="Objectif",BW$7&gt;=$R216,BW$7&lt;=$R216+$S216-1),2,IF(AND($O216="Jalon",BW$7&gt;=$R216,BW$7&lt;=$R216+$S216-1),1,""))</f>
        <v/>
      </c>
      <c r="BX216" s="23" t="str">
        <f ca="1">IF(AND($O216="Objectif",BX$7&gt;=$R216,BX$7&lt;=$R216+$S216-1),2,IF(AND($O216="Jalon",BX$7&gt;=$R216,BX$7&lt;=$R216+$S216-1),1,""))</f>
        <v/>
      </c>
      <c r="BY216" s="23" t="str">
        <f ca="1">IF(AND($O216="Objectif",BY$7&gt;=$R216,BY$7&lt;=$R216+$S216-1),2,IF(AND($O216="Jalon",BY$7&gt;=$R216,BY$7&lt;=$R216+$S216-1),1,""))</f>
        <v/>
      </c>
      <c r="BZ216" s="23" t="str">
        <f ca="1">IF(AND($O216="Objectif",BZ$7&gt;=$R216,BZ$7&lt;=$R216+$S216-1),2,IF(AND($O216="Jalon",BZ$7&gt;=$R216,BZ$7&lt;=$R216+$S216-1),1,""))</f>
        <v/>
      </c>
      <c r="CA216" s="23" t="str">
        <f ca="1">IF(AND($O216="Objectif",CA$7&gt;=$R216,CA$7&lt;=$R216+$S216-1),2,IF(AND($O216="Jalon",CA$7&gt;=$R216,CA$7&lt;=$R216+$S216-1),1,""))</f>
        <v/>
      </c>
      <c r="CB216" s="23" t="str">
        <f ca="1">IF(AND($O216="Objectif",CB$7&gt;=$R216,CB$7&lt;=$R216+$S216-1),2,IF(AND($O216="Jalon",CB$7&gt;=$R216,CB$7&lt;=$R216+$S216-1),1,""))</f>
        <v/>
      </c>
    </row>
    <row r="217" spans="1:80" s="60" customFormat="1" ht="30" customHeight="1" x14ac:dyDescent="0.25">
      <c r="A217" s="36">
        <v>26</v>
      </c>
      <c r="B217" s="33" t="s">
        <v>42</v>
      </c>
      <c r="C217" s="88" t="str">
        <f ca="1">VLOOKUP(((Jalons[[#This Row],[perturbation ]]+Jalons[[#This Row],[perturbation 9]])/150),$D$3:$E$6,2,1)</f>
        <v>En bonne voie</v>
      </c>
      <c r="D217" s="88" t="str">
        <f ca="1">VLOOKUP((Jalons[[#This Row],[temps consommés ]]-Jalons[[#This Row],[Nombre de jours]])/Jalons[[#This Row],[Nombre de jours]],$V$3:$W$6,2,1)</f>
        <v>En bonne voie</v>
      </c>
      <c r="E217" s="22" t="s">
        <v>9</v>
      </c>
      <c r="F217" s="65">
        <f>IF(AND(Jalons[[#This Row],[début réel ]]="",Jalons[[#This Row],[fin réelle ]]),0,IF(AND(Jalons[[#This Row],[début réel ]]&lt;&gt;"",Jalons[[#This Row],[fin réelle ]]=""),0.5,1))</f>
        <v>0</v>
      </c>
      <c r="G217" s="56">
        <f>+T172+1</f>
        <v>45083</v>
      </c>
      <c r="H217" s="21">
        <v>1</v>
      </c>
      <c r="I217" s="45">
        <f>+Jalons[[#This Row],[Début prévisionnel ]]+Jalons[[#This Row],[Nombre de jours]]-1</f>
        <v>45083</v>
      </c>
      <c r="J217" s="45"/>
      <c r="K217" s="87">
        <f ca="1">IF(Jalons[[#This Row],[temps consommés ]]-Jalons[[#This Row],[Nombre de jours]]&lt;0,0,Jalons[[#This Row],[temps consommés ]]-Jalons[[#This Row],[Nombre de jours]])</f>
        <v>0</v>
      </c>
      <c r="L21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7" s="45"/>
      <c r="N217" s="66"/>
      <c r="O217" s="88" t="str">
        <f ca="1">VLOOKUP(Jalons[[#This Row],[temps consommés 10]]-Jalons[[#This Row],[Nombre de jours6]]/Jalons[[#This Row],[Nombre de jours6]],$V$3:$W$6,2,1)</f>
        <v>En bonne voie</v>
      </c>
      <c r="P217" s="22" t="s">
        <v>9</v>
      </c>
      <c r="Q217" s="65">
        <f>IF(AND(Jalons[[#This Row],[début réel 8]]="",Jalons[[#This Row],[fin réelle 11]]),0,IF(AND(Jalons[[#This Row],[début réel 8]]&lt;&gt;"",Jalons[[#This Row],[fin réelle 11]]=""),0.5,1))</f>
        <v>0</v>
      </c>
      <c r="R217" s="56">
        <f>+Jalons[[#This Row],[Fin ]]+1</f>
        <v>45084</v>
      </c>
      <c r="S217">
        <v>23</v>
      </c>
      <c r="T217" s="45">
        <f>Jalons[[#This Row],[Début prévisionnel 5]]+Jalons[[#This Row],[Nombre de jours6]]</f>
        <v>45107</v>
      </c>
      <c r="U217" s="45"/>
      <c r="V217" s="87">
        <f ca="1">IF(Jalons[[#This Row],[temps consommés 10]]-Jalons[[#This Row],[Nombre de jours6]]&lt;0,0,Jalons[[#This Row],[temps consommés 10]]-Jalons[[#This Row],[Nombre de jours6]])</f>
        <v>0</v>
      </c>
      <c r="W21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7" s="45"/>
      <c r="Y217" s="23" t="str">
        <f ca="1">IF(AND($O217="Objectif",Y$7&gt;=$R217,Y$7&lt;=$R217+$S217-1),2,IF(AND($O217="Jalon",Y$7&gt;=$R217,Y$7&lt;=$R217+$S217-1),1,""))</f>
        <v/>
      </c>
      <c r="Z217" s="23" t="str">
        <f ca="1">IF(AND($O217="Objectif",Z$7&gt;=$R217,Z$7&lt;=$R217+$S217-1),2,IF(AND($O217="Jalon",Z$7&gt;=$R217,Z$7&lt;=$R217+$S217-1),1,""))</f>
        <v/>
      </c>
      <c r="AA217" s="23" t="str">
        <f ca="1">IF(AND($O217="Objectif",AA$7&gt;=$R217,AA$7&lt;=$R217+$S217-1),2,IF(AND($O217="Jalon",AA$7&gt;=$R217,AA$7&lt;=$R217+$S217-1),1,""))</f>
        <v/>
      </c>
      <c r="AB217" s="23" t="str">
        <f ca="1">IF(AND($O217="Objectif",AB$7&gt;=$R217,AB$7&lt;=$R217+$S217-1),2,IF(AND($O217="Jalon",AB$7&gt;=$R217,AB$7&lt;=$R217+$S217-1),1,""))</f>
        <v/>
      </c>
      <c r="AC217" s="23" t="str">
        <f ca="1">IF(AND($O217="Objectif",AC$7&gt;=$R217,AC$7&lt;=$R217+$S217-1),2,IF(AND($O217="Jalon",AC$7&gt;=$R217,AC$7&lt;=$R217+$S217-1),1,""))</f>
        <v/>
      </c>
      <c r="AD217" s="23" t="str">
        <f ca="1">IF(AND($O217="Objectif",AD$7&gt;=$R217,AD$7&lt;=$R217+$S217-1),2,IF(AND($O217="Jalon",AD$7&gt;=$R217,AD$7&lt;=$R217+$S217-1),1,""))</f>
        <v/>
      </c>
      <c r="AE217" s="23" t="str">
        <f ca="1">IF(AND($O217="Objectif",AE$7&gt;=$R217,AE$7&lt;=$R217+$S217-1),2,IF(AND($O217="Jalon",AE$7&gt;=$R217,AE$7&lt;=$R217+$S217-1),1,""))</f>
        <v/>
      </c>
      <c r="AF217" s="23" t="str">
        <f ca="1">IF(AND($O217="Objectif",AF$7&gt;=$R217,AF$7&lt;=$R217+$S217-1),2,IF(AND($O217="Jalon",AF$7&gt;=$R217,AF$7&lt;=$R217+$S217-1),1,""))</f>
        <v/>
      </c>
      <c r="AG217" s="23" t="str">
        <f ca="1">IF(AND($O217="Objectif",AG$7&gt;=$R217,AG$7&lt;=$R217+$S217-1),2,IF(AND($O217="Jalon",AG$7&gt;=$R217,AG$7&lt;=$R217+$S217-1),1,""))</f>
        <v/>
      </c>
      <c r="AH217" s="23" t="str">
        <f ca="1">IF(AND($O217="Objectif",AH$7&gt;=$R217,AH$7&lt;=$R217+$S217-1),2,IF(AND($O217="Jalon",AH$7&gt;=$R217,AH$7&lt;=$R217+$S217-1),1,""))</f>
        <v/>
      </c>
      <c r="AI217" s="23" t="str">
        <f ca="1">IF(AND($O217="Objectif",AI$7&gt;=$R217,AI$7&lt;=$R217+$S217-1),2,IF(AND($O217="Jalon",AI$7&gt;=$R217,AI$7&lt;=$R217+$S217-1),1,""))</f>
        <v/>
      </c>
      <c r="AJ217" s="23" t="str">
        <f ca="1">IF(AND($O217="Objectif",AJ$7&gt;=$R217,AJ$7&lt;=$R217+$S217-1),2,IF(AND($O217="Jalon",AJ$7&gt;=$R217,AJ$7&lt;=$R217+$S217-1),1,""))</f>
        <v/>
      </c>
      <c r="AK217" s="23" t="str">
        <f ca="1">IF(AND($O217="Objectif",AK$7&gt;=$R217,AK$7&lt;=$R217+$S217-1),2,IF(AND($O217="Jalon",AK$7&gt;=$R217,AK$7&lt;=$R217+$S217-1),1,""))</f>
        <v/>
      </c>
      <c r="AL217" s="23" t="str">
        <f ca="1">IF(AND($O217="Objectif",AL$7&gt;=$R217,AL$7&lt;=$R217+$S217-1),2,IF(AND($O217="Jalon",AL$7&gt;=$R217,AL$7&lt;=$R217+$S217-1),1,""))</f>
        <v/>
      </c>
      <c r="AM217" s="23" t="str">
        <f ca="1">IF(AND($O217="Objectif",AM$7&gt;=$R217,AM$7&lt;=$R217+$S217-1),2,IF(AND($O217="Jalon",AM$7&gt;=$R217,AM$7&lt;=$R217+$S217-1),1,""))</f>
        <v/>
      </c>
      <c r="AN217" s="23" t="str">
        <f ca="1">IF(AND($O217="Objectif",AN$7&gt;=$R217,AN$7&lt;=$R217+$S217-1),2,IF(AND($O217="Jalon",AN$7&gt;=$R217,AN$7&lt;=$R217+$S217-1),1,""))</f>
        <v/>
      </c>
      <c r="AO217" s="23" t="str">
        <f ca="1">IF(AND($O217="Objectif",AO$7&gt;=$R217,AO$7&lt;=$R217+$S217-1),2,IF(AND($O217="Jalon",AO$7&gt;=$R217,AO$7&lt;=$R217+$S217-1),1,""))</f>
        <v/>
      </c>
      <c r="AP217" s="23" t="str">
        <f ca="1">IF(AND($O217="Objectif",AP$7&gt;=$R217,AP$7&lt;=$R217+$S217-1),2,IF(AND($O217="Jalon",AP$7&gt;=$R217,AP$7&lt;=$R217+$S217-1),1,""))</f>
        <v/>
      </c>
      <c r="AQ217" s="23" t="str">
        <f ca="1">IF(AND($O217="Objectif",AQ$7&gt;=$R217,AQ$7&lt;=$R217+$S217-1),2,IF(AND($O217="Jalon",AQ$7&gt;=$R217,AQ$7&lt;=$R217+$S217-1),1,""))</f>
        <v/>
      </c>
      <c r="AR217" s="23" t="str">
        <f ca="1">IF(AND($O217="Objectif",AR$7&gt;=$R217,AR$7&lt;=$R217+$S217-1),2,IF(AND($O217="Jalon",AR$7&gt;=$R217,AR$7&lt;=$R217+$S217-1),1,""))</f>
        <v/>
      </c>
      <c r="AS217" s="23" t="str">
        <f ca="1">IF(AND($O217="Objectif",AS$7&gt;=$R217,AS$7&lt;=$R217+$S217-1),2,IF(AND($O217="Jalon",AS$7&gt;=$R217,AS$7&lt;=$R217+$S217-1),1,""))</f>
        <v/>
      </c>
      <c r="AT217" s="23" t="str">
        <f ca="1">IF(AND($O217="Objectif",AT$7&gt;=$R217,AT$7&lt;=$R217+$S217-1),2,IF(AND($O217="Jalon",AT$7&gt;=$R217,AT$7&lt;=$R217+$S217-1),1,""))</f>
        <v/>
      </c>
      <c r="AU217" s="23" t="str">
        <f ca="1">IF(AND($O217="Objectif",AU$7&gt;=$R217,AU$7&lt;=$R217+$S217-1),2,IF(AND($O217="Jalon",AU$7&gt;=$R217,AU$7&lt;=$R217+$S217-1),1,""))</f>
        <v/>
      </c>
      <c r="AV217" s="23" t="str">
        <f ca="1">IF(AND($O217="Objectif",AV$7&gt;=$R217,AV$7&lt;=$R217+$S217-1),2,IF(AND($O217="Jalon",AV$7&gt;=$R217,AV$7&lt;=$R217+$S217-1),1,""))</f>
        <v/>
      </c>
      <c r="AW217" s="23" t="str">
        <f ca="1">IF(AND($O217="Objectif",AW$7&gt;=$R217,AW$7&lt;=$R217+$S217-1),2,IF(AND($O217="Jalon",AW$7&gt;=$R217,AW$7&lt;=$R217+$S217-1),1,""))</f>
        <v/>
      </c>
      <c r="AX217" s="23" t="str">
        <f ca="1">IF(AND($O217="Objectif",AX$7&gt;=$R217,AX$7&lt;=$R217+$S217-1),2,IF(AND($O217="Jalon",AX$7&gt;=$R217,AX$7&lt;=$R217+$S217-1),1,""))</f>
        <v/>
      </c>
      <c r="AY217" s="23" t="str">
        <f ca="1">IF(AND($O217="Objectif",AY$7&gt;=$R217,AY$7&lt;=$R217+$S217-1),2,IF(AND($O217="Jalon",AY$7&gt;=$R217,AY$7&lt;=$R217+$S217-1),1,""))</f>
        <v/>
      </c>
      <c r="AZ217" s="23" t="str">
        <f ca="1">IF(AND($O217="Objectif",AZ$7&gt;=$R217,AZ$7&lt;=$R217+$S217-1),2,IF(AND($O217="Jalon",AZ$7&gt;=$R217,AZ$7&lt;=$R217+$S217-1),1,""))</f>
        <v/>
      </c>
      <c r="BA217" s="23" t="str">
        <f ca="1">IF(AND($O217="Objectif",BA$7&gt;=$R217,BA$7&lt;=$R217+$S217-1),2,IF(AND($O217="Jalon",BA$7&gt;=$R217,BA$7&lt;=$R217+$S217-1),1,""))</f>
        <v/>
      </c>
      <c r="BB217" s="23" t="str">
        <f ca="1">IF(AND($O217="Objectif",BB$7&gt;=$R217,BB$7&lt;=$R217+$S217-1),2,IF(AND($O217="Jalon",BB$7&gt;=$R217,BB$7&lt;=$R217+$S217-1),1,""))</f>
        <v/>
      </c>
      <c r="BC217" s="23" t="str">
        <f ca="1">IF(AND($O217="Objectif",BC$7&gt;=$R217,BC$7&lt;=$R217+$S217-1),2,IF(AND($O217="Jalon",BC$7&gt;=$R217,BC$7&lt;=$R217+$S217-1),1,""))</f>
        <v/>
      </c>
      <c r="BD217" s="23" t="str">
        <f ca="1">IF(AND($O217="Objectif",BD$7&gt;=$R217,BD$7&lt;=$R217+$S217-1),2,IF(AND($O217="Jalon",BD$7&gt;=$R217,BD$7&lt;=$R217+$S217-1),1,""))</f>
        <v/>
      </c>
      <c r="BE217" s="23" t="str">
        <f ca="1">IF(AND($O217="Objectif",BE$7&gt;=$R217,BE$7&lt;=$R217+$S217-1),2,IF(AND($O217="Jalon",BE$7&gt;=$R217,BE$7&lt;=$R217+$S217-1),1,""))</f>
        <v/>
      </c>
      <c r="BF217" s="23" t="str">
        <f ca="1">IF(AND($O217="Objectif",BF$7&gt;=$R217,BF$7&lt;=$R217+$S217-1),2,IF(AND($O217="Jalon",BF$7&gt;=$R217,BF$7&lt;=$R217+$S217-1),1,""))</f>
        <v/>
      </c>
      <c r="BG217" s="23" t="str">
        <f ca="1">IF(AND($O217="Objectif",BG$7&gt;=$R217,BG$7&lt;=$R217+$S217-1),2,IF(AND($O217="Jalon",BG$7&gt;=$R217,BG$7&lt;=$R217+$S217-1),1,""))</f>
        <v/>
      </c>
      <c r="BH217" s="23" t="str">
        <f ca="1">IF(AND($O217="Objectif",BH$7&gt;=$R217,BH$7&lt;=$R217+$S217-1),2,IF(AND($O217="Jalon",BH$7&gt;=$R217,BH$7&lt;=$R217+$S217-1),1,""))</f>
        <v/>
      </c>
      <c r="BI217" s="23" t="str">
        <f ca="1">IF(AND($O217="Objectif",BI$7&gt;=$R217,BI$7&lt;=$R217+$S217-1),2,IF(AND($O217="Jalon",BI$7&gt;=$R217,BI$7&lt;=$R217+$S217-1),1,""))</f>
        <v/>
      </c>
      <c r="BJ217" s="23" t="str">
        <f ca="1">IF(AND($O217="Objectif",BJ$7&gt;=$R217,BJ$7&lt;=$R217+$S217-1),2,IF(AND($O217="Jalon",BJ$7&gt;=$R217,BJ$7&lt;=$R217+$S217-1),1,""))</f>
        <v/>
      </c>
      <c r="BK217" s="23" t="str">
        <f ca="1">IF(AND($O217="Objectif",BK$7&gt;=$R217,BK$7&lt;=$R217+$S217-1),2,IF(AND($O217="Jalon",BK$7&gt;=$R217,BK$7&lt;=$R217+$S217-1),1,""))</f>
        <v/>
      </c>
      <c r="BL217" s="23" t="str">
        <f ca="1">IF(AND($O217="Objectif",BL$7&gt;=$R217,BL$7&lt;=$R217+$S217-1),2,IF(AND($O217="Jalon",BL$7&gt;=$R217,BL$7&lt;=$R217+$S217-1),1,""))</f>
        <v/>
      </c>
      <c r="BM217" s="23" t="str">
        <f ca="1">IF(AND($O217="Objectif",BM$7&gt;=$R217,BM$7&lt;=$R217+$S217-1),2,IF(AND($O217="Jalon",BM$7&gt;=$R217,BM$7&lt;=$R217+$S217-1),1,""))</f>
        <v/>
      </c>
      <c r="BN217" s="23" t="str">
        <f ca="1">IF(AND($O217="Objectif",BN$7&gt;=$R217,BN$7&lt;=$R217+$S217-1),2,IF(AND($O217="Jalon",BN$7&gt;=$R217,BN$7&lt;=$R217+$S217-1),1,""))</f>
        <v/>
      </c>
      <c r="BO217" s="23" t="str">
        <f ca="1">IF(AND($O217="Objectif",BO$7&gt;=$R217,BO$7&lt;=$R217+$S217-1),2,IF(AND($O217="Jalon",BO$7&gt;=$R217,BO$7&lt;=$R217+$S217-1),1,""))</f>
        <v/>
      </c>
      <c r="BP217" s="23" t="str">
        <f ca="1">IF(AND($O217="Objectif",BP$7&gt;=$R217,BP$7&lt;=$R217+$S217-1),2,IF(AND($O217="Jalon",BP$7&gt;=$R217,BP$7&lt;=$R217+$S217-1),1,""))</f>
        <v/>
      </c>
      <c r="BQ217" s="23" t="str">
        <f ca="1">IF(AND($O217="Objectif",BQ$7&gt;=$R217,BQ$7&lt;=$R217+$S217-1),2,IF(AND($O217="Jalon",BQ$7&gt;=$R217,BQ$7&lt;=$R217+$S217-1),1,""))</f>
        <v/>
      </c>
      <c r="BR217" s="23" t="str">
        <f ca="1">IF(AND($O217="Objectif",BR$7&gt;=$R217,BR$7&lt;=$R217+$S217-1),2,IF(AND($O217="Jalon",BR$7&gt;=$R217,BR$7&lt;=$R217+$S217-1),1,""))</f>
        <v/>
      </c>
      <c r="BS217" s="23" t="str">
        <f ca="1">IF(AND($O217="Objectif",BS$7&gt;=$R217,BS$7&lt;=$R217+$S217-1),2,IF(AND($O217="Jalon",BS$7&gt;=$R217,BS$7&lt;=$R217+$S217-1),1,""))</f>
        <v/>
      </c>
      <c r="BT217" s="23" t="str">
        <f ca="1">IF(AND($O217="Objectif",BT$7&gt;=$R217,BT$7&lt;=$R217+$S217-1),2,IF(AND($O217="Jalon",BT$7&gt;=$R217,BT$7&lt;=$R217+$S217-1),1,""))</f>
        <v/>
      </c>
      <c r="BU217" s="23" t="str">
        <f ca="1">IF(AND($O217="Objectif",BU$7&gt;=$R217,BU$7&lt;=$R217+$S217-1),2,IF(AND($O217="Jalon",BU$7&gt;=$R217,BU$7&lt;=$R217+$S217-1),1,""))</f>
        <v/>
      </c>
      <c r="BV217" s="23" t="str">
        <f ca="1">IF(AND($O217="Objectif",BV$7&gt;=$R217,BV$7&lt;=$R217+$S217-1),2,IF(AND($O217="Jalon",BV$7&gt;=$R217,BV$7&lt;=$R217+$S217-1),1,""))</f>
        <v/>
      </c>
      <c r="BW217" s="23" t="str">
        <f ca="1">IF(AND($O217="Objectif",BW$7&gt;=$R217,BW$7&lt;=$R217+$S217-1),2,IF(AND($O217="Jalon",BW$7&gt;=$R217,BW$7&lt;=$R217+$S217-1),1,""))</f>
        <v/>
      </c>
      <c r="BX217" s="23" t="str">
        <f ca="1">IF(AND($O217="Objectif",BX$7&gt;=$R217,BX$7&lt;=$R217+$S217-1),2,IF(AND($O217="Jalon",BX$7&gt;=$R217,BX$7&lt;=$R217+$S217-1),1,""))</f>
        <v/>
      </c>
      <c r="BY217" s="23" t="str">
        <f ca="1">IF(AND($O217="Objectif",BY$7&gt;=$R217,BY$7&lt;=$R217+$S217-1),2,IF(AND($O217="Jalon",BY$7&gt;=$R217,BY$7&lt;=$R217+$S217-1),1,""))</f>
        <v/>
      </c>
      <c r="BZ217" s="23" t="str">
        <f ca="1">IF(AND($O217="Objectif",BZ$7&gt;=$R217,BZ$7&lt;=$R217+$S217-1),2,IF(AND($O217="Jalon",BZ$7&gt;=$R217,BZ$7&lt;=$R217+$S217-1),1,""))</f>
        <v/>
      </c>
      <c r="CA217" s="23" t="str">
        <f ca="1">IF(AND($O217="Objectif",CA$7&gt;=$R217,CA$7&lt;=$R217+$S217-1),2,IF(AND($O217="Jalon",CA$7&gt;=$R217,CA$7&lt;=$R217+$S217-1),1,""))</f>
        <v/>
      </c>
      <c r="CB217" s="23" t="str">
        <f ca="1">IF(AND($O217="Objectif",CB$7&gt;=$R217,CB$7&lt;=$R217+$S217-1),2,IF(AND($O217="Jalon",CB$7&gt;=$R217,CB$7&lt;=$R217+$S217-1),1,""))</f>
        <v/>
      </c>
    </row>
    <row r="218" spans="1:80" s="60" customFormat="1" ht="30" customHeight="1" x14ac:dyDescent="0.25">
      <c r="A218" s="37">
        <v>27</v>
      </c>
      <c r="B218" s="33" t="s">
        <v>43</v>
      </c>
      <c r="C218" s="88" t="str">
        <f ca="1">VLOOKUP(((Jalons[[#This Row],[perturbation ]]+Jalons[[#This Row],[perturbation 9]])/150),$D$3:$E$6,2,1)</f>
        <v>En bonne voie</v>
      </c>
      <c r="D218" s="88" t="str">
        <f ca="1">VLOOKUP((Jalons[[#This Row],[temps consommés ]]-Jalons[[#This Row],[Nombre de jours]])/Jalons[[#This Row],[Nombre de jours]],$V$3:$W$6,2,1)</f>
        <v>En bonne voie</v>
      </c>
      <c r="E218" s="22" t="s">
        <v>9</v>
      </c>
      <c r="F218" s="65">
        <f>IF(AND(Jalons[[#This Row],[début réel ]]="",Jalons[[#This Row],[fin réelle ]]),0,IF(AND(Jalons[[#This Row],[début réel ]]&lt;&gt;"",Jalons[[#This Row],[fin réelle ]]=""),0.5,1))</f>
        <v>0</v>
      </c>
      <c r="G218" s="56">
        <f>+T173+1</f>
        <v>45083</v>
      </c>
      <c r="H218" s="21">
        <v>1</v>
      </c>
      <c r="I218" s="45">
        <f>+Jalons[[#This Row],[Début prévisionnel ]]+Jalons[[#This Row],[Nombre de jours]]-1</f>
        <v>45083</v>
      </c>
      <c r="J218" s="45"/>
      <c r="K218" s="87">
        <f ca="1">IF(Jalons[[#This Row],[temps consommés ]]-Jalons[[#This Row],[Nombre de jours]]&lt;0,0,Jalons[[#This Row],[temps consommés ]]-Jalons[[#This Row],[Nombre de jours]])</f>
        <v>0</v>
      </c>
      <c r="L21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8" s="45"/>
      <c r="N218" s="66"/>
      <c r="O218" s="88" t="str">
        <f ca="1">VLOOKUP(Jalons[[#This Row],[temps consommés 10]]-Jalons[[#This Row],[Nombre de jours6]]/Jalons[[#This Row],[Nombre de jours6]],$V$3:$W$6,2,1)</f>
        <v>En bonne voie</v>
      </c>
      <c r="P218" s="22" t="s">
        <v>9</v>
      </c>
      <c r="Q218" s="65">
        <f>IF(AND(Jalons[[#This Row],[début réel 8]]="",Jalons[[#This Row],[fin réelle 11]]),0,IF(AND(Jalons[[#This Row],[début réel 8]]&lt;&gt;"",Jalons[[#This Row],[fin réelle 11]]=""),0.5,1))</f>
        <v>0</v>
      </c>
      <c r="R218" s="56">
        <f>+Jalons[[#This Row],[Fin ]]+1</f>
        <v>45084</v>
      </c>
      <c r="S218">
        <v>23</v>
      </c>
      <c r="T218" s="45">
        <f>Jalons[[#This Row],[Début prévisionnel 5]]+Jalons[[#This Row],[Nombre de jours6]]</f>
        <v>45107</v>
      </c>
      <c r="U218" s="45"/>
      <c r="V218" s="87">
        <f ca="1">IF(Jalons[[#This Row],[temps consommés 10]]-Jalons[[#This Row],[Nombre de jours6]]&lt;0,0,Jalons[[#This Row],[temps consommés 10]]-Jalons[[#This Row],[Nombre de jours6]])</f>
        <v>0</v>
      </c>
      <c r="W21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8" s="45"/>
      <c r="Y218" s="23" t="str">
        <f ca="1">IF(AND($O218="Objectif",Y$7&gt;=$R218,Y$7&lt;=$R218+$S218-1),2,IF(AND($O218="Jalon",Y$7&gt;=$R218,Y$7&lt;=$R218+$S218-1),1,""))</f>
        <v/>
      </c>
      <c r="Z218" s="23" t="str">
        <f ca="1">IF(AND($O218="Objectif",Z$7&gt;=$R218,Z$7&lt;=$R218+$S218-1),2,IF(AND($O218="Jalon",Z$7&gt;=$R218,Z$7&lt;=$R218+$S218-1),1,""))</f>
        <v/>
      </c>
      <c r="AA218" s="23" t="str">
        <f ca="1">IF(AND($O218="Objectif",AA$7&gt;=$R218,AA$7&lt;=$R218+$S218-1),2,IF(AND($O218="Jalon",AA$7&gt;=$R218,AA$7&lt;=$R218+$S218-1),1,""))</f>
        <v/>
      </c>
      <c r="AB218" s="23" t="str">
        <f ca="1">IF(AND($O218="Objectif",AB$7&gt;=$R218,AB$7&lt;=$R218+$S218-1),2,IF(AND($O218="Jalon",AB$7&gt;=$R218,AB$7&lt;=$R218+$S218-1),1,""))</f>
        <v/>
      </c>
      <c r="AC218" s="23" t="str">
        <f ca="1">IF(AND($O218="Objectif",AC$7&gt;=$R218,AC$7&lt;=$R218+$S218-1),2,IF(AND($O218="Jalon",AC$7&gt;=$R218,AC$7&lt;=$R218+$S218-1),1,""))</f>
        <v/>
      </c>
      <c r="AD218" s="23" t="str">
        <f ca="1">IF(AND($O218="Objectif",AD$7&gt;=$R218,AD$7&lt;=$R218+$S218-1),2,IF(AND($O218="Jalon",AD$7&gt;=$R218,AD$7&lt;=$R218+$S218-1),1,""))</f>
        <v/>
      </c>
      <c r="AE218" s="23" t="str">
        <f ca="1">IF(AND($O218="Objectif",AE$7&gt;=$R218,AE$7&lt;=$R218+$S218-1),2,IF(AND($O218="Jalon",AE$7&gt;=$R218,AE$7&lt;=$R218+$S218-1),1,""))</f>
        <v/>
      </c>
      <c r="AF218" s="23" t="str">
        <f ca="1">IF(AND($O218="Objectif",AF$7&gt;=$R218,AF$7&lt;=$R218+$S218-1),2,IF(AND($O218="Jalon",AF$7&gt;=$R218,AF$7&lt;=$R218+$S218-1),1,""))</f>
        <v/>
      </c>
      <c r="AG218" s="23" t="str">
        <f ca="1">IF(AND($O218="Objectif",AG$7&gt;=$R218,AG$7&lt;=$R218+$S218-1),2,IF(AND($O218="Jalon",AG$7&gt;=$R218,AG$7&lt;=$R218+$S218-1),1,""))</f>
        <v/>
      </c>
      <c r="AH218" s="23" t="str">
        <f ca="1">IF(AND($O218="Objectif",AH$7&gt;=$R218,AH$7&lt;=$R218+$S218-1),2,IF(AND($O218="Jalon",AH$7&gt;=$R218,AH$7&lt;=$R218+$S218-1),1,""))</f>
        <v/>
      </c>
      <c r="AI218" s="23" t="str">
        <f ca="1">IF(AND($O218="Objectif",AI$7&gt;=$R218,AI$7&lt;=$R218+$S218-1),2,IF(AND($O218="Jalon",AI$7&gt;=$R218,AI$7&lt;=$R218+$S218-1),1,""))</f>
        <v/>
      </c>
      <c r="AJ218" s="23" t="str">
        <f ca="1">IF(AND($O218="Objectif",AJ$7&gt;=$R218,AJ$7&lt;=$R218+$S218-1),2,IF(AND($O218="Jalon",AJ$7&gt;=$R218,AJ$7&lt;=$R218+$S218-1),1,""))</f>
        <v/>
      </c>
      <c r="AK218" s="23" t="str">
        <f ca="1">IF(AND($O218="Objectif",AK$7&gt;=$R218,AK$7&lt;=$R218+$S218-1),2,IF(AND($O218="Jalon",AK$7&gt;=$R218,AK$7&lt;=$R218+$S218-1),1,""))</f>
        <v/>
      </c>
      <c r="AL218" s="23" t="str">
        <f ca="1">IF(AND($O218="Objectif",AL$7&gt;=$R218,AL$7&lt;=$R218+$S218-1),2,IF(AND($O218="Jalon",AL$7&gt;=$R218,AL$7&lt;=$R218+$S218-1),1,""))</f>
        <v/>
      </c>
      <c r="AM218" s="23" t="str">
        <f ca="1">IF(AND($O218="Objectif",AM$7&gt;=$R218,AM$7&lt;=$R218+$S218-1),2,IF(AND($O218="Jalon",AM$7&gt;=$R218,AM$7&lt;=$R218+$S218-1),1,""))</f>
        <v/>
      </c>
      <c r="AN218" s="23" t="str">
        <f ca="1">IF(AND($O218="Objectif",AN$7&gt;=$R218,AN$7&lt;=$R218+$S218-1),2,IF(AND($O218="Jalon",AN$7&gt;=$R218,AN$7&lt;=$R218+$S218-1),1,""))</f>
        <v/>
      </c>
      <c r="AO218" s="23" t="str">
        <f ca="1">IF(AND($O218="Objectif",AO$7&gt;=$R218,AO$7&lt;=$R218+$S218-1),2,IF(AND($O218="Jalon",AO$7&gt;=$R218,AO$7&lt;=$R218+$S218-1),1,""))</f>
        <v/>
      </c>
      <c r="AP218" s="23" t="str">
        <f ca="1">IF(AND($O218="Objectif",AP$7&gt;=$R218,AP$7&lt;=$R218+$S218-1),2,IF(AND($O218="Jalon",AP$7&gt;=$R218,AP$7&lt;=$R218+$S218-1),1,""))</f>
        <v/>
      </c>
      <c r="AQ218" s="23" t="str">
        <f ca="1">IF(AND($O218="Objectif",AQ$7&gt;=$R218,AQ$7&lt;=$R218+$S218-1),2,IF(AND($O218="Jalon",AQ$7&gt;=$R218,AQ$7&lt;=$R218+$S218-1),1,""))</f>
        <v/>
      </c>
      <c r="AR218" s="23" t="str">
        <f ca="1">IF(AND($O218="Objectif",AR$7&gt;=$R218,AR$7&lt;=$R218+$S218-1),2,IF(AND($O218="Jalon",AR$7&gt;=$R218,AR$7&lt;=$R218+$S218-1),1,""))</f>
        <v/>
      </c>
      <c r="AS218" s="23" t="str">
        <f ca="1">IF(AND($O218="Objectif",AS$7&gt;=$R218,AS$7&lt;=$R218+$S218-1),2,IF(AND($O218="Jalon",AS$7&gt;=$R218,AS$7&lt;=$R218+$S218-1),1,""))</f>
        <v/>
      </c>
      <c r="AT218" s="23" t="str">
        <f ca="1">IF(AND($O218="Objectif",AT$7&gt;=$R218,AT$7&lt;=$R218+$S218-1),2,IF(AND($O218="Jalon",AT$7&gt;=$R218,AT$7&lt;=$R218+$S218-1),1,""))</f>
        <v/>
      </c>
      <c r="AU218" s="23" t="str">
        <f ca="1">IF(AND($O218="Objectif",AU$7&gt;=$R218,AU$7&lt;=$R218+$S218-1),2,IF(AND($O218="Jalon",AU$7&gt;=$R218,AU$7&lt;=$R218+$S218-1),1,""))</f>
        <v/>
      </c>
      <c r="AV218" s="23" t="str">
        <f ca="1">IF(AND($O218="Objectif",AV$7&gt;=$R218,AV$7&lt;=$R218+$S218-1),2,IF(AND($O218="Jalon",AV$7&gt;=$R218,AV$7&lt;=$R218+$S218-1),1,""))</f>
        <v/>
      </c>
      <c r="AW218" s="23" t="str">
        <f ca="1">IF(AND($O218="Objectif",AW$7&gt;=$R218,AW$7&lt;=$R218+$S218-1),2,IF(AND($O218="Jalon",AW$7&gt;=$R218,AW$7&lt;=$R218+$S218-1),1,""))</f>
        <v/>
      </c>
      <c r="AX218" s="23" t="str">
        <f ca="1">IF(AND($O218="Objectif",AX$7&gt;=$R218,AX$7&lt;=$R218+$S218-1),2,IF(AND($O218="Jalon",AX$7&gt;=$R218,AX$7&lt;=$R218+$S218-1),1,""))</f>
        <v/>
      </c>
      <c r="AY218" s="23" t="str">
        <f ca="1">IF(AND($O218="Objectif",AY$7&gt;=$R218,AY$7&lt;=$R218+$S218-1),2,IF(AND($O218="Jalon",AY$7&gt;=$R218,AY$7&lt;=$R218+$S218-1),1,""))</f>
        <v/>
      </c>
      <c r="AZ218" s="23" t="str">
        <f ca="1">IF(AND($O218="Objectif",AZ$7&gt;=$R218,AZ$7&lt;=$R218+$S218-1),2,IF(AND($O218="Jalon",AZ$7&gt;=$R218,AZ$7&lt;=$R218+$S218-1),1,""))</f>
        <v/>
      </c>
      <c r="BA218" s="23" t="str">
        <f ca="1">IF(AND($O218="Objectif",BA$7&gt;=$R218,BA$7&lt;=$R218+$S218-1),2,IF(AND($O218="Jalon",BA$7&gt;=$R218,BA$7&lt;=$R218+$S218-1),1,""))</f>
        <v/>
      </c>
      <c r="BB218" s="23" t="str">
        <f ca="1">IF(AND($O218="Objectif",BB$7&gt;=$R218,BB$7&lt;=$R218+$S218-1),2,IF(AND($O218="Jalon",BB$7&gt;=$R218,BB$7&lt;=$R218+$S218-1),1,""))</f>
        <v/>
      </c>
      <c r="BC218" s="23" t="str">
        <f ca="1">IF(AND($O218="Objectif",BC$7&gt;=$R218,BC$7&lt;=$R218+$S218-1),2,IF(AND($O218="Jalon",BC$7&gt;=$R218,BC$7&lt;=$R218+$S218-1),1,""))</f>
        <v/>
      </c>
      <c r="BD218" s="23" t="str">
        <f ca="1">IF(AND($O218="Objectif",BD$7&gt;=$R218,BD$7&lt;=$R218+$S218-1),2,IF(AND($O218="Jalon",BD$7&gt;=$R218,BD$7&lt;=$R218+$S218-1),1,""))</f>
        <v/>
      </c>
      <c r="BE218" s="23" t="str">
        <f ca="1">IF(AND($O218="Objectif",BE$7&gt;=$R218,BE$7&lt;=$R218+$S218-1),2,IF(AND($O218="Jalon",BE$7&gt;=$R218,BE$7&lt;=$R218+$S218-1),1,""))</f>
        <v/>
      </c>
      <c r="BF218" s="23" t="str">
        <f ca="1">IF(AND($O218="Objectif",BF$7&gt;=$R218,BF$7&lt;=$R218+$S218-1),2,IF(AND($O218="Jalon",BF$7&gt;=$R218,BF$7&lt;=$R218+$S218-1),1,""))</f>
        <v/>
      </c>
      <c r="BG218" s="23" t="str">
        <f ca="1">IF(AND($O218="Objectif",BG$7&gt;=$R218,BG$7&lt;=$R218+$S218-1),2,IF(AND($O218="Jalon",BG$7&gt;=$R218,BG$7&lt;=$R218+$S218-1),1,""))</f>
        <v/>
      </c>
      <c r="BH218" s="23" t="str">
        <f ca="1">IF(AND($O218="Objectif",BH$7&gt;=$R218,BH$7&lt;=$R218+$S218-1),2,IF(AND($O218="Jalon",BH$7&gt;=$R218,BH$7&lt;=$R218+$S218-1),1,""))</f>
        <v/>
      </c>
      <c r="BI218" s="23" t="str">
        <f ca="1">IF(AND($O218="Objectif",BI$7&gt;=$R218,BI$7&lt;=$R218+$S218-1),2,IF(AND($O218="Jalon",BI$7&gt;=$R218,BI$7&lt;=$R218+$S218-1),1,""))</f>
        <v/>
      </c>
      <c r="BJ218" s="23" t="str">
        <f ca="1">IF(AND($O218="Objectif",BJ$7&gt;=$R218,BJ$7&lt;=$R218+$S218-1),2,IF(AND($O218="Jalon",BJ$7&gt;=$R218,BJ$7&lt;=$R218+$S218-1),1,""))</f>
        <v/>
      </c>
      <c r="BK218" s="23" t="str">
        <f ca="1">IF(AND($O218="Objectif",BK$7&gt;=$R218,BK$7&lt;=$R218+$S218-1),2,IF(AND($O218="Jalon",BK$7&gt;=$R218,BK$7&lt;=$R218+$S218-1),1,""))</f>
        <v/>
      </c>
      <c r="BL218" s="23" t="str">
        <f ca="1">IF(AND($O218="Objectif",BL$7&gt;=$R218,BL$7&lt;=$R218+$S218-1),2,IF(AND($O218="Jalon",BL$7&gt;=$R218,BL$7&lt;=$R218+$S218-1),1,""))</f>
        <v/>
      </c>
      <c r="BM218" s="23" t="str">
        <f ca="1">IF(AND($O218="Objectif",BM$7&gt;=$R218,BM$7&lt;=$R218+$S218-1),2,IF(AND($O218="Jalon",BM$7&gt;=$R218,BM$7&lt;=$R218+$S218-1),1,""))</f>
        <v/>
      </c>
      <c r="BN218" s="23" t="str">
        <f ca="1">IF(AND($O218="Objectif",BN$7&gt;=$R218,BN$7&lt;=$R218+$S218-1),2,IF(AND($O218="Jalon",BN$7&gt;=$R218,BN$7&lt;=$R218+$S218-1),1,""))</f>
        <v/>
      </c>
      <c r="BO218" s="23" t="str">
        <f ca="1">IF(AND($O218="Objectif",BO$7&gt;=$R218,BO$7&lt;=$R218+$S218-1),2,IF(AND($O218="Jalon",BO$7&gt;=$R218,BO$7&lt;=$R218+$S218-1),1,""))</f>
        <v/>
      </c>
      <c r="BP218" s="23" t="str">
        <f ca="1">IF(AND($O218="Objectif",BP$7&gt;=$R218,BP$7&lt;=$R218+$S218-1),2,IF(AND($O218="Jalon",BP$7&gt;=$R218,BP$7&lt;=$R218+$S218-1),1,""))</f>
        <v/>
      </c>
      <c r="BQ218" s="23" t="str">
        <f ca="1">IF(AND($O218="Objectif",BQ$7&gt;=$R218,BQ$7&lt;=$R218+$S218-1),2,IF(AND($O218="Jalon",BQ$7&gt;=$R218,BQ$7&lt;=$R218+$S218-1),1,""))</f>
        <v/>
      </c>
      <c r="BR218" s="23" t="str">
        <f ca="1">IF(AND($O218="Objectif",BR$7&gt;=$R218,BR$7&lt;=$R218+$S218-1),2,IF(AND($O218="Jalon",BR$7&gt;=$R218,BR$7&lt;=$R218+$S218-1),1,""))</f>
        <v/>
      </c>
      <c r="BS218" s="23" t="str">
        <f ca="1">IF(AND($O218="Objectif",BS$7&gt;=$R218,BS$7&lt;=$R218+$S218-1),2,IF(AND($O218="Jalon",BS$7&gt;=$R218,BS$7&lt;=$R218+$S218-1),1,""))</f>
        <v/>
      </c>
      <c r="BT218" s="23" t="str">
        <f ca="1">IF(AND($O218="Objectif",BT$7&gt;=$R218,BT$7&lt;=$R218+$S218-1),2,IF(AND($O218="Jalon",BT$7&gt;=$R218,BT$7&lt;=$R218+$S218-1),1,""))</f>
        <v/>
      </c>
      <c r="BU218" s="23" t="str">
        <f ca="1">IF(AND($O218="Objectif",BU$7&gt;=$R218,BU$7&lt;=$R218+$S218-1),2,IF(AND($O218="Jalon",BU$7&gt;=$R218,BU$7&lt;=$R218+$S218-1),1,""))</f>
        <v/>
      </c>
      <c r="BV218" s="23" t="str">
        <f ca="1">IF(AND($O218="Objectif",BV$7&gt;=$R218,BV$7&lt;=$R218+$S218-1),2,IF(AND($O218="Jalon",BV$7&gt;=$R218,BV$7&lt;=$R218+$S218-1),1,""))</f>
        <v/>
      </c>
      <c r="BW218" s="23" t="str">
        <f ca="1">IF(AND($O218="Objectif",BW$7&gt;=$R218,BW$7&lt;=$R218+$S218-1),2,IF(AND($O218="Jalon",BW$7&gt;=$R218,BW$7&lt;=$R218+$S218-1),1,""))</f>
        <v/>
      </c>
      <c r="BX218" s="23" t="str">
        <f ca="1">IF(AND($O218="Objectif",BX$7&gt;=$R218,BX$7&lt;=$R218+$S218-1),2,IF(AND($O218="Jalon",BX$7&gt;=$R218,BX$7&lt;=$R218+$S218-1),1,""))</f>
        <v/>
      </c>
      <c r="BY218" s="23" t="str">
        <f ca="1">IF(AND($O218="Objectif",BY$7&gt;=$R218,BY$7&lt;=$R218+$S218-1),2,IF(AND($O218="Jalon",BY$7&gt;=$R218,BY$7&lt;=$R218+$S218-1),1,""))</f>
        <v/>
      </c>
      <c r="BZ218" s="23" t="str">
        <f ca="1">IF(AND($O218="Objectif",BZ$7&gt;=$R218,BZ$7&lt;=$R218+$S218-1),2,IF(AND($O218="Jalon",BZ$7&gt;=$R218,BZ$7&lt;=$R218+$S218-1),1,""))</f>
        <v/>
      </c>
      <c r="CA218" s="23" t="str">
        <f ca="1">IF(AND($O218="Objectif",CA$7&gt;=$R218,CA$7&lt;=$R218+$S218-1),2,IF(AND($O218="Jalon",CA$7&gt;=$R218,CA$7&lt;=$R218+$S218-1),1,""))</f>
        <v/>
      </c>
      <c r="CB218" s="23" t="str">
        <f ca="1">IF(AND($O218="Objectif",CB$7&gt;=$R218,CB$7&lt;=$R218+$S218-1),2,IF(AND($O218="Jalon",CB$7&gt;=$R218,CB$7&lt;=$R218+$S218-1),1,""))</f>
        <v/>
      </c>
    </row>
    <row r="219" spans="1:80" s="60" customFormat="1" ht="30" customHeight="1" x14ac:dyDescent="0.25">
      <c r="A219" s="37">
        <v>28</v>
      </c>
      <c r="B219" s="33" t="s">
        <v>44</v>
      </c>
      <c r="C219" s="88" t="str">
        <f ca="1">VLOOKUP(((Jalons[[#This Row],[perturbation ]]+Jalons[[#This Row],[perturbation 9]])/150),$D$3:$E$6,2,1)</f>
        <v>En bonne voie</v>
      </c>
      <c r="D219" s="88" t="str">
        <f ca="1">VLOOKUP((Jalons[[#This Row],[temps consommés ]]-Jalons[[#This Row],[Nombre de jours]])/Jalons[[#This Row],[Nombre de jours]],$V$3:$W$6,2,1)</f>
        <v>En bonne voie</v>
      </c>
      <c r="E219" s="22" t="s">
        <v>9</v>
      </c>
      <c r="F219" s="65">
        <f>IF(AND(Jalons[[#This Row],[début réel ]]="",Jalons[[#This Row],[fin réelle ]]),0,IF(AND(Jalons[[#This Row],[début réel ]]&lt;&gt;"",Jalons[[#This Row],[fin réelle ]]=""),0.5,1))</f>
        <v>0</v>
      </c>
      <c r="G219" s="56">
        <f>+T174+1</f>
        <v>45083</v>
      </c>
      <c r="H219" s="21">
        <v>1</v>
      </c>
      <c r="I219" s="45">
        <f>+Jalons[[#This Row],[Début prévisionnel ]]+Jalons[[#This Row],[Nombre de jours]]-1</f>
        <v>45083</v>
      </c>
      <c r="J219" s="45"/>
      <c r="K219" s="87">
        <f ca="1">IF(Jalons[[#This Row],[temps consommés ]]-Jalons[[#This Row],[Nombre de jours]]&lt;0,0,Jalons[[#This Row],[temps consommés ]]-Jalons[[#This Row],[Nombre de jours]])</f>
        <v>0</v>
      </c>
      <c r="L21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19" s="45"/>
      <c r="N219" s="66"/>
      <c r="O219" s="88" t="str">
        <f ca="1">VLOOKUP(Jalons[[#This Row],[temps consommés 10]]-Jalons[[#This Row],[Nombre de jours6]]/Jalons[[#This Row],[Nombre de jours6]],$V$3:$W$6,2,1)</f>
        <v>En bonne voie</v>
      </c>
      <c r="P219" s="22" t="s">
        <v>9</v>
      </c>
      <c r="Q219" s="65">
        <f>IF(AND(Jalons[[#This Row],[début réel 8]]="",Jalons[[#This Row],[fin réelle 11]]),0,IF(AND(Jalons[[#This Row],[début réel 8]]&lt;&gt;"",Jalons[[#This Row],[fin réelle 11]]=""),0.5,1))</f>
        <v>0</v>
      </c>
      <c r="R219" s="56">
        <f>+Jalons[[#This Row],[Fin ]]+1</f>
        <v>45084</v>
      </c>
      <c r="S219">
        <v>23</v>
      </c>
      <c r="T219" s="45">
        <f>Jalons[[#This Row],[Début prévisionnel 5]]+Jalons[[#This Row],[Nombre de jours6]]</f>
        <v>45107</v>
      </c>
      <c r="U219" s="45"/>
      <c r="V219" s="87">
        <f ca="1">IF(Jalons[[#This Row],[temps consommés 10]]-Jalons[[#This Row],[Nombre de jours6]]&lt;0,0,Jalons[[#This Row],[temps consommés 10]]-Jalons[[#This Row],[Nombre de jours6]])</f>
        <v>0</v>
      </c>
      <c r="W21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19" s="45"/>
      <c r="Y219" s="23" t="str">
        <f ca="1">IF(AND($O219="Objectif",Y$7&gt;=$R219,Y$7&lt;=$R219+$S219-1),2,IF(AND($O219="Jalon",Y$7&gt;=$R219,Y$7&lt;=$R219+$S219-1),1,""))</f>
        <v/>
      </c>
      <c r="Z219" s="23" t="str">
        <f ca="1">IF(AND($O219="Objectif",Z$7&gt;=$R219,Z$7&lt;=$R219+$S219-1),2,IF(AND($O219="Jalon",Z$7&gt;=$R219,Z$7&lt;=$R219+$S219-1),1,""))</f>
        <v/>
      </c>
      <c r="AA219" s="23" t="str">
        <f ca="1">IF(AND($O219="Objectif",AA$7&gt;=$R219,AA$7&lt;=$R219+$S219-1),2,IF(AND($O219="Jalon",AA$7&gt;=$R219,AA$7&lt;=$R219+$S219-1),1,""))</f>
        <v/>
      </c>
      <c r="AB219" s="23" t="str">
        <f ca="1">IF(AND($O219="Objectif",AB$7&gt;=$R219,AB$7&lt;=$R219+$S219-1),2,IF(AND($O219="Jalon",AB$7&gt;=$R219,AB$7&lt;=$R219+$S219-1),1,""))</f>
        <v/>
      </c>
      <c r="AC219" s="23" t="str">
        <f ca="1">IF(AND($O219="Objectif",AC$7&gt;=$R219,AC$7&lt;=$R219+$S219-1),2,IF(AND($O219="Jalon",AC$7&gt;=$R219,AC$7&lt;=$R219+$S219-1),1,""))</f>
        <v/>
      </c>
      <c r="AD219" s="23" t="str">
        <f ca="1">IF(AND($O219="Objectif",AD$7&gt;=$R219,AD$7&lt;=$R219+$S219-1),2,IF(AND($O219="Jalon",AD$7&gt;=$R219,AD$7&lt;=$R219+$S219-1),1,""))</f>
        <v/>
      </c>
      <c r="AE219" s="23" t="str">
        <f ca="1">IF(AND($O219="Objectif",AE$7&gt;=$R219,AE$7&lt;=$R219+$S219-1),2,IF(AND($O219="Jalon",AE$7&gt;=$R219,AE$7&lt;=$R219+$S219-1),1,""))</f>
        <v/>
      </c>
      <c r="AF219" s="23" t="str">
        <f ca="1">IF(AND($O219="Objectif",AF$7&gt;=$R219,AF$7&lt;=$R219+$S219-1),2,IF(AND($O219="Jalon",AF$7&gt;=$R219,AF$7&lt;=$R219+$S219-1),1,""))</f>
        <v/>
      </c>
      <c r="AG219" s="23" t="str">
        <f ca="1">IF(AND($O219="Objectif",AG$7&gt;=$R219,AG$7&lt;=$R219+$S219-1),2,IF(AND($O219="Jalon",AG$7&gt;=$R219,AG$7&lt;=$R219+$S219-1),1,""))</f>
        <v/>
      </c>
      <c r="AH219" s="23" t="str">
        <f ca="1">IF(AND($O219="Objectif",AH$7&gt;=$R219,AH$7&lt;=$R219+$S219-1),2,IF(AND($O219="Jalon",AH$7&gt;=$R219,AH$7&lt;=$R219+$S219-1),1,""))</f>
        <v/>
      </c>
      <c r="AI219" s="23" t="str">
        <f ca="1">IF(AND($O219="Objectif",AI$7&gt;=$R219,AI$7&lt;=$R219+$S219-1),2,IF(AND($O219="Jalon",AI$7&gt;=$R219,AI$7&lt;=$R219+$S219-1),1,""))</f>
        <v/>
      </c>
      <c r="AJ219" s="23" t="str">
        <f ca="1">IF(AND($O219="Objectif",AJ$7&gt;=$R219,AJ$7&lt;=$R219+$S219-1),2,IF(AND($O219="Jalon",AJ$7&gt;=$R219,AJ$7&lt;=$R219+$S219-1),1,""))</f>
        <v/>
      </c>
      <c r="AK219" s="23" t="str">
        <f ca="1">IF(AND($O219="Objectif",AK$7&gt;=$R219,AK$7&lt;=$R219+$S219-1),2,IF(AND($O219="Jalon",AK$7&gt;=$R219,AK$7&lt;=$R219+$S219-1),1,""))</f>
        <v/>
      </c>
      <c r="AL219" s="23" t="str">
        <f ca="1">IF(AND($O219="Objectif",AL$7&gt;=$R219,AL$7&lt;=$R219+$S219-1),2,IF(AND($O219="Jalon",AL$7&gt;=$R219,AL$7&lt;=$R219+$S219-1),1,""))</f>
        <v/>
      </c>
      <c r="AM219" s="23" t="str">
        <f ca="1">IF(AND($O219="Objectif",AM$7&gt;=$R219,AM$7&lt;=$R219+$S219-1),2,IF(AND($O219="Jalon",AM$7&gt;=$R219,AM$7&lt;=$R219+$S219-1),1,""))</f>
        <v/>
      </c>
      <c r="AN219" s="23" t="str">
        <f ca="1">IF(AND($O219="Objectif",AN$7&gt;=$R219,AN$7&lt;=$R219+$S219-1),2,IF(AND($O219="Jalon",AN$7&gt;=$R219,AN$7&lt;=$R219+$S219-1),1,""))</f>
        <v/>
      </c>
      <c r="AO219" s="23" t="str">
        <f ca="1">IF(AND($O219="Objectif",AO$7&gt;=$R219,AO$7&lt;=$R219+$S219-1),2,IF(AND($O219="Jalon",AO$7&gt;=$R219,AO$7&lt;=$R219+$S219-1),1,""))</f>
        <v/>
      </c>
      <c r="AP219" s="23" t="str">
        <f ca="1">IF(AND($O219="Objectif",AP$7&gt;=$R219,AP$7&lt;=$R219+$S219-1),2,IF(AND($O219="Jalon",AP$7&gt;=$R219,AP$7&lt;=$R219+$S219-1),1,""))</f>
        <v/>
      </c>
      <c r="AQ219" s="23" t="str">
        <f ca="1">IF(AND($O219="Objectif",AQ$7&gt;=$R219,AQ$7&lt;=$R219+$S219-1),2,IF(AND($O219="Jalon",AQ$7&gt;=$R219,AQ$7&lt;=$R219+$S219-1),1,""))</f>
        <v/>
      </c>
      <c r="AR219" s="23" t="str">
        <f ca="1">IF(AND($O219="Objectif",AR$7&gt;=$R219,AR$7&lt;=$R219+$S219-1),2,IF(AND($O219="Jalon",AR$7&gt;=$R219,AR$7&lt;=$R219+$S219-1),1,""))</f>
        <v/>
      </c>
      <c r="AS219" s="23" t="str">
        <f ca="1">IF(AND($O219="Objectif",AS$7&gt;=$R219,AS$7&lt;=$R219+$S219-1),2,IF(AND($O219="Jalon",AS$7&gt;=$R219,AS$7&lt;=$R219+$S219-1),1,""))</f>
        <v/>
      </c>
      <c r="AT219" s="23" t="str">
        <f ca="1">IF(AND($O219="Objectif",AT$7&gt;=$R219,AT$7&lt;=$R219+$S219-1),2,IF(AND($O219="Jalon",AT$7&gt;=$R219,AT$7&lt;=$R219+$S219-1),1,""))</f>
        <v/>
      </c>
      <c r="AU219" s="23" t="str">
        <f ca="1">IF(AND($O219="Objectif",AU$7&gt;=$R219,AU$7&lt;=$R219+$S219-1),2,IF(AND($O219="Jalon",AU$7&gt;=$R219,AU$7&lt;=$R219+$S219-1),1,""))</f>
        <v/>
      </c>
      <c r="AV219" s="23" t="str">
        <f ca="1">IF(AND($O219="Objectif",AV$7&gt;=$R219,AV$7&lt;=$R219+$S219-1),2,IF(AND($O219="Jalon",AV$7&gt;=$R219,AV$7&lt;=$R219+$S219-1),1,""))</f>
        <v/>
      </c>
      <c r="AW219" s="23" t="str">
        <f ca="1">IF(AND($O219="Objectif",AW$7&gt;=$R219,AW$7&lt;=$R219+$S219-1),2,IF(AND($O219="Jalon",AW$7&gt;=$R219,AW$7&lt;=$R219+$S219-1),1,""))</f>
        <v/>
      </c>
      <c r="AX219" s="23" t="str">
        <f ca="1">IF(AND($O219="Objectif",AX$7&gt;=$R219,AX$7&lt;=$R219+$S219-1),2,IF(AND($O219="Jalon",AX$7&gt;=$R219,AX$7&lt;=$R219+$S219-1),1,""))</f>
        <v/>
      </c>
      <c r="AY219" s="23" t="str">
        <f ca="1">IF(AND($O219="Objectif",AY$7&gt;=$R219,AY$7&lt;=$R219+$S219-1),2,IF(AND($O219="Jalon",AY$7&gt;=$R219,AY$7&lt;=$R219+$S219-1),1,""))</f>
        <v/>
      </c>
      <c r="AZ219" s="23" t="str">
        <f ca="1">IF(AND($O219="Objectif",AZ$7&gt;=$R219,AZ$7&lt;=$R219+$S219-1),2,IF(AND($O219="Jalon",AZ$7&gt;=$R219,AZ$7&lt;=$R219+$S219-1),1,""))</f>
        <v/>
      </c>
      <c r="BA219" s="23" t="str">
        <f ca="1">IF(AND($O219="Objectif",BA$7&gt;=$R219,BA$7&lt;=$R219+$S219-1),2,IF(AND($O219="Jalon",BA$7&gt;=$R219,BA$7&lt;=$R219+$S219-1),1,""))</f>
        <v/>
      </c>
      <c r="BB219" s="23" t="str">
        <f ca="1">IF(AND($O219="Objectif",BB$7&gt;=$R219,BB$7&lt;=$R219+$S219-1),2,IF(AND($O219="Jalon",BB$7&gt;=$R219,BB$7&lt;=$R219+$S219-1),1,""))</f>
        <v/>
      </c>
      <c r="BC219" s="23" t="str">
        <f ca="1">IF(AND($O219="Objectif",BC$7&gt;=$R219,BC$7&lt;=$R219+$S219-1),2,IF(AND($O219="Jalon",BC$7&gt;=$R219,BC$7&lt;=$R219+$S219-1),1,""))</f>
        <v/>
      </c>
      <c r="BD219" s="23" t="str">
        <f ca="1">IF(AND($O219="Objectif",BD$7&gt;=$R219,BD$7&lt;=$R219+$S219-1),2,IF(AND($O219="Jalon",BD$7&gt;=$R219,BD$7&lt;=$R219+$S219-1),1,""))</f>
        <v/>
      </c>
      <c r="BE219" s="23" t="str">
        <f ca="1">IF(AND($O219="Objectif",BE$7&gt;=$R219,BE$7&lt;=$R219+$S219-1),2,IF(AND($O219="Jalon",BE$7&gt;=$R219,BE$7&lt;=$R219+$S219-1),1,""))</f>
        <v/>
      </c>
      <c r="BF219" s="23" t="str">
        <f ca="1">IF(AND($O219="Objectif",BF$7&gt;=$R219,BF$7&lt;=$R219+$S219-1),2,IF(AND($O219="Jalon",BF$7&gt;=$R219,BF$7&lt;=$R219+$S219-1),1,""))</f>
        <v/>
      </c>
      <c r="BG219" s="23" t="str">
        <f ca="1">IF(AND($O219="Objectif",BG$7&gt;=$R219,BG$7&lt;=$R219+$S219-1),2,IF(AND($O219="Jalon",BG$7&gt;=$R219,BG$7&lt;=$R219+$S219-1),1,""))</f>
        <v/>
      </c>
      <c r="BH219" s="23" t="str">
        <f ca="1">IF(AND($O219="Objectif",BH$7&gt;=$R219,BH$7&lt;=$R219+$S219-1),2,IF(AND($O219="Jalon",BH$7&gt;=$R219,BH$7&lt;=$R219+$S219-1),1,""))</f>
        <v/>
      </c>
      <c r="BI219" s="23" t="str">
        <f ca="1">IF(AND($O219="Objectif",BI$7&gt;=$R219,BI$7&lt;=$R219+$S219-1),2,IF(AND($O219="Jalon",BI$7&gt;=$R219,BI$7&lt;=$R219+$S219-1),1,""))</f>
        <v/>
      </c>
      <c r="BJ219" s="23" t="str">
        <f ca="1">IF(AND($O219="Objectif",BJ$7&gt;=$R219,BJ$7&lt;=$R219+$S219-1),2,IF(AND($O219="Jalon",BJ$7&gt;=$R219,BJ$7&lt;=$R219+$S219-1),1,""))</f>
        <v/>
      </c>
      <c r="BK219" s="23" t="str">
        <f ca="1">IF(AND($O219="Objectif",BK$7&gt;=$R219,BK$7&lt;=$R219+$S219-1),2,IF(AND($O219="Jalon",BK$7&gt;=$R219,BK$7&lt;=$R219+$S219-1),1,""))</f>
        <v/>
      </c>
      <c r="BL219" s="23" t="str">
        <f ca="1">IF(AND($O219="Objectif",BL$7&gt;=$R219,BL$7&lt;=$R219+$S219-1),2,IF(AND($O219="Jalon",BL$7&gt;=$R219,BL$7&lt;=$R219+$S219-1),1,""))</f>
        <v/>
      </c>
      <c r="BM219" s="23" t="str">
        <f ca="1">IF(AND($O219="Objectif",BM$7&gt;=$R219,BM$7&lt;=$R219+$S219-1),2,IF(AND($O219="Jalon",BM$7&gt;=$R219,BM$7&lt;=$R219+$S219-1),1,""))</f>
        <v/>
      </c>
      <c r="BN219" s="23" t="str">
        <f ca="1">IF(AND($O219="Objectif",BN$7&gt;=$R219,BN$7&lt;=$R219+$S219-1),2,IF(AND($O219="Jalon",BN$7&gt;=$R219,BN$7&lt;=$R219+$S219-1),1,""))</f>
        <v/>
      </c>
      <c r="BO219" s="23" t="str">
        <f ca="1">IF(AND($O219="Objectif",BO$7&gt;=$R219,BO$7&lt;=$R219+$S219-1),2,IF(AND($O219="Jalon",BO$7&gt;=$R219,BO$7&lt;=$R219+$S219-1),1,""))</f>
        <v/>
      </c>
      <c r="BP219" s="23" t="str">
        <f ca="1">IF(AND($O219="Objectif",BP$7&gt;=$R219,BP$7&lt;=$R219+$S219-1),2,IF(AND($O219="Jalon",BP$7&gt;=$R219,BP$7&lt;=$R219+$S219-1),1,""))</f>
        <v/>
      </c>
      <c r="BQ219" s="23" t="str">
        <f ca="1">IF(AND($O219="Objectif",BQ$7&gt;=$R219,BQ$7&lt;=$R219+$S219-1),2,IF(AND($O219="Jalon",BQ$7&gt;=$R219,BQ$7&lt;=$R219+$S219-1),1,""))</f>
        <v/>
      </c>
      <c r="BR219" s="23" t="str">
        <f ca="1">IF(AND($O219="Objectif",BR$7&gt;=$R219,BR$7&lt;=$R219+$S219-1),2,IF(AND($O219="Jalon",BR$7&gt;=$R219,BR$7&lt;=$R219+$S219-1),1,""))</f>
        <v/>
      </c>
      <c r="BS219" s="23" t="str">
        <f ca="1">IF(AND($O219="Objectif",BS$7&gt;=$R219,BS$7&lt;=$R219+$S219-1),2,IF(AND($O219="Jalon",BS$7&gt;=$R219,BS$7&lt;=$R219+$S219-1),1,""))</f>
        <v/>
      </c>
      <c r="BT219" s="23" t="str">
        <f ca="1">IF(AND($O219="Objectif",BT$7&gt;=$R219,BT$7&lt;=$R219+$S219-1),2,IF(AND($O219="Jalon",BT$7&gt;=$R219,BT$7&lt;=$R219+$S219-1),1,""))</f>
        <v/>
      </c>
      <c r="BU219" s="23" t="str">
        <f ca="1">IF(AND($O219="Objectif",BU$7&gt;=$R219,BU$7&lt;=$R219+$S219-1),2,IF(AND($O219="Jalon",BU$7&gt;=$R219,BU$7&lt;=$R219+$S219-1),1,""))</f>
        <v/>
      </c>
      <c r="BV219" s="23" t="str">
        <f ca="1">IF(AND($O219="Objectif",BV$7&gt;=$R219,BV$7&lt;=$R219+$S219-1),2,IF(AND($O219="Jalon",BV$7&gt;=$R219,BV$7&lt;=$R219+$S219-1),1,""))</f>
        <v/>
      </c>
      <c r="BW219" s="23" t="str">
        <f ca="1">IF(AND($O219="Objectif",BW$7&gt;=$R219,BW$7&lt;=$R219+$S219-1),2,IF(AND($O219="Jalon",BW$7&gt;=$R219,BW$7&lt;=$R219+$S219-1),1,""))</f>
        <v/>
      </c>
      <c r="BX219" s="23" t="str">
        <f ca="1">IF(AND($O219="Objectif",BX$7&gt;=$R219,BX$7&lt;=$R219+$S219-1),2,IF(AND($O219="Jalon",BX$7&gt;=$R219,BX$7&lt;=$R219+$S219-1),1,""))</f>
        <v/>
      </c>
      <c r="BY219" s="23" t="str">
        <f ca="1">IF(AND($O219="Objectif",BY$7&gt;=$R219,BY$7&lt;=$R219+$S219-1),2,IF(AND($O219="Jalon",BY$7&gt;=$R219,BY$7&lt;=$R219+$S219-1),1,""))</f>
        <v/>
      </c>
      <c r="BZ219" s="23" t="str">
        <f ca="1">IF(AND($O219="Objectif",BZ$7&gt;=$R219,BZ$7&lt;=$R219+$S219-1),2,IF(AND($O219="Jalon",BZ$7&gt;=$R219,BZ$7&lt;=$R219+$S219-1),1,""))</f>
        <v/>
      </c>
      <c r="CA219" s="23" t="str">
        <f ca="1">IF(AND($O219="Objectif",CA$7&gt;=$R219,CA$7&lt;=$R219+$S219-1),2,IF(AND($O219="Jalon",CA$7&gt;=$R219,CA$7&lt;=$R219+$S219-1),1,""))</f>
        <v/>
      </c>
      <c r="CB219" s="23" t="str">
        <f ca="1">IF(AND($O219="Objectif",CB$7&gt;=$R219,CB$7&lt;=$R219+$S219-1),2,IF(AND($O219="Jalon",CB$7&gt;=$R219,CB$7&lt;=$R219+$S219-1),1,""))</f>
        <v/>
      </c>
    </row>
    <row r="220" spans="1:80" s="60" customFormat="1" ht="30" customHeight="1" x14ac:dyDescent="0.25">
      <c r="A220" s="36">
        <v>29</v>
      </c>
      <c r="B220" s="33" t="s">
        <v>45</v>
      </c>
      <c r="C220" s="88" t="str">
        <f ca="1">VLOOKUP(((Jalons[[#This Row],[perturbation ]]+Jalons[[#This Row],[perturbation 9]])/150),$D$3:$E$6,2,1)</f>
        <v>En bonne voie</v>
      </c>
      <c r="D220" s="88" t="str">
        <f ca="1">VLOOKUP((Jalons[[#This Row],[temps consommés ]]-Jalons[[#This Row],[Nombre de jours]])/Jalons[[#This Row],[Nombre de jours]],$V$3:$W$6,2,1)</f>
        <v>En bonne voie</v>
      </c>
      <c r="E220" s="22" t="s">
        <v>9</v>
      </c>
      <c r="F220" s="65">
        <f>IF(AND(Jalons[[#This Row],[début réel ]]="",Jalons[[#This Row],[fin réelle ]]),0,IF(AND(Jalons[[#This Row],[début réel ]]&lt;&gt;"",Jalons[[#This Row],[fin réelle ]]=""),0.5,1))</f>
        <v>0</v>
      </c>
      <c r="G220" s="56">
        <f>+T175+1</f>
        <v>45083</v>
      </c>
      <c r="H220" s="21">
        <v>1</v>
      </c>
      <c r="I220" s="45">
        <f>+Jalons[[#This Row],[Début prévisionnel ]]+Jalons[[#This Row],[Nombre de jours]]-1</f>
        <v>45083</v>
      </c>
      <c r="J220" s="45"/>
      <c r="K220" s="87">
        <f ca="1">IF(Jalons[[#This Row],[temps consommés ]]-Jalons[[#This Row],[Nombre de jours]]&lt;0,0,Jalons[[#This Row],[temps consommés ]]-Jalons[[#This Row],[Nombre de jours]])</f>
        <v>0</v>
      </c>
      <c r="L22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0" s="45"/>
      <c r="N220" s="66"/>
      <c r="O220" s="88" t="str">
        <f ca="1">VLOOKUP(Jalons[[#This Row],[temps consommés 10]]-Jalons[[#This Row],[Nombre de jours6]]/Jalons[[#This Row],[Nombre de jours6]],$V$3:$W$6,2,1)</f>
        <v>En bonne voie</v>
      </c>
      <c r="P220" s="22" t="s">
        <v>9</v>
      </c>
      <c r="Q220" s="65">
        <f>IF(AND(Jalons[[#This Row],[début réel 8]]="",Jalons[[#This Row],[fin réelle 11]]),0,IF(AND(Jalons[[#This Row],[début réel 8]]&lt;&gt;"",Jalons[[#This Row],[fin réelle 11]]=""),0.5,1))</f>
        <v>0</v>
      </c>
      <c r="R220" s="56">
        <f>+Jalons[[#This Row],[Fin ]]+1</f>
        <v>45084</v>
      </c>
      <c r="S220">
        <v>23</v>
      </c>
      <c r="T220" s="45">
        <f>Jalons[[#This Row],[Début prévisionnel 5]]+Jalons[[#This Row],[Nombre de jours6]]</f>
        <v>45107</v>
      </c>
      <c r="U220" s="45"/>
      <c r="V220" s="87">
        <f ca="1">IF(Jalons[[#This Row],[temps consommés 10]]-Jalons[[#This Row],[Nombre de jours6]]&lt;0,0,Jalons[[#This Row],[temps consommés 10]]-Jalons[[#This Row],[Nombre de jours6]])</f>
        <v>0</v>
      </c>
      <c r="W22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0" s="45"/>
      <c r="Y220" s="23" t="str">
        <f ca="1">IF(AND($O220="Objectif",Y$7&gt;=$R220,Y$7&lt;=$R220+$S220-1),2,IF(AND($O220="Jalon",Y$7&gt;=$R220,Y$7&lt;=$R220+$S220-1),1,""))</f>
        <v/>
      </c>
      <c r="Z220" s="23" t="str">
        <f ca="1">IF(AND($O220="Objectif",Z$7&gt;=$R220,Z$7&lt;=$R220+$S220-1),2,IF(AND($O220="Jalon",Z$7&gt;=$R220,Z$7&lt;=$R220+$S220-1),1,""))</f>
        <v/>
      </c>
      <c r="AA220" s="23" t="str">
        <f ca="1">IF(AND($O220="Objectif",AA$7&gt;=$R220,AA$7&lt;=$R220+$S220-1),2,IF(AND($O220="Jalon",AA$7&gt;=$R220,AA$7&lt;=$R220+$S220-1),1,""))</f>
        <v/>
      </c>
      <c r="AB220" s="23" t="str">
        <f ca="1">IF(AND($O220="Objectif",AB$7&gt;=$R220,AB$7&lt;=$R220+$S220-1),2,IF(AND($O220="Jalon",AB$7&gt;=$R220,AB$7&lt;=$R220+$S220-1),1,""))</f>
        <v/>
      </c>
      <c r="AC220" s="23" t="str">
        <f ca="1">IF(AND($O220="Objectif",AC$7&gt;=$R220,AC$7&lt;=$R220+$S220-1),2,IF(AND($O220="Jalon",AC$7&gt;=$R220,AC$7&lt;=$R220+$S220-1),1,""))</f>
        <v/>
      </c>
      <c r="AD220" s="23" t="str">
        <f ca="1">IF(AND($O220="Objectif",AD$7&gt;=$R220,AD$7&lt;=$R220+$S220-1),2,IF(AND($O220="Jalon",AD$7&gt;=$R220,AD$7&lt;=$R220+$S220-1),1,""))</f>
        <v/>
      </c>
      <c r="AE220" s="23" t="str">
        <f ca="1">IF(AND($O220="Objectif",AE$7&gt;=$R220,AE$7&lt;=$R220+$S220-1),2,IF(AND($O220="Jalon",AE$7&gt;=$R220,AE$7&lt;=$R220+$S220-1),1,""))</f>
        <v/>
      </c>
      <c r="AF220" s="23" t="str">
        <f ca="1">IF(AND($O220="Objectif",AF$7&gt;=$R220,AF$7&lt;=$R220+$S220-1),2,IF(AND($O220="Jalon",AF$7&gt;=$R220,AF$7&lt;=$R220+$S220-1),1,""))</f>
        <v/>
      </c>
      <c r="AG220" s="23" t="str">
        <f ca="1">IF(AND($O220="Objectif",AG$7&gt;=$R220,AG$7&lt;=$R220+$S220-1),2,IF(AND($O220="Jalon",AG$7&gt;=$R220,AG$7&lt;=$R220+$S220-1),1,""))</f>
        <v/>
      </c>
      <c r="AH220" s="23" t="str">
        <f ca="1">IF(AND($O220="Objectif",AH$7&gt;=$R220,AH$7&lt;=$R220+$S220-1),2,IF(AND($O220="Jalon",AH$7&gt;=$R220,AH$7&lt;=$R220+$S220-1),1,""))</f>
        <v/>
      </c>
      <c r="AI220" s="23" t="str">
        <f ca="1">IF(AND($O220="Objectif",AI$7&gt;=$R220,AI$7&lt;=$R220+$S220-1),2,IF(AND($O220="Jalon",AI$7&gt;=$R220,AI$7&lt;=$R220+$S220-1),1,""))</f>
        <v/>
      </c>
      <c r="AJ220" s="23" t="str">
        <f ca="1">IF(AND($O220="Objectif",AJ$7&gt;=$R220,AJ$7&lt;=$R220+$S220-1),2,IF(AND($O220="Jalon",AJ$7&gt;=$R220,AJ$7&lt;=$R220+$S220-1),1,""))</f>
        <v/>
      </c>
      <c r="AK220" s="23" t="str">
        <f ca="1">IF(AND($O220="Objectif",AK$7&gt;=$R220,AK$7&lt;=$R220+$S220-1),2,IF(AND($O220="Jalon",AK$7&gt;=$R220,AK$7&lt;=$R220+$S220-1),1,""))</f>
        <v/>
      </c>
      <c r="AL220" s="23" t="str">
        <f ca="1">IF(AND($O220="Objectif",AL$7&gt;=$R220,AL$7&lt;=$R220+$S220-1),2,IF(AND($O220="Jalon",AL$7&gt;=$R220,AL$7&lt;=$R220+$S220-1),1,""))</f>
        <v/>
      </c>
      <c r="AM220" s="23" t="str">
        <f ca="1">IF(AND($O220="Objectif",AM$7&gt;=$R220,AM$7&lt;=$R220+$S220-1),2,IF(AND($O220="Jalon",AM$7&gt;=$R220,AM$7&lt;=$R220+$S220-1),1,""))</f>
        <v/>
      </c>
      <c r="AN220" s="23" t="str">
        <f ca="1">IF(AND($O220="Objectif",AN$7&gt;=$R220,AN$7&lt;=$R220+$S220-1),2,IF(AND($O220="Jalon",AN$7&gt;=$R220,AN$7&lt;=$R220+$S220-1),1,""))</f>
        <v/>
      </c>
      <c r="AO220" s="23" t="str">
        <f ca="1">IF(AND($O220="Objectif",AO$7&gt;=$R220,AO$7&lt;=$R220+$S220-1),2,IF(AND($O220="Jalon",AO$7&gt;=$R220,AO$7&lt;=$R220+$S220-1),1,""))</f>
        <v/>
      </c>
      <c r="AP220" s="23" t="str">
        <f ca="1">IF(AND($O220="Objectif",AP$7&gt;=$R220,AP$7&lt;=$R220+$S220-1),2,IF(AND($O220="Jalon",AP$7&gt;=$R220,AP$7&lt;=$R220+$S220-1),1,""))</f>
        <v/>
      </c>
      <c r="AQ220" s="23" t="str">
        <f ca="1">IF(AND($O220="Objectif",AQ$7&gt;=$R220,AQ$7&lt;=$R220+$S220-1),2,IF(AND($O220="Jalon",AQ$7&gt;=$R220,AQ$7&lt;=$R220+$S220-1),1,""))</f>
        <v/>
      </c>
      <c r="AR220" s="23" t="str">
        <f ca="1">IF(AND($O220="Objectif",AR$7&gt;=$R220,AR$7&lt;=$R220+$S220-1),2,IF(AND($O220="Jalon",AR$7&gt;=$R220,AR$7&lt;=$R220+$S220-1),1,""))</f>
        <v/>
      </c>
      <c r="AS220" s="23" t="str">
        <f ca="1">IF(AND($O220="Objectif",AS$7&gt;=$R220,AS$7&lt;=$R220+$S220-1),2,IF(AND($O220="Jalon",AS$7&gt;=$R220,AS$7&lt;=$R220+$S220-1),1,""))</f>
        <v/>
      </c>
      <c r="AT220" s="23" t="str">
        <f ca="1">IF(AND($O220="Objectif",AT$7&gt;=$R220,AT$7&lt;=$R220+$S220-1),2,IF(AND($O220="Jalon",AT$7&gt;=$R220,AT$7&lt;=$R220+$S220-1),1,""))</f>
        <v/>
      </c>
      <c r="AU220" s="23" t="str">
        <f ca="1">IF(AND($O220="Objectif",AU$7&gt;=$R220,AU$7&lt;=$R220+$S220-1),2,IF(AND($O220="Jalon",AU$7&gt;=$R220,AU$7&lt;=$R220+$S220-1),1,""))</f>
        <v/>
      </c>
      <c r="AV220" s="23" t="str">
        <f ca="1">IF(AND($O220="Objectif",AV$7&gt;=$R220,AV$7&lt;=$R220+$S220-1),2,IF(AND($O220="Jalon",AV$7&gt;=$R220,AV$7&lt;=$R220+$S220-1),1,""))</f>
        <v/>
      </c>
      <c r="AW220" s="23" t="str">
        <f ca="1">IF(AND($O220="Objectif",AW$7&gt;=$R220,AW$7&lt;=$R220+$S220-1),2,IF(AND($O220="Jalon",AW$7&gt;=$R220,AW$7&lt;=$R220+$S220-1),1,""))</f>
        <v/>
      </c>
      <c r="AX220" s="23" t="str">
        <f ca="1">IF(AND($O220="Objectif",AX$7&gt;=$R220,AX$7&lt;=$R220+$S220-1),2,IF(AND($O220="Jalon",AX$7&gt;=$R220,AX$7&lt;=$R220+$S220-1),1,""))</f>
        <v/>
      </c>
      <c r="AY220" s="23" t="str">
        <f ca="1">IF(AND($O220="Objectif",AY$7&gt;=$R220,AY$7&lt;=$R220+$S220-1),2,IF(AND($O220="Jalon",AY$7&gt;=$R220,AY$7&lt;=$R220+$S220-1),1,""))</f>
        <v/>
      </c>
      <c r="AZ220" s="23" t="str">
        <f ca="1">IF(AND($O220="Objectif",AZ$7&gt;=$R220,AZ$7&lt;=$R220+$S220-1),2,IF(AND($O220="Jalon",AZ$7&gt;=$R220,AZ$7&lt;=$R220+$S220-1),1,""))</f>
        <v/>
      </c>
      <c r="BA220" s="23" t="str">
        <f ca="1">IF(AND($O220="Objectif",BA$7&gt;=$R220,BA$7&lt;=$R220+$S220-1),2,IF(AND($O220="Jalon",BA$7&gt;=$R220,BA$7&lt;=$R220+$S220-1),1,""))</f>
        <v/>
      </c>
      <c r="BB220" s="23" t="str">
        <f ca="1">IF(AND($O220="Objectif",BB$7&gt;=$R220,BB$7&lt;=$R220+$S220-1),2,IF(AND($O220="Jalon",BB$7&gt;=$R220,BB$7&lt;=$R220+$S220-1),1,""))</f>
        <v/>
      </c>
      <c r="BC220" s="23" t="str">
        <f ca="1">IF(AND($O220="Objectif",BC$7&gt;=$R220,BC$7&lt;=$R220+$S220-1),2,IF(AND($O220="Jalon",BC$7&gt;=$R220,BC$7&lt;=$R220+$S220-1),1,""))</f>
        <v/>
      </c>
      <c r="BD220" s="23" t="str">
        <f ca="1">IF(AND($O220="Objectif",BD$7&gt;=$R220,BD$7&lt;=$R220+$S220-1),2,IF(AND($O220="Jalon",BD$7&gt;=$R220,BD$7&lt;=$R220+$S220-1),1,""))</f>
        <v/>
      </c>
      <c r="BE220" s="23" t="str">
        <f ca="1">IF(AND($O220="Objectif",BE$7&gt;=$R220,BE$7&lt;=$R220+$S220-1),2,IF(AND($O220="Jalon",BE$7&gt;=$R220,BE$7&lt;=$R220+$S220-1),1,""))</f>
        <v/>
      </c>
      <c r="BF220" s="23" t="str">
        <f ca="1">IF(AND($O220="Objectif",BF$7&gt;=$R220,BF$7&lt;=$R220+$S220-1),2,IF(AND($O220="Jalon",BF$7&gt;=$R220,BF$7&lt;=$R220+$S220-1),1,""))</f>
        <v/>
      </c>
      <c r="BG220" s="23" t="str">
        <f ca="1">IF(AND($O220="Objectif",BG$7&gt;=$R220,BG$7&lt;=$R220+$S220-1),2,IF(AND($O220="Jalon",BG$7&gt;=$R220,BG$7&lt;=$R220+$S220-1),1,""))</f>
        <v/>
      </c>
      <c r="BH220" s="23" t="str">
        <f ca="1">IF(AND($O220="Objectif",BH$7&gt;=$R220,BH$7&lt;=$R220+$S220-1),2,IF(AND($O220="Jalon",BH$7&gt;=$R220,BH$7&lt;=$R220+$S220-1),1,""))</f>
        <v/>
      </c>
      <c r="BI220" s="23" t="str">
        <f ca="1">IF(AND($O220="Objectif",BI$7&gt;=$R220,BI$7&lt;=$R220+$S220-1),2,IF(AND($O220="Jalon",BI$7&gt;=$R220,BI$7&lt;=$R220+$S220-1),1,""))</f>
        <v/>
      </c>
      <c r="BJ220" s="23" t="str">
        <f ca="1">IF(AND($O220="Objectif",BJ$7&gt;=$R220,BJ$7&lt;=$R220+$S220-1),2,IF(AND($O220="Jalon",BJ$7&gt;=$R220,BJ$7&lt;=$R220+$S220-1),1,""))</f>
        <v/>
      </c>
      <c r="BK220" s="23" t="str">
        <f ca="1">IF(AND($O220="Objectif",BK$7&gt;=$R220,BK$7&lt;=$R220+$S220-1),2,IF(AND($O220="Jalon",BK$7&gt;=$R220,BK$7&lt;=$R220+$S220-1),1,""))</f>
        <v/>
      </c>
      <c r="BL220" s="23" t="str">
        <f ca="1">IF(AND($O220="Objectif",BL$7&gt;=$R220,BL$7&lt;=$R220+$S220-1),2,IF(AND($O220="Jalon",BL$7&gt;=$R220,BL$7&lt;=$R220+$S220-1),1,""))</f>
        <v/>
      </c>
      <c r="BM220" s="23" t="str">
        <f ca="1">IF(AND($O220="Objectif",BM$7&gt;=$R220,BM$7&lt;=$R220+$S220-1),2,IF(AND($O220="Jalon",BM$7&gt;=$R220,BM$7&lt;=$R220+$S220-1),1,""))</f>
        <v/>
      </c>
      <c r="BN220" s="23" t="str">
        <f ca="1">IF(AND($O220="Objectif",BN$7&gt;=$R220,BN$7&lt;=$R220+$S220-1),2,IF(AND($O220="Jalon",BN$7&gt;=$R220,BN$7&lt;=$R220+$S220-1),1,""))</f>
        <v/>
      </c>
      <c r="BO220" s="23" t="str">
        <f ca="1">IF(AND($O220="Objectif",BO$7&gt;=$R220,BO$7&lt;=$R220+$S220-1),2,IF(AND($O220="Jalon",BO$7&gt;=$R220,BO$7&lt;=$R220+$S220-1),1,""))</f>
        <v/>
      </c>
      <c r="BP220" s="23" t="str">
        <f ca="1">IF(AND($O220="Objectif",BP$7&gt;=$R220,BP$7&lt;=$R220+$S220-1),2,IF(AND($O220="Jalon",BP$7&gt;=$R220,BP$7&lt;=$R220+$S220-1),1,""))</f>
        <v/>
      </c>
      <c r="BQ220" s="23" t="str">
        <f ca="1">IF(AND($O220="Objectif",BQ$7&gt;=$R220,BQ$7&lt;=$R220+$S220-1),2,IF(AND($O220="Jalon",BQ$7&gt;=$R220,BQ$7&lt;=$R220+$S220-1),1,""))</f>
        <v/>
      </c>
      <c r="BR220" s="23" t="str">
        <f ca="1">IF(AND($O220="Objectif",BR$7&gt;=$R220,BR$7&lt;=$R220+$S220-1),2,IF(AND($O220="Jalon",BR$7&gt;=$R220,BR$7&lt;=$R220+$S220-1),1,""))</f>
        <v/>
      </c>
      <c r="BS220" s="23" t="str">
        <f ca="1">IF(AND($O220="Objectif",BS$7&gt;=$R220,BS$7&lt;=$R220+$S220-1),2,IF(AND($O220="Jalon",BS$7&gt;=$R220,BS$7&lt;=$R220+$S220-1),1,""))</f>
        <v/>
      </c>
      <c r="BT220" s="23" t="str">
        <f ca="1">IF(AND($O220="Objectif",BT$7&gt;=$R220,BT$7&lt;=$R220+$S220-1),2,IF(AND($O220="Jalon",BT$7&gt;=$R220,BT$7&lt;=$R220+$S220-1),1,""))</f>
        <v/>
      </c>
      <c r="BU220" s="23" t="str">
        <f ca="1">IF(AND($O220="Objectif",BU$7&gt;=$R220,BU$7&lt;=$R220+$S220-1),2,IF(AND($O220="Jalon",BU$7&gt;=$R220,BU$7&lt;=$R220+$S220-1),1,""))</f>
        <v/>
      </c>
      <c r="BV220" s="23" t="str">
        <f ca="1">IF(AND($O220="Objectif",BV$7&gt;=$R220,BV$7&lt;=$R220+$S220-1),2,IF(AND($O220="Jalon",BV$7&gt;=$R220,BV$7&lt;=$R220+$S220-1),1,""))</f>
        <v/>
      </c>
      <c r="BW220" s="23" t="str">
        <f ca="1">IF(AND($O220="Objectif",BW$7&gt;=$R220,BW$7&lt;=$R220+$S220-1),2,IF(AND($O220="Jalon",BW$7&gt;=$R220,BW$7&lt;=$R220+$S220-1),1,""))</f>
        <v/>
      </c>
      <c r="BX220" s="23" t="str">
        <f ca="1">IF(AND($O220="Objectif",BX$7&gt;=$R220,BX$7&lt;=$R220+$S220-1),2,IF(AND($O220="Jalon",BX$7&gt;=$R220,BX$7&lt;=$R220+$S220-1),1,""))</f>
        <v/>
      </c>
      <c r="BY220" s="23" t="str">
        <f ca="1">IF(AND($O220="Objectif",BY$7&gt;=$R220,BY$7&lt;=$R220+$S220-1),2,IF(AND($O220="Jalon",BY$7&gt;=$R220,BY$7&lt;=$R220+$S220-1),1,""))</f>
        <v/>
      </c>
      <c r="BZ220" s="23" t="str">
        <f ca="1">IF(AND($O220="Objectif",BZ$7&gt;=$R220,BZ$7&lt;=$R220+$S220-1),2,IF(AND($O220="Jalon",BZ$7&gt;=$R220,BZ$7&lt;=$R220+$S220-1),1,""))</f>
        <v/>
      </c>
      <c r="CA220" s="23" t="str">
        <f ca="1">IF(AND($O220="Objectif",CA$7&gt;=$R220,CA$7&lt;=$R220+$S220-1),2,IF(AND($O220="Jalon",CA$7&gt;=$R220,CA$7&lt;=$R220+$S220-1),1,""))</f>
        <v/>
      </c>
      <c r="CB220" s="23" t="str">
        <f ca="1">IF(AND($O220="Objectif",CB$7&gt;=$R220,CB$7&lt;=$R220+$S220-1),2,IF(AND($O220="Jalon",CB$7&gt;=$R220,CB$7&lt;=$R220+$S220-1),1,""))</f>
        <v/>
      </c>
    </row>
    <row r="221" spans="1:80" s="60" customFormat="1" ht="30" customHeight="1" x14ac:dyDescent="0.25">
      <c r="A221" s="37">
        <v>30</v>
      </c>
      <c r="B221" s="33" t="s">
        <v>46</v>
      </c>
      <c r="C221" s="88" t="str">
        <f ca="1">VLOOKUP(((Jalons[[#This Row],[perturbation ]]+Jalons[[#This Row],[perturbation 9]])/150),$D$3:$E$6,2,1)</f>
        <v>En bonne voie</v>
      </c>
      <c r="D221" s="88" t="str">
        <f ca="1">VLOOKUP((Jalons[[#This Row],[temps consommés ]]-Jalons[[#This Row],[Nombre de jours]])/Jalons[[#This Row],[Nombre de jours]],$V$3:$W$6,2,1)</f>
        <v>En bonne voie</v>
      </c>
      <c r="E221" s="22" t="s">
        <v>9</v>
      </c>
      <c r="F221" s="65">
        <f>IF(AND(Jalons[[#This Row],[début réel ]]="",Jalons[[#This Row],[fin réelle ]]),0,IF(AND(Jalons[[#This Row],[début réel ]]&lt;&gt;"",Jalons[[#This Row],[fin réelle ]]=""),0.5,1))</f>
        <v>0</v>
      </c>
      <c r="G221" s="56">
        <f>+T176+1</f>
        <v>45083</v>
      </c>
      <c r="H221" s="21">
        <v>1</v>
      </c>
      <c r="I221" s="45">
        <f>+Jalons[[#This Row],[Début prévisionnel ]]+Jalons[[#This Row],[Nombre de jours]]-1</f>
        <v>45083</v>
      </c>
      <c r="J221" s="45"/>
      <c r="K221" s="87">
        <f ca="1">IF(Jalons[[#This Row],[temps consommés ]]-Jalons[[#This Row],[Nombre de jours]]&lt;0,0,Jalons[[#This Row],[temps consommés ]]-Jalons[[#This Row],[Nombre de jours]])</f>
        <v>0</v>
      </c>
      <c r="L22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1" s="45"/>
      <c r="N221" s="66"/>
      <c r="O221" s="88" t="str">
        <f ca="1">VLOOKUP(Jalons[[#This Row],[temps consommés 10]]-Jalons[[#This Row],[Nombre de jours6]]/Jalons[[#This Row],[Nombre de jours6]],$V$3:$W$6,2,1)</f>
        <v>En bonne voie</v>
      </c>
      <c r="P221" s="22" t="s">
        <v>9</v>
      </c>
      <c r="Q221" s="65">
        <f>IF(AND(Jalons[[#This Row],[début réel 8]]="",Jalons[[#This Row],[fin réelle 11]]),0,IF(AND(Jalons[[#This Row],[début réel 8]]&lt;&gt;"",Jalons[[#This Row],[fin réelle 11]]=""),0.5,1))</f>
        <v>0</v>
      </c>
      <c r="R221" s="56">
        <f>+Jalons[[#This Row],[Fin ]]+1</f>
        <v>45084</v>
      </c>
      <c r="S221">
        <v>23</v>
      </c>
      <c r="T221" s="45">
        <f>Jalons[[#This Row],[Début prévisionnel 5]]+Jalons[[#This Row],[Nombre de jours6]]</f>
        <v>45107</v>
      </c>
      <c r="U221" s="45"/>
      <c r="V221" s="87">
        <f ca="1">IF(Jalons[[#This Row],[temps consommés 10]]-Jalons[[#This Row],[Nombre de jours6]]&lt;0,0,Jalons[[#This Row],[temps consommés 10]]-Jalons[[#This Row],[Nombre de jours6]])</f>
        <v>0</v>
      </c>
      <c r="W22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1" s="45"/>
      <c r="Y221" s="23" t="str">
        <f ca="1">IF(AND($O221="Objectif",Y$7&gt;=$R221,Y$7&lt;=$R221+$S221-1),2,IF(AND($O221="Jalon",Y$7&gt;=$R221,Y$7&lt;=$R221+$S221-1),1,""))</f>
        <v/>
      </c>
      <c r="Z221" s="23" t="str">
        <f ca="1">IF(AND($O221="Objectif",Z$7&gt;=$R221,Z$7&lt;=$R221+$S221-1),2,IF(AND($O221="Jalon",Z$7&gt;=$R221,Z$7&lt;=$R221+$S221-1),1,""))</f>
        <v/>
      </c>
      <c r="AA221" s="23" t="str">
        <f ca="1">IF(AND($O221="Objectif",AA$7&gt;=$R221,AA$7&lt;=$R221+$S221-1),2,IF(AND($O221="Jalon",AA$7&gt;=$R221,AA$7&lt;=$R221+$S221-1),1,""))</f>
        <v/>
      </c>
      <c r="AB221" s="23" t="str">
        <f ca="1">IF(AND($O221="Objectif",AB$7&gt;=$R221,AB$7&lt;=$R221+$S221-1),2,IF(AND($O221="Jalon",AB$7&gt;=$R221,AB$7&lt;=$R221+$S221-1),1,""))</f>
        <v/>
      </c>
      <c r="AC221" s="23" t="str">
        <f ca="1">IF(AND($O221="Objectif",AC$7&gt;=$R221,AC$7&lt;=$R221+$S221-1),2,IF(AND($O221="Jalon",AC$7&gt;=$R221,AC$7&lt;=$R221+$S221-1),1,""))</f>
        <v/>
      </c>
      <c r="AD221" s="23" t="str">
        <f ca="1">IF(AND($O221="Objectif",AD$7&gt;=$R221,AD$7&lt;=$R221+$S221-1),2,IF(AND($O221="Jalon",AD$7&gt;=$R221,AD$7&lt;=$R221+$S221-1),1,""))</f>
        <v/>
      </c>
      <c r="AE221" s="23" t="str">
        <f ca="1">IF(AND($O221="Objectif",AE$7&gt;=$R221,AE$7&lt;=$R221+$S221-1),2,IF(AND($O221="Jalon",AE$7&gt;=$R221,AE$7&lt;=$R221+$S221-1),1,""))</f>
        <v/>
      </c>
      <c r="AF221" s="23" t="str">
        <f ca="1">IF(AND($O221="Objectif",AF$7&gt;=$R221,AF$7&lt;=$R221+$S221-1),2,IF(AND($O221="Jalon",AF$7&gt;=$R221,AF$7&lt;=$R221+$S221-1),1,""))</f>
        <v/>
      </c>
      <c r="AG221" s="23" t="str">
        <f ca="1">IF(AND($O221="Objectif",AG$7&gt;=$R221,AG$7&lt;=$R221+$S221-1),2,IF(AND($O221="Jalon",AG$7&gt;=$R221,AG$7&lt;=$R221+$S221-1),1,""))</f>
        <v/>
      </c>
      <c r="AH221" s="23" t="str">
        <f ca="1">IF(AND($O221="Objectif",AH$7&gt;=$R221,AH$7&lt;=$R221+$S221-1),2,IF(AND($O221="Jalon",AH$7&gt;=$R221,AH$7&lt;=$R221+$S221-1),1,""))</f>
        <v/>
      </c>
      <c r="AI221" s="23" t="str">
        <f ca="1">IF(AND($O221="Objectif",AI$7&gt;=$R221,AI$7&lt;=$R221+$S221-1),2,IF(AND($O221="Jalon",AI$7&gt;=$R221,AI$7&lt;=$R221+$S221-1),1,""))</f>
        <v/>
      </c>
      <c r="AJ221" s="23" t="str">
        <f ca="1">IF(AND($O221="Objectif",AJ$7&gt;=$R221,AJ$7&lt;=$R221+$S221-1),2,IF(AND($O221="Jalon",AJ$7&gt;=$R221,AJ$7&lt;=$R221+$S221-1),1,""))</f>
        <v/>
      </c>
      <c r="AK221" s="23" t="str">
        <f ca="1">IF(AND($O221="Objectif",AK$7&gt;=$R221,AK$7&lt;=$R221+$S221-1),2,IF(AND($O221="Jalon",AK$7&gt;=$R221,AK$7&lt;=$R221+$S221-1),1,""))</f>
        <v/>
      </c>
      <c r="AL221" s="23" t="str">
        <f ca="1">IF(AND($O221="Objectif",AL$7&gt;=$R221,AL$7&lt;=$R221+$S221-1),2,IF(AND($O221="Jalon",AL$7&gt;=$R221,AL$7&lt;=$R221+$S221-1),1,""))</f>
        <v/>
      </c>
      <c r="AM221" s="23" t="str">
        <f ca="1">IF(AND($O221="Objectif",AM$7&gt;=$R221,AM$7&lt;=$R221+$S221-1),2,IF(AND($O221="Jalon",AM$7&gt;=$R221,AM$7&lt;=$R221+$S221-1),1,""))</f>
        <v/>
      </c>
      <c r="AN221" s="23" t="str">
        <f ca="1">IF(AND($O221="Objectif",AN$7&gt;=$R221,AN$7&lt;=$R221+$S221-1),2,IF(AND($O221="Jalon",AN$7&gt;=$R221,AN$7&lt;=$R221+$S221-1),1,""))</f>
        <v/>
      </c>
      <c r="AO221" s="23" t="str">
        <f ca="1">IF(AND($O221="Objectif",AO$7&gt;=$R221,AO$7&lt;=$R221+$S221-1),2,IF(AND($O221="Jalon",AO$7&gt;=$R221,AO$7&lt;=$R221+$S221-1),1,""))</f>
        <v/>
      </c>
      <c r="AP221" s="23" t="str">
        <f ca="1">IF(AND($O221="Objectif",AP$7&gt;=$R221,AP$7&lt;=$R221+$S221-1),2,IF(AND($O221="Jalon",AP$7&gt;=$R221,AP$7&lt;=$R221+$S221-1),1,""))</f>
        <v/>
      </c>
      <c r="AQ221" s="23" t="str">
        <f ca="1">IF(AND($O221="Objectif",AQ$7&gt;=$R221,AQ$7&lt;=$R221+$S221-1),2,IF(AND($O221="Jalon",AQ$7&gt;=$R221,AQ$7&lt;=$R221+$S221-1),1,""))</f>
        <v/>
      </c>
      <c r="AR221" s="23" t="str">
        <f ca="1">IF(AND($O221="Objectif",AR$7&gt;=$R221,AR$7&lt;=$R221+$S221-1),2,IF(AND($O221="Jalon",AR$7&gt;=$R221,AR$7&lt;=$R221+$S221-1),1,""))</f>
        <v/>
      </c>
      <c r="AS221" s="23" t="str">
        <f ca="1">IF(AND($O221="Objectif",AS$7&gt;=$R221,AS$7&lt;=$R221+$S221-1),2,IF(AND($O221="Jalon",AS$7&gt;=$R221,AS$7&lt;=$R221+$S221-1),1,""))</f>
        <v/>
      </c>
      <c r="AT221" s="23" t="str">
        <f ca="1">IF(AND($O221="Objectif",AT$7&gt;=$R221,AT$7&lt;=$R221+$S221-1),2,IF(AND($O221="Jalon",AT$7&gt;=$R221,AT$7&lt;=$R221+$S221-1),1,""))</f>
        <v/>
      </c>
      <c r="AU221" s="23" t="str">
        <f ca="1">IF(AND($O221="Objectif",AU$7&gt;=$R221,AU$7&lt;=$R221+$S221-1),2,IF(AND($O221="Jalon",AU$7&gt;=$R221,AU$7&lt;=$R221+$S221-1),1,""))</f>
        <v/>
      </c>
      <c r="AV221" s="23" t="str">
        <f ca="1">IF(AND($O221="Objectif",AV$7&gt;=$R221,AV$7&lt;=$R221+$S221-1),2,IF(AND($O221="Jalon",AV$7&gt;=$R221,AV$7&lt;=$R221+$S221-1),1,""))</f>
        <v/>
      </c>
      <c r="AW221" s="23" t="str">
        <f ca="1">IF(AND($O221="Objectif",AW$7&gt;=$R221,AW$7&lt;=$R221+$S221-1),2,IF(AND($O221="Jalon",AW$7&gt;=$R221,AW$7&lt;=$R221+$S221-1),1,""))</f>
        <v/>
      </c>
      <c r="AX221" s="23" t="str">
        <f ca="1">IF(AND($O221="Objectif",AX$7&gt;=$R221,AX$7&lt;=$R221+$S221-1),2,IF(AND($O221="Jalon",AX$7&gt;=$R221,AX$7&lt;=$R221+$S221-1),1,""))</f>
        <v/>
      </c>
      <c r="AY221" s="23" t="str">
        <f ca="1">IF(AND($O221="Objectif",AY$7&gt;=$R221,AY$7&lt;=$R221+$S221-1),2,IF(AND($O221="Jalon",AY$7&gt;=$R221,AY$7&lt;=$R221+$S221-1),1,""))</f>
        <v/>
      </c>
      <c r="AZ221" s="23" t="str">
        <f ca="1">IF(AND($O221="Objectif",AZ$7&gt;=$R221,AZ$7&lt;=$R221+$S221-1),2,IF(AND($O221="Jalon",AZ$7&gt;=$R221,AZ$7&lt;=$R221+$S221-1),1,""))</f>
        <v/>
      </c>
      <c r="BA221" s="23" t="str">
        <f ca="1">IF(AND($O221="Objectif",BA$7&gt;=$R221,BA$7&lt;=$R221+$S221-1),2,IF(AND($O221="Jalon",BA$7&gt;=$R221,BA$7&lt;=$R221+$S221-1),1,""))</f>
        <v/>
      </c>
      <c r="BB221" s="23" t="str">
        <f ca="1">IF(AND($O221="Objectif",BB$7&gt;=$R221,BB$7&lt;=$R221+$S221-1),2,IF(AND($O221="Jalon",BB$7&gt;=$R221,BB$7&lt;=$R221+$S221-1),1,""))</f>
        <v/>
      </c>
      <c r="BC221" s="23" t="str">
        <f ca="1">IF(AND($O221="Objectif",BC$7&gt;=$R221,BC$7&lt;=$R221+$S221-1),2,IF(AND($O221="Jalon",BC$7&gt;=$R221,BC$7&lt;=$R221+$S221-1),1,""))</f>
        <v/>
      </c>
      <c r="BD221" s="23" t="str">
        <f ca="1">IF(AND($O221="Objectif",BD$7&gt;=$R221,BD$7&lt;=$R221+$S221-1),2,IF(AND($O221="Jalon",BD$7&gt;=$R221,BD$7&lt;=$R221+$S221-1),1,""))</f>
        <v/>
      </c>
      <c r="BE221" s="23" t="str">
        <f ca="1">IF(AND($O221="Objectif",BE$7&gt;=$R221,BE$7&lt;=$R221+$S221-1),2,IF(AND($O221="Jalon",BE$7&gt;=$R221,BE$7&lt;=$R221+$S221-1),1,""))</f>
        <v/>
      </c>
      <c r="BF221" s="23" t="str">
        <f ca="1">IF(AND($O221="Objectif",BF$7&gt;=$R221,BF$7&lt;=$R221+$S221-1),2,IF(AND($O221="Jalon",BF$7&gt;=$R221,BF$7&lt;=$R221+$S221-1),1,""))</f>
        <v/>
      </c>
      <c r="BG221" s="23" t="str">
        <f ca="1">IF(AND($O221="Objectif",BG$7&gt;=$R221,BG$7&lt;=$R221+$S221-1),2,IF(AND($O221="Jalon",BG$7&gt;=$R221,BG$7&lt;=$R221+$S221-1),1,""))</f>
        <v/>
      </c>
      <c r="BH221" s="23" t="str">
        <f ca="1">IF(AND($O221="Objectif",BH$7&gt;=$R221,BH$7&lt;=$R221+$S221-1),2,IF(AND($O221="Jalon",BH$7&gt;=$R221,BH$7&lt;=$R221+$S221-1),1,""))</f>
        <v/>
      </c>
      <c r="BI221" s="23" t="str">
        <f ca="1">IF(AND($O221="Objectif",BI$7&gt;=$R221,BI$7&lt;=$R221+$S221-1),2,IF(AND($O221="Jalon",BI$7&gt;=$R221,BI$7&lt;=$R221+$S221-1),1,""))</f>
        <v/>
      </c>
      <c r="BJ221" s="23" t="str">
        <f ca="1">IF(AND($O221="Objectif",BJ$7&gt;=$R221,BJ$7&lt;=$R221+$S221-1),2,IF(AND($O221="Jalon",BJ$7&gt;=$R221,BJ$7&lt;=$R221+$S221-1),1,""))</f>
        <v/>
      </c>
      <c r="BK221" s="23" t="str">
        <f ca="1">IF(AND($O221="Objectif",BK$7&gt;=$R221,BK$7&lt;=$R221+$S221-1),2,IF(AND($O221="Jalon",BK$7&gt;=$R221,BK$7&lt;=$R221+$S221-1),1,""))</f>
        <v/>
      </c>
      <c r="BL221" s="23" t="str">
        <f ca="1">IF(AND($O221="Objectif",BL$7&gt;=$R221,BL$7&lt;=$R221+$S221-1),2,IF(AND($O221="Jalon",BL$7&gt;=$R221,BL$7&lt;=$R221+$S221-1),1,""))</f>
        <v/>
      </c>
      <c r="BM221" s="23" t="str">
        <f ca="1">IF(AND($O221="Objectif",BM$7&gt;=$R221,BM$7&lt;=$R221+$S221-1),2,IF(AND($O221="Jalon",BM$7&gt;=$R221,BM$7&lt;=$R221+$S221-1),1,""))</f>
        <v/>
      </c>
      <c r="BN221" s="23" t="str">
        <f ca="1">IF(AND($O221="Objectif",BN$7&gt;=$R221,BN$7&lt;=$R221+$S221-1),2,IF(AND($O221="Jalon",BN$7&gt;=$R221,BN$7&lt;=$R221+$S221-1),1,""))</f>
        <v/>
      </c>
      <c r="BO221" s="23" t="str">
        <f ca="1">IF(AND($O221="Objectif",BO$7&gt;=$R221,BO$7&lt;=$R221+$S221-1),2,IF(AND($O221="Jalon",BO$7&gt;=$R221,BO$7&lt;=$R221+$S221-1),1,""))</f>
        <v/>
      </c>
      <c r="BP221" s="23" t="str">
        <f ca="1">IF(AND($O221="Objectif",BP$7&gt;=$R221,BP$7&lt;=$R221+$S221-1),2,IF(AND($O221="Jalon",BP$7&gt;=$R221,BP$7&lt;=$R221+$S221-1),1,""))</f>
        <v/>
      </c>
      <c r="BQ221" s="23" t="str">
        <f ca="1">IF(AND($O221="Objectif",BQ$7&gt;=$R221,BQ$7&lt;=$R221+$S221-1),2,IF(AND($O221="Jalon",BQ$7&gt;=$R221,BQ$7&lt;=$R221+$S221-1),1,""))</f>
        <v/>
      </c>
      <c r="BR221" s="23" t="str">
        <f ca="1">IF(AND($O221="Objectif",BR$7&gt;=$R221,BR$7&lt;=$R221+$S221-1),2,IF(AND($O221="Jalon",BR$7&gt;=$R221,BR$7&lt;=$R221+$S221-1),1,""))</f>
        <v/>
      </c>
      <c r="BS221" s="23" t="str">
        <f ca="1">IF(AND($O221="Objectif",BS$7&gt;=$R221,BS$7&lt;=$R221+$S221-1),2,IF(AND($O221="Jalon",BS$7&gt;=$R221,BS$7&lt;=$R221+$S221-1),1,""))</f>
        <v/>
      </c>
      <c r="BT221" s="23" t="str">
        <f ca="1">IF(AND($O221="Objectif",BT$7&gt;=$R221,BT$7&lt;=$R221+$S221-1),2,IF(AND($O221="Jalon",BT$7&gt;=$R221,BT$7&lt;=$R221+$S221-1),1,""))</f>
        <v/>
      </c>
      <c r="BU221" s="23" t="str">
        <f ca="1">IF(AND($O221="Objectif",BU$7&gt;=$R221,BU$7&lt;=$R221+$S221-1),2,IF(AND($O221="Jalon",BU$7&gt;=$R221,BU$7&lt;=$R221+$S221-1),1,""))</f>
        <v/>
      </c>
      <c r="BV221" s="23" t="str">
        <f ca="1">IF(AND($O221="Objectif",BV$7&gt;=$R221,BV$7&lt;=$R221+$S221-1),2,IF(AND($O221="Jalon",BV$7&gt;=$R221,BV$7&lt;=$R221+$S221-1),1,""))</f>
        <v/>
      </c>
      <c r="BW221" s="23" t="str">
        <f ca="1">IF(AND($O221="Objectif",BW$7&gt;=$R221,BW$7&lt;=$R221+$S221-1),2,IF(AND($O221="Jalon",BW$7&gt;=$R221,BW$7&lt;=$R221+$S221-1),1,""))</f>
        <v/>
      </c>
      <c r="BX221" s="23" t="str">
        <f ca="1">IF(AND($O221="Objectif",BX$7&gt;=$R221,BX$7&lt;=$R221+$S221-1),2,IF(AND($O221="Jalon",BX$7&gt;=$R221,BX$7&lt;=$R221+$S221-1),1,""))</f>
        <v/>
      </c>
      <c r="BY221" s="23" t="str">
        <f ca="1">IF(AND($O221="Objectif",BY$7&gt;=$R221,BY$7&lt;=$R221+$S221-1),2,IF(AND($O221="Jalon",BY$7&gt;=$R221,BY$7&lt;=$R221+$S221-1),1,""))</f>
        <v/>
      </c>
      <c r="BZ221" s="23" t="str">
        <f ca="1">IF(AND($O221="Objectif",BZ$7&gt;=$R221,BZ$7&lt;=$R221+$S221-1),2,IF(AND($O221="Jalon",BZ$7&gt;=$R221,BZ$7&lt;=$R221+$S221-1),1,""))</f>
        <v/>
      </c>
      <c r="CA221" s="23" t="str">
        <f ca="1">IF(AND($O221="Objectif",CA$7&gt;=$R221,CA$7&lt;=$R221+$S221-1),2,IF(AND($O221="Jalon",CA$7&gt;=$R221,CA$7&lt;=$R221+$S221-1),1,""))</f>
        <v/>
      </c>
      <c r="CB221" s="23" t="str">
        <f ca="1">IF(AND($O221="Objectif",CB$7&gt;=$R221,CB$7&lt;=$R221+$S221-1),2,IF(AND($O221="Jalon",CB$7&gt;=$R221,CB$7&lt;=$R221+$S221-1),1,""))</f>
        <v/>
      </c>
    </row>
    <row r="222" spans="1:80" s="60" customFormat="1" ht="30" customHeight="1" x14ac:dyDescent="0.25">
      <c r="A222" s="37">
        <v>31</v>
      </c>
      <c r="B222" s="33" t="s">
        <v>47</v>
      </c>
      <c r="C222" s="88" t="str">
        <f ca="1">VLOOKUP(((Jalons[[#This Row],[perturbation ]]+Jalons[[#This Row],[perturbation 9]])/150),$D$3:$E$6,2,1)</f>
        <v>En bonne voie</v>
      </c>
      <c r="D222" s="88" t="str">
        <f ca="1">VLOOKUP((Jalons[[#This Row],[temps consommés ]]-Jalons[[#This Row],[Nombre de jours]])/Jalons[[#This Row],[Nombre de jours]],$V$3:$W$6,2,1)</f>
        <v>En bonne voie</v>
      </c>
      <c r="E222" s="22" t="s">
        <v>9</v>
      </c>
      <c r="F222" s="65">
        <f>IF(AND(Jalons[[#This Row],[début réel ]]="",Jalons[[#This Row],[fin réelle ]]),0,IF(AND(Jalons[[#This Row],[début réel ]]&lt;&gt;"",Jalons[[#This Row],[fin réelle ]]=""),0.5,1))</f>
        <v>0</v>
      </c>
      <c r="G222" s="56">
        <f>+T177+1</f>
        <v>45083</v>
      </c>
      <c r="H222" s="21">
        <v>1</v>
      </c>
      <c r="I222" s="45">
        <f>+Jalons[[#This Row],[Début prévisionnel ]]+Jalons[[#This Row],[Nombre de jours]]-1</f>
        <v>45083</v>
      </c>
      <c r="J222" s="45"/>
      <c r="K222" s="87">
        <f ca="1">IF(Jalons[[#This Row],[temps consommés ]]-Jalons[[#This Row],[Nombre de jours]]&lt;0,0,Jalons[[#This Row],[temps consommés ]]-Jalons[[#This Row],[Nombre de jours]])</f>
        <v>0</v>
      </c>
      <c r="L22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2" s="45"/>
      <c r="N222" s="66"/>
      <c r="O222" s="88" t="str">
        <f ca="1">VLOOKUP(Jalons[[#This Row],[temps consommés 10]]-Jalons[[#This Row],[Nombre de jours6]]/Jalons[[#This Row],[Nombre de jours6]],$V$3:$W$6,2,1)</f>
        <v>En bonne voie</v>
      </c>
      <c r="P222" s="22" t="s">
        <v>9</v>
      </c>
      <c r="Q222" s="65">
        <f>IF(AND(Jalons[[#This Row],[début réel 8]]="",Jalons[[#This Row],[fin réelle 11]]),0,IF(AND(Jalons[[#This Row],[début réel 8]]&lt;&gt;"",Jalons[[#This Row],[fin réelle 11]]=""),0.5,1))</f>
        <v>0</v>
      </c>
      <c r="R222" s="56">
        <f>+Jalons[[#This Row],[Fin ]]+1</f>
        <v>45084</v>
      </c>
      <c r="S222">
        <v>23</v>
      </c>
      <c r="T222" s="45">
        <f>Jalons[[#This Row],[Début prévisionnel 5]]+Jalons[[#This Row],[Nombre de jours6]]</f>
        <v>45107</v>
      </c>
      <c r="U222" s="45"/>
      <c r="V222" s="87">
        <f ca="1">IF(Jalons[[#This Row],[temps consommés 10]]-Jalons[[#This Row],[Nombre de jours6]]&lt;0,0,Jalons[[#This Row],[temps consommés 10]]-Jalons[[#This Row],[Nombre de jours6]])</f>
        <v>0</v>
      </c>
      <c r="W22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2" s="45"/>
      <c r="Y222" s="23" t="str">
        <f ca="1">IF(AND($O222="Objectif",Y$7&gt;=$R222,Y$7&lt;=$R222+$S222-1),2,IF(AND($O222="Jalon",Y$7&gt;=$R222,Y$7&lt;=$R222+$S222-1),1,""))</f>
        <v/>
      </c>
      <c r="Z222" s="23" t="str">
        <f ca="1">IF(AND($O222="Objectif",Z$7&gt;=$R222,Z$7&lt;=$R222+$S222-1),2,IF(AND($O222="Jalon",Z$7&gt;=$R222,Z$7&lt;=$R222+$S222-1),1,""))</f>
        <v/>
      </c>
      <c r="AA222" s="23" t="str">
        <f ca="1">IF(AND($O222="Objectif",AA$7&gt;=$R222,AA$7&lt;=$R222+$S222-1),2,IF(AND($O222="Jalon",AA$7&gt;=$R222,AA$7&lt;=$R222+$S222-1),1,""))</f>
        <v/>
      </c>
      <c r="AB222" s="23" t="str">
        <f ca="1">IF(AND($O222="Objectif",AB$7&gt;=$R222,AB$7&lt;=$R222+$S222-1),2,IF(AND($O222="Jalon",AB$7&gt;=$R222,AB$7&lt;=$R222+$S222-1),1,""))</f>
        <v/>
      </c>
      <c r="AC222" s="23" t="str">
        <f ca="1">IF(AND($O222="Objectif",AC$7&gt;=$R222,AC$7&lt;=$R222+$S222-1),2,IF(AND($O222="Jalon",AC$7&gt;=$R222,AC$7&lt;=$R222+$S222-1),1,""))</f>
        <v/>
      </c>
      <c r="AD222" s="23" t="str">
        <f ca="1">IF(AND($O222="Objectif",AD$7&gt;=$R222,AD$7&lt;=$R222+$S222-1),2,IF(AND($O222="Jalon",AD$7&gt;=$R222,AD$7&lt;=$R222+$S222-1),1,""))</f>
        <v/>
      </c>
      <c r="AE222" s="23" t="str">
        <f ca="1">IF(AND($O222="Objectif",AE$7&gt;=$R222,AE$7&lt;=$R222+$S222-1),2,IF(AND($O222="Jalon",AE$7&gt;=$R222,AE$7&lt;=$R222+$S222-1),1,""))</f>
        <v/>
      </c>
      <c r="AF222" s="23" t="str">
        <f ca="1">IF(AND($O222="Objectif",AF$7&gt;=$R222,AF$7&lt;=$R222+$S222-1),2,IF(AND($O222="Jalon",AF$7&gt;=$R222,AF$7&lt;=$R222+$S222-1),1,""))</f>
        <v/>
      </c>
      <c r="AG222" s="23" t="str">
        <f ca="1">IF(AND($O222="Objectif",AG$7&gt;=$R222,AG$7&lt;=$R222+$S222-1),2,IF(AND($O222="Jalon",AG$7&gt;=$R222,AG$7&lt;=$R222+$S222-1),1,""))</f>
        <v/>
      </c>
      <c r="AH222" s="23" t="str">
        <f ca="1">IF(AND($O222="Objectif",AH$7&gt;=$R222,AH$7&lt;=$R222+$S222-1),2,IF(AND($O222="Jalon",AH$7&gt;=$R222,AH$7&lt;=$R222+$S222-1),1,""))</f>
        <v/>
      </c>
      <c r="AI222" s="23" t="str">
        <f ca="1">IF(AND($O222="Objectif",AI$7&gt;=$R222,AI$7&lt;=$R222+$S222-1),2,IF(AND($O222="Jalon",AI$7&gt;=$R222,AI$7&lt;=$R222+$S222-1),1,""))</f>
        <v/>
      </c>
      <c r="AJ222" s="23" t="str">
        <f ca="1">IF(AND($O222="Objectif",AJ$7&gt;=$R222,AJ$7&lt;=$R222+$S222-1),2,IF(AND($O222="Jalon",AJ$7&gt;=$R222,AJ$7&lt;=$R222+$S222-1),1,""))</f>
        <v/>
      </c>
      <c r="AK222" s="23" t="str">
        <f ca="1">IF(AND($O222="Objectif",AK$7&gt;=$R222,AK$7&lt;=$R222+$S222-1),2,IF(AND($O222="Jalon",AK$7&gt;=$R222,AK$7&lt;=$R222+$S222-1),1,""))</f>
        <v/>
      </c>
      <c r="AL222" s="23" t="str">
        <f ca="1">IF(AND($O222="Objectif",AL$7&gt;=$R222,AL$7&lt;=$R222+$S222-1),2,IF(AND($O222="Jalon",AL$7&gt;=$R222,AL$7&lt;=$R222+$S222-1),1,""))</f>
        <v/>
      </c>
      <c r="AM222" s="23" t="str">
        <f ca="1">IF(AND($O222="Objectif",AM$7&gt;=$R222,AM$7&lt;=$R222+$S222-1),2,IF(AND($O222="Jalon",AM$7&gt;=$R222,AM$7&lt;=$R222+$S222-1),1,""))</f>
        <v/>
      </c>
      <c r="AN222" s="23" t="str">
        <f ca="1">IF(AND($O222="Objectif",AN$7&gt;=$R222,AN$7&lt;=$R222+$S222-1),2,IF(AND($O222="Jalon",AN$7&gt;=$R222,AN$7&lt;=$R222+$S222-1),1,""))</f>
        <v/>
      </c>
      <c r="AO222" s="23" t="str">
        <f ca="1">IF(AND($O222="Objectif",AO$7&gt;=$R222,AO$7&lt;=$R222+$S222-1),2,IF(AND($O222="Jalon",AO$7&gt;=$R222,AO$7&lt;=$R222+$S222-1),1,""))</f>
        <v/>
      </c>
      <c r="AP222" s="23" t="str">
        <f ca="1">IF(AND($O222="Objectif",AP$7&gt;=$R222,AP$7&lt;=$R222+$S222-1),2,IF(AND($O222="Jalon",AP$7&gt;=$R222,AP$7&lt;=$R222+$S222-1),1,""))</f>
        <v/>
      </c>
      <c r="AQ222" s="23" t="str">
        <f ca="1">IF(AND($O222="Objectif",AQ$7&gt;=$R222,AQ$7&lt;=$R222+$S222-1),2,IF(AND($O222="Jalon",AQ$7&gt;=$R222,AQ$7&lt;=$R222+$S222-1),1,""))</f>
        <v/>
      </c>
      <c r="AR222" s="23" t="str">
        <f ca="1">IF(AND($O222="Objectif",AR$7&gt;=$R222,AR$7&lt;=$R222+$S222-1),2,IF(AND($O222="Jalon",AR$7&gt;=$R222,AR$7&lt;=$R222+$S222-1),1,""))</f>
        <v/>
      </c>
      <c r="AS222" s="23" t="str">
        <f ca="1">IF(AND($O222="Objectif",AS$7&gt;=$R222,AS$7&lt;=$R222+$S222-1),2,IF(AND($O222="Jalon",AS$7&gt;=$R222,AS$7&lt;=$R222+$S222-1),1,""))</f>
        <v/>
      </c>
      <c r="AT222" s="23" t="str">
        <f ca="1">IF(AND($O222="Objectif",AT$7&gt;=$R222,AT$7&lt;=$R222+$S222-1),2,IF(AND($O222="Jalon",AT$7&gt;=$R222,AT$7&lt;=$R222+$S222-1),1,""))</f>
        <v/>
      </c>
      <c r="AU222" s="23" t="str">
        <f ca="1">IF(AND($O222="Objectif",AU$7&gt;=$R222,AU$7&lt;=$R222+$S222-1),2,IF(AND($O222="Jalon",AU$7&gt;=$R222,AU$7&lt;=$R222+$S222-1),1,""))</f>
        <v/>
      </c>
      <c r="AV222" s="23" t="str">
        <f ca="1">IF(AND($O222="Objectif",AV$7&gt;=$R222,AV$7&lt;=$R222+$S222-1),2,IF(AND($O222="Jalon",AV$7&gt;=$R222,AV$7&lt;=$R222+$S222-1),1,""))</f>
        <v/>
      </c>
      <c r="AW222" s="23" t="str">
        <f ca="1">IF(AND($O222="Objectif",AW$7&gt;=$R222,AW$7&lt;=$R222+$S222-1),2,IF(AND($O222="Jalon",AW$7&gt;=$R222,AW$7&lt;=$R222+$S222-1),1,""))</f>
        <v/>
      </c>
      <c r="AX222" s="23" t="str">
        <f ca="1">IF(AND($O222="Objectif",AX$7&gt;=$R222,AX$7&lt;=$R222+$S222-1),2,IF(AND($O222="Jalon",AX$7&gt;=$R222,AX$7&lt;=$R222+$S222-1),1,""))</f>
        <v/>
      </c>
      <c r="AY222" s="23" t="str">
        <f ca="1">IF(AND($O222="Objectif",AY$7&gt;=$R222,AY$7&lt;=$R222+$S222-1),2,IF(AND($O222="Jalon",AY$7&gt;=$R222,AY$7&lt;=$R222+$S222-1),1,""))</f>
        <v/>
      </c>
      <c r="AZ222" s="23" t="str">
        <f ca="1">IF(AND($O222="Objectif",AZ$7&gt;=$R222,AZ$7&lt;=$R222+$S222-1),2,IF(AND($O222="Jalon",AZ$7&gt;=$R222,AZ$7&lt;=$R222+$S222-1),1,""))</f>
        <v/>
      </c>
      <c r="BA222" s="23" t="str">
        <f ca="1">IF(AND($O222="Objectif",BA$7&gt;=$R222,BA$7&lt;=$R222+$S222-1),2,IF(AND($O222="Jalon",BA$7&gt;=$R222,BA$7&lt;=$R222+$S222-1),1,""))</f>
        <v/>
      </c>
      <c r="BB222" s="23" t="str">
        <f ca="1">IF(AND($O222="Objectif",BB$7&gt;=$R222,BB$7&lt;=$R222+$S222-1),2,IF(AND($O222="Jalon",BB$7&gt;=$R222,BB$7&lt;=$R222+$S222-1),1,""))</f>
        <v/>
      </c>
      <c r="BC222" s="23" t="str">
        <f ca="1">IF(AND($O222="Objectif",BC$7&gt;=$R222,BC$7&lt;=$R222+$S222-1),2,IF(AND($O222="Jalon",BC$7&gt;=$R222,BC$7&lt;=$R222+$S222-1),1,""))</f>
        <v/>
      </c>
      <c r="BD222" s="23" t="str">
        <f ca="1">IF(AND($O222="Objectif",BD$7&gt;=$R222,BD$7&lt;=$R222+$S222-1),2,IF(AND($O222="Jalon",BD$7&gt;=$R222,BD$7&lt;=$R222+$S222-1),1,""))</f>
        <v/>
      </c>
      <c r="BE222" s="23" t="str">
        <f ca="1">IF(AND($O222="Objectif",BE$7&gt;=$R222,BE$7&lt;=$R222+$S222-1),2,IF(AND($O222="Jalon",BE$7&gt;=$R222,BE$7&lt;=$R222+$S222-1),1,""))</f>
        <v/>
      </c>
      <c r="BF222" s="23" t="str">
        <f ca="1">IF(AND($O222="Objectif",BF$7&gt;=$R222,BF$7&lt;=$R222+$S222-1),2,IF(AND($O222="Jalon",BF$7&gt;=$R222,BF$7&lt;=$R222+$S222-1),1,""))</f>
        <v/>
      </c>
      <c r="BG222" s="23" t="str">
        <f ca="1">IF(AND($O222="Objectif",BG$7&gt;=$R222,BG$7&lt;=$R222+$S222-1),2,IF(AND($O222="Jalon",BG$7&gt;=$R222,BG$7&lt;=$R222+$S222-1),1,""))</f>
        <v/>
      </c>
      <c r="BH222" s="23" t="str">
        <f ca="1">IF(AND($O222="Objectif",BH$7&gt;=$R222,BH$7&lt;=$R222+$S222-1),2,IF(AND($O222="Jalon",BH$7&gt;=$R222,BH$7&lt;=$R222+$S222-1),1,""))</f>
        <v/>
      </c>
      <c r="BI222" s="23" t="str">
        <f ca="1">IF(AND($O222="Objectif",BI$7&gt;=$R222,BI$7&lt;=$R222+$S222-1),2,IF(AND($O222="Jalon",BI$7&gt;=$R222,BI$7&lt;=$R222+$S222-1),1,""))</f>
        <v/>
      </c>
      <c r="BJ222" s="23" t="str">
        <f ca="1">IF(AND($O222="Objectif",BJ$7&gt;=$R222,BJ$7&lt;=$R222+$S222-1),2,IF(AND($O222="Jalon",BJ$7&gt;=$R222,BJ$7&lt;=$R222+$S222-1),1,""))</f>
        <v/>
      </c>
      <c r="BK222" s="23" t="str">
        <f ca="1">IF(AND($O222="Objectif",BK$7&gt;=$R222,BK$7&lt;=$R222+$S222-1),2,IF(AND($O222="Jalon",BK$7&gt;=$R222,BK$7&lt;=$R222+$S222-1),1,""))</f>
        <v/>
      </c>
      <c r="BL222" s="23" t="str">
        <f ca="1">IF(AND($O222="Objectif",BL$7&gt;=$R222,BL$7&lt;=$R222+$S222-1),2,IF(AND($O222="Jalon",BL$7&gt;=$R222,BL$7&lt;=$R222+$S222-1),1,""))</f>
        <v/>
      </c>
      <c r="BM222" s="23" t="str">
        <f ca="1">IF(AND($O222="Objectif",BM$7&gt;=$R222,BM$7&lt;=$R222+$S222-1),2,IF(AND($O222="Jalon",BM$7&gt;=$R222,BM$7&lt;=$R222+$S222-1),1,""))</f>
        <v/>
      </c>
      <c r="BN222" s="23" t="str">
        <f ca="1">IF(AND($O222="Objectif",BN$7&gt;=$R222,BN$7&lt;=$R222+$S222-1),2,IF(AND($O222="Jalon",BN$7&gt;=$R222,BN$7&lt;=$R222+$S222-1),1,""))</f>
        <v/>
      </c>
      <c r="BO222" s="23" t="str">
        <f ca="1">IF(AND($O222="Objectif",BO$7&gt;=$R222,BO$7&lt;=$R222+$S222-1),2,IF(AND($O222="Jalon",BO$7&gt;=$R222,BO$7&lt;=$R222+$S222-1),1,""))</f>
        <v/>
      </c>
      <c r="BP222" s="23" t="str">
        <f ca="1">IF(AND($O222="Objectif",BP$7&gt;=$R222,BP$7&lt;=$R222+$S222-1),2,IF(AND($O222="Jalon",BP$7&gt;=$R222,BP$7&lt;=$R222+$S222-1),1,""))</f>
        <v/>
      </c>
      <c r="BQ222" s="23" t="str">
        <f ca="1">IF(AND($O222="Objectif",BQ$7&gt;=$R222,BQ$7&lt;=$R222+$S222-1),2,IF(AND($O222="Jalon",BQ$7&gt;=$R222,BQ$7&lt;=$R222+$S222-1),1,""))</f>
        <v/>
      </c>
      <c r="BR222" s="23" t="str">
        <f ca="1">IF(AND($O222="Objectif",BR$7&gt;=$R222,BR$7&lt;=$R222+$S222-1),2,IF(AND($O222="Jalon",BR$7&gt;=$R222,BR$7&lt;=$R222+$S222-1),1,""))</f>
        <v/>
      </c>
      <c r="BS222" s="23" t="str">
        <f ca="1">IF(AND($O222="Objectif",BS$7&gt;=$R222,BS$7&lt;=$R222+$S222-1),2,IF(AND($O222="Jalon",BS$7&gt;=$R222,BS$7&lt;=$R222+$S222-1),1,""))</f>
        <v/>
      </c>
      <c r="BT222" s="23" t="str">
        <f ca="1">IF(AND($O222="Objectif",BT$7&gt;=$R222,BT$7&lt;=$R222+$S222-1),2,IF(AND($O222="Jalon",BT$7&gt;=$R222,BT$7&lt;=$R222+$S222-1),1,""))</f>
        <v/>
      </c>
      <c r="BU222" s="23" t="str">
        <f ca="1">IF(AND($O222="Objectif",BU$7&gt;=$R222,BU$7&lt;=$R222+$S222-1),2,IF(AND($O222="Jalon",BU$7&gt;=$R222,BU$7&lt;=$R222+$S222-1),1,""))</f>
        <v/>
      </c>
      <c r="BV222" s="23" t="str">
        <f ca="1">IF(AND($O222="Objectif",BV$7&gt;=$R222,BV$7&lt;=$R222+$S222-1),2,IF(AND($O222="Jalon",BV$7&gt;=$R222,BV$7&lt;=$R222+$S222-1),1,""))</f>
        <v/>
      </c>
      <c r="BW222" s="23" t="str">
        <f ca="1">IF(AND($O222="Objectif",BW$7&gt;=$R222,BW$7&lt;=$R222+$S222-1),2,IF(AND($O222="Jalon",BW$7&gt;=$R222,BW$7&lt;=$R222+$S222-1),1,""))</f>
        <v/>
      </c>
      <c r="BX222" s="23" t="str">
        <f ca="1">IF(AND($O222="Objectif",BX$7&gt;=$R222,BX$7&lt;=$R222+$S222-1),2,IF(AND($O222="Jalon",BX$7&gt;=$R222,BX$7&lt;=$R222+$S222-1),1,""))</f>
        <v/>
      </c>
      <c r="BY222" s="23" t="str">
        <f ca="1">IF(AND($O222="Objectif",BY$7&gt;=$R222,BY$7&lt;=$R222+$S222-1),2,IF(AND($O222="Jalon",BY$7&gt;=$R222,BY$7&lt;=$R222+$S222-1),1,""))</f>
        <v/>
      </c>
      <c r="BZ222" s="23" t="str">
        <f ca="1">IF(AND($O222="Objectif",BZ$7&gt;=$R222,BZ$7&lt;=$R222+$S222-1),2,IF(AND($O222="Jalon",BZ$7&gt;=$R222,BZ$7&lt;=$R222+$S222-1),1,""))</f>
        <v/>
      </c>
      <c r="CA222" s="23" t="str">
        <f ca="1">IF(AND($O222="Objectif",CA$7&gt;=$R222,CA$7&lt;=$R222+$S222-1),2,IF(AND($O222="Jalon",CA$7&gt;=$R222,CA$7&lt;=$R222+$S222-1),1,""))</f>
        <v/>
      </c>
      <c r="CB222" s="23" t="str">
        <f ca="1">IF(AND($O222="Objectif",CB$7&gt;=$R222,CB$7&lt;=$R222+$S222-1),2,IF(AND($O222="Jalon",CB$7&gt;=$R222,CB$7&lt;=$R222+$S222-1),1,""))</f>
        <v/>
      </c>
    </row>
    <row r="223" spans="1:80" s="60" customFormat="1" ht="30" customHeight="1" x14ac:dyDescent="0.25">
      <c r="A223" s="36">
        <v>32</v>
      </c>
      <c r="B223" s="33" t="s">
        <v>48</v>
      </c>
      <c r="C223" s="88" t="str">
        <f ca="1">VLOOKUP(((Jalons[[#This Row],[perturbation ]]+Jalons[[#This Row],[perturbation 9]])/150),$D$3:$E$6,2,1)</f>
        <v>En bonne voie</v>
      </c>
      <c r="D223" s="88" t="str">
        <f ca="1">VLOOKUP((Jalons[[#This Row],[temps consommés ]]-Jalons[[#This Row],[Nombre de jours]])/Jalons[[#This Row],[Nombre de jours]],$V$3:$W$6,2,1)</f>
        <v>En bonne voie</v>
      </c>
      <c r="E223" s="22" t="s">
        <v>9</v>
      </c>
      <c r="F223" s="65">
        <f>IF(AND(Jalons[[#This Row],[début réel ]]="",Jalons[[#This Row],[fin réelle ]]),0,IF(AND(Jalons[[#This Row],[début réel ]]&lt;&gt;"",Jalons[[#This Row],[fin réelle ]]=""),0.5,1))</f>
        <v>0</v>
      </c>
      <c r="G223" s="56">
        <f>+T178+1</f>
        <v>45083</v>
      </c>
      <c r="H223" s="21">
        <v>1</v>
      </c>
      <c r="I223" s="45">
        <f>+Jalons[[#This Row],[Début prévisionnel ]]+Jalons[[#This Row],[Nombre de jours]]-1</f>
        <v>45083</v>
      </c>
      <c r="J223" s="45"/>
      <c r="K223" s="87">
        <f ca="1">IF(Jalons[[#This Row],[temps consommés ]]-Jalons[[#This Row],[Nombre de jours]]&lt;0,0,Jalons[[#This Row],[temps consommés ]]-Jalons[[#This Row],[Nombre de jours]])</f>
        <v>0</v>
      </c>
      <c r="L22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3" s="45"/>
      <c r="N223" s="66"/>
      <c r="O223" s="88" t="str">
        <f ca="1">VLOOKUP(Jalons[[#This Row],[temps consommés 10]]-Jalons[[#This Row],[Nombre de jours6]]/Jalons[[#This Row],[Nombre de jours6]],$V$3:$W$6,2,1)</f>
        <v>En bonne voie</v>
      </c>
      <c r="P223" s="22" t="s">
        <v>9</v>
      </c>
      <c r="Q223" s="65">
        <f>IF(AND(Jalons[[#This Row],[début réel 8]]="",Jalons[[#This Row],[fin réelle 11]]),0,IF(AND(Jalons[[#This Row],[début réel 8]]&lt;&gt;"",Jalons[[#This Row],[fin réelle 11]]=""),0.5,1))</f>
        <v>0</v>
      </c>
      <c r="R223" s="56">
        <f>+Jalons[[#This Row],[Fin ]]+1</f>
        <v>45084</v>
      </c>
      <c r="S223">
        <v>23</v>
      </c>
      <c r="T223" s="45">
        <f>Jalons[[#This Row],[Début prévisionnel 5]]+Jalons[[#This Row],[Nombre de jours6]]</f>
        <v>45107</v>
      </c>
      <c r="U223" s="45"/>
      <c r="V223" s="87">
        <f ca="1">IF(Jalons[[#This Row],[temps consommés 10]]-Jalons[[#This Row],[Nombre de jours6]]&lt;0,0,Jalons[[#This Row],[temps consommés 10]]-Jalons[[#This Row],[Nombre de jours6]])</f>
        <v>0</v>
      </c>
      <c r="W22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3" s="45"/>
      <c r="Y223" s="23" t="str">
        <f ca="1">IF(AND($O223="Objectif",Y$7&gt;=$R223,Y$7&lt;=$R223+$S223-1),2,IF(AND($O223="Jalon",Y$7&gt;=$R223,Y$7&lt;=$R223+$S223-1),1,""))</f>
        <v/>
      </c>
      <c r="Z223" s="23" t="str">
        <f ca="1">IF(AND($O223="Objectif",Z$7&gt;=$R223,Z$7&lt;=$R223+$S223-1),2,IF(AND($O223="Jalon",Z$7&gt;=$R223,Z$7&lt;=$R223+$S223-1),1,""))</f>
        <v/>
      </c>
      <c r="AA223" s="23" t="str">
        <f ca="1">IF(AND($O223="Objectif",AA$7&gt;=$R223,AA$7&lt;=$R223+$S223-1),2,IF(AND($O223="Jalon",AA$7&gt;=$R223,AA$7&lt;=$R223+$S223-1),1,""))</f>
        <v/>
      </c>
      <c r="AB223" s="23" t="str">
        <f ca="1">IF(AND($O223="Objectif",AB$7&gt;=$R223,AB$7&lt;=$R223+$S223-1),2,IF(AND($O223="Jalon",AB$7&gt;=$R223,AB$7&lt;=$R223+$S223-1),1,""))</f>
        <v/>
      </c>
      <c r="AC223" s="23" t="str">
        <f ca="1">IF(AND($O223="Objectif",AC$7&gt;=$R223,AC$7&lt;=$R223+$S223-1),2,IF(AND($O223="Jalon",AC$7&gt;=$R223,AC$7&lt;=$R223+$S223-1),1,""))</f>
        <v/>
      </c>
      <c r="AD223" s="23" t="str">
        <f ca="1">IF(AND($O223="Objectif",AD$7&gt;=$R223,AD$7&lt;=$R223+$S223-1),2,IF(AND($O223="Jalon",AD$7&gt;=$R223,AD$7&lt;=$R223+$S223-1),1,""))</f>
        <v/>
      </c>
      <c r="AE223" s="23" t="str">
        <f ca="1">IF(AND($O223="Objectif",AE$7&gt;=$R223,AE$7&lt;=$R223+$S223-1),2,IF(AND($O223="Jalon",AE$7&gt;=$R223,AE$7&lt;=$R223+$S223-1),1,""))</f>
        <v/>
      </c>
      <c r="AF223" s="23" t="str">
        <f ca="1">IF(AND($O223="Objectif",AF$7&gt;=$R223,AF$7&lt;=$R223+$S223-1),2,IF(AND($O223="Jalon",AF$7&gt;=$R223,AF$7&lt;=$R223+$S223-1),1,""))</f>
        <v/>
      </c>
      <c r="AG223" s="23" t="str">
        <f ca="1">IF(AND($O223="Objectif",AG$7&gt;=$R223,AG$7&lt;=$R223+$S223-1),2,IF(AND($O223="Jalon",AG$7&gt;=$R223,AG$7&lt;=$R223+$S223-1),1,""))</f>
        <v/>
      </c>
      <c r="AH223" s="23" t="str">
        <f ca="1">IF(AND($O223="Objectif",AH$7&gt;=$R223,AH$7&lt;=$R223+$S223-1),2,IF(AND($O223="Jalon",AH$7&gt;=$R223,AH$7&lt;=$R223+$S223-1),1,""))</f>
        <v/>
      </c>
      <c r="AI223" s="23" t="str">
        <f ca="1">IF(AND($O223="Objectif",AI$7&gt;=$R223,AI$7&lt;=$R223+$S223-1),2,IF(AND($O223="Jalon",AI$7&gt;=$R223,AI$7&lt;=$R223+$S223-1),1,""))</f>
        <v/>
      </c>
      <c r="AJ223" s="23" t="str">
        <f ca="1">IF(AND($O223="Objectif",AJ$7&gt;=$R223,AJ$7&lt;=$R223+$S223-1),2,IF(AND($O223="Jalon",AJ$7&gt;=$R223,AJ$7&lt;=$R223+$S223-1),1,""))</f>
        <v/>
      </c>
      <c r="AK223" s="23" t="str">
        <f ca="1">IF(AND($O223="Objectif",AK$7&gt;=$R223,AK$7&lt;=$R223+$S223-1),2,IF(AND($O223="Jalon",AK$7&gt;=$R223,AK$7&lt;=$R223+$S223-1),1,""))</f>
        <v/>
      </c>
      <c r="AL223" s="23" t="str">
        <f ca="1">IF(AND($O223="Objectif",AL$7&gt;=$R223,AL$7&lt;=$R223+$S223-1),2,IF(AND($O223="Jalon",AL$7&gt;=$R223,AL$7&lt;=$R223+$S223-1),1,""))</f>
        <v/>
      </c>
      <c r="AM223" s="23" t="str">
        <f ca="1">IF(AND($O223="Objectif",AM$7&gt;=$R223,AM$7&lt;=$R223+$S223-1),2,IF(AND($O223="Jalon",AM$7&gt;=$R223,AM$7&lt;=$R223+$S223-1),1,""))</f>
        <v/>
      </c>
      <c r="AN223" s="23" t="str">
        <f ca="1">IF(AND($O223="Objectif",AN$7&gt;=$R223,AN$7&lt;=$R223+$S223-1),2,IF(AND($O223="Jalon",AN$7&gt;=$R223,AN$7&lt;=$R223+$S223-1),1,""))</f>
        <v/>
      </c>
      <c r="AO223" s="23" t="str">
        <f ca="1">IF(AND($O223="Objectif",AO$7&gt;=$R223,AO$7&lt;=$R223+$S223-1),2,IF(AND($O223="Jalon",AO$7&gt;=$R223,AO$7&lt;=$R223+$S223-1),1,""))</f>
        <v/>
      </c>
      <c r="AP223" s="23" t="str">
        <f ca="1">IF(AND($O223="Objectif",AP$7&gt;=$R223,AP$7&lt;=$R223+$S223-1),2,IF(AND($O223="Jalon",AP$7&gt;=$R223,AP$7&lt;=$R223+$S223-1),1,""))</f>
        <v/>
      </c>
      <c r="AQ223" s="23" t="str">
        <f ca="1">IF(AND($O223="Objectif",AQ$7&gt;=$R223,AQ$7&lt;=$R223+$S223-1),2,IF(AND($O223="Jalon",AQ$7&gt;=$R223,AQ$7&lt;=$R223+$S223-1),1,""))</f>
        <v/>
      </c>
      <c r="AR223" s="23" t="str">
        <f ca="1">IF(AND($O223="Objectif",AR$7&gt;=$R223,AR$7&lt;=$R223+$S223-1),2,IF(AND($O223="Jalon",AR$7&gt;=$R223,AR$7&lt;=$R223+$S223-1),1,""))</f>
        <v/>
      </c>
      <c r="AS223" s="23" t="str">
        <f ca="1">IF(AND($O223="Objectif",AS$7&gt;=$R223,AS$7&lt;=$R223+$S223-1),2,IF(AND($O223="Jalon",AS$7&gt;=$R223,AS$7&lt;=$R223+$S223-1),1,""))</f>
        <v/>
      </c>
      <c r="AT223" s="23" t="str">
        <f ca="1">IF(AND($O223="Objectif",AT$7&gt;=$R223,AT$7&lt;=$R223+$S223-1),2,IF(AND($O223="Jalon",AT$7&gt;=$R223,AT$7&lt;=$R223+$S223-1),1,""))</f>
        <v/>
      </c>
      <c r="AU223" s="23" t="str">
        <f ca="1">IF(AND($O223="Objectif",AU$7&gt;=$R223,AU$7&lt;=$R223+$S223-1),2,IF(AND($O223="Jalon",AU$7&gt;=$R223,AU$7&lt;=$R223+$S223-1),1,""))</f>
        <v/>
      </c>
      <c r="AV223" s="23" t="str">
        <f ca="1">IF(AND($O223="Objectif",AV$7&gt;=$R223,AV$7&lt;=$R223+$S223-1),2,IF(AND($O223="Jalon",AV$7&gt;=$R223,AV$7&lt;=$R223+$S223-1),1,""))</f>
        <v/>
      </c>
      <c r="AW223" s="23" t="str">
        <f ca="1">IF(AND($O223="Objectif",AW$7&gt;=$R223,AW$7&lt;=$R223+$S223-1),2,IF(AND($O223="Jalon",AW$7&gt;=$R223,AW$7&lt;=$R223+$S223-1),1,""))</f>
        <v/>
      </c>
      <c r="AX223" s="23" t="str">
        <f ca="1">IF(AND($O223="Objectif",AX$7&gt;=$R223,AX$7&lt;=$R223+$S223-1),2,IF(AND($O223="Jalon",AX$7&gt;=$R223,AX$7&lt;=$R223+$S223-1),1,""))</f>
        <v/>
      </c>
      <c r="AY223" s="23" t="str">
        <f ca="1">IF(AND($O223="Objectif",AY$7&gt;=$R223,AY$7&lt;=$R223+$S223-1),2,IF(AND($O223="Jalon",AY$7&gt;=$R223,AY$7&lt;=$R223+$S223-1),1,""))</f>
        <v/>
      </c>
      <c r="AZ223" s="23" t="str">
        <f ca="1">IF(AND($O223="Objectif",AZ$7&gt;=$R223,AZ$7&lt;=$R223+$S223-1),2,IF(AND($O223="Jalon",AZ$7&gt;=$R223,AZ$7&lt;=$R223+$S223-1),1,""))</f>
        <v/>
      </c>
      <c r="BA223" s="23" t="str">
        <f ca="1">IF(AND($O223="Objectif",BA$7&gt;=$R223,BA$7&lt;=$R223+$S223-1),2,IF(AND($O223="Jalon",BA$7&gt;=$R223,BA$7&lt;=$R223+$S223-1),1,""))</f>
        <v/>
      </c>
      <c r="BB223" s="23" t="str">
        <f ca="1">IF(AND($O223="Objectif",BB$7&gt;=$R223,BB$7&lt;=$R223+$S223-1),2,IF(AND($O223="Jalon",BB$7&gt;=$R223,BB$7&lt;=$R223+$S223-1),1,""))</f>
        <v/>
      </c>
      <c r="BC223" s="23" t="str">
        <f ca="1">IF(AND($O223="Objectif",BC$7&gt;=$R223,BC$7&lt;=$R223+$S223-1),2,IF(AND($O223="Jalon",BC$7&gt;=$R223,BC$7&lt;=$R223+$S223-1),1,""))</f>
        <v/>
      </c>
      <c r="BD223" s="23" t="str">
        <f ca="1">IF(AND($O223="Objectif",BD$7&gt;=$R223,BD$7&lt;=$R223+$S223-1),2,IF(AND($O223="Jalon",BD$7&gt;=$R223,BD$7&lt;=$R223+$S223-1),1,""))</f>
        <v/>
      </c>
      <c r="BE223" s="23" t="str">
        <f ca="1">IF(AND($O223="Objectif",BE$7&gt;=$R223,BE$7&lt;=$R223+$S223-1),2,IF(AND($O223="Jalon",BE$7&gt;=$R223,BE$7&lt;=$R223+$S223-1),1,""))</f>
        <v/>
      </c>
      <c r="BF223" s="23" t="str">
        <f ca="1">IF(AND($O223="Objectif",BF$7&gt;=$R223,BF$7&lt;=$R223+$S223-1),2,IF(AND($O223="Jalon",BF$7&gt;=$R223,BF$7&lt;=$R223+$S223-1),1,""))</f>
        <v/>
      </c>
      <c r="BG223" s="23" t="str">
        <f ca="1">IF(AND($O223="Objectif",BG$7&gt;=$R223,BG$7&lt;=$R223+$S223-1),2,IF(AND($O223="Jalon",BG$7&gt;=$R223,BG$7&lt;=$R223+$S223-1),1,""))</f>
        <v/>
      </c>
      <c r="BH223" s="23" t="str">
        <f ca="1">IF(AND($O223="Objectif",BH$7&gt;=$R223,BH$7&lt;=$R223+$S223-1),2,IF(AND($O223="Jalon",BH$7&gt;=$R223,BH$7&lt;=$R223+$S223-1),1,""))</f>
        <v/>
      </c>
      <c r="BI223" s="23" t="str">
        <f ca="1">IF(AND($O223="Objectif",BI$7&gt;=$R223,BI$7&lt;=$R223+$S223-1),2,IF(AND($O223="Jalon",BI$7&gt;=$R223,BI$7&lt;=$R223+$S223-1),1,""))</f>
        <v/>
      </c>
      <c r="BJ223" s="23" t="str">
        <f ca="1">IF(AND($O223="Objectif",BJ$7&gt;=$R223,BJ$7&lt;=$R223+$S223-1),2,IF(AND($O223="Jalon",BJ$7&gt;=$R223,BJ$7&lt;=$R223+$S223-1),1,""))</f>
        <v/>
      </c>
      <c r="BK223" s="23" t="str">
        <f ca="1">IF(AND($O223="Objectif",BK$7&gt;=$R223,BK$7&lt;=$R223+$S223-1),2,IF(AND($O223="Jalon",BK$7&gt;=$R223,BK$7&lt;=$R223+$S223-1),1,""))</f>
        <v/>
      </c>
      <c r="BL223" s="23" t="str">
        <f ca="1">IF(AND($O223="Objectif",BL$7&gt;=$R223,BL$7&lt;=$R223+$S223-1),2,IF(AND($O223="Jalon",BL$7&gt;=$R223,BL$7&lt;=$R223+$S223-1),1,""))</f>
        <v/>
      </c>
      <c r="BM223" s="23" t="str">
        <f ca="1">IF(AND($O223="Objectif",BM$7&gt;=$R223,BM$7&lt;=$R223+$S223-1),2,IF(AND($O223="Jalon",BM$7&gt;=$R223,BM$7&lt;=$R223+$S223-1),1,""))</f>
        <v/>
      </c>
      <c r="BN223" s="23" t="str">
        <f ca="1">IF(AND($O223="Objectif",BN$7&gt;=$R223,BN$7&lt;=$R223+$S223-1),2,IF(AND($O223="Jalon",BN$7&gt;=$R223,BN$7&lt;=$R223+$S223-1),1,""))</f>
        <v/>
      </c>
      <c r="BO223" s="23" t="str">
        <f ca="1">IF(AND($O223="Objectif",BO$7&gt;=$R223,BO$7&lt;=$R223+$S223-1),2,IF(AND($O223="Jalon",BO$7&gt;=$R223,BO$7&lt;=$R223+$S223-1),1,""))</f>
        <v/>
      </c>
      <c r="BP223" s="23" t="str">
        <f ca="1">IF(AND($O223="Objectif",BP$7&gt;=$R223,BP$7&lt;=$R223+$S223-1),2,IF(AND($O223="Jalon",BP$7&gt;=$R223,BP$7&lt;=$R223+$S223-1),1,""))</f>
        <v/>
      </c>
      <c r="BQ223" s="23" t="str">
        <f ca="1">IF(AND($O223="Objectif",BQ$7&gt;=$R223,BQ$7&lt;=$R223+$S223-1),2,IF(AND($O223="Jalon",BQ$7&gt;=$R223,BQ$7&lt;=$R223+$S223-1),1,""))</f>
        <v/>
      </c>
      <c r="BR223" s="23" t="str">
        <f ca="1">IF(AND($O223="Objectif",BR$7&gt;=$R223,BR$7&lt;=$R223+$S223-1),2,IF(AND($O223="Jalon",BR$7&gt;=$R223,BR$7&lt;=$R223+$S223-1),1,""))</f>
        <v/>
      </c>
      <c r="BS223" s="23" t="str">
        <f ca="1">IF(AND($O223="Objectif",BS$7&gt;=$R223,BS$7&lt;=$R223+$S223-1),2,IF(AND($O223="Jalon",BS$7&gt;=$R223,BS$7&lt;=$R223+$S223-1),1,""))</f>
        <v/>
      </c>
      <c r="BT223" s="23" t="str">
        <f ca="1">IF(AND($O223="Objectif",BT$7&gt;=$R223,BT$7&lt;=$R223+$S223-1),2,IF(AND($O223="Jalon",BT$7&gt;=$R223,BT$7&lt;=$R223+$S223-1),1,""))</f>
        <v/>
      </c>
      <c r="BU223" s="23" t="str">
        <f ca="1">IF(AND($O223="Objectif",BU$7&gt;=$R223,BU$7&lt;=$R223+$S223-1),2,IF(AND($O223="Jalon",BU$7&gt;=$R223,BU$7&lt;=$R223+$S223-1),1,""))</f>
        <v/>
      </c>
      <c r="BV223" s="23" t="str">
        <f ca="1">IF(AND($O223="Objectif",BV$7&gt;=$R223,BV$7&lt;=$R223+$S223-1),2,IF(AND($O223="Jalon",BV$7&gt;=$R223,BV$7&lt;=$R223+$S223-1),1,""))</f>
        <v/>
      </c>
      <c r="BW223" s="23" t="str">
        <f ca="1">IF(AND($O223="Objectif",BW$7&gt;=$R223,BW$7&lt;=$R223+$S223-1),2,IF(AND($O223="Jalon",BW$7&gt;=$R223,BW$7&lt;=$R223+$S223-1),1,""))</f>
        <v/>
      </c>
      <c r="BX223" s="23" t="str">
        <f ca="1">IF(AND($O223="Objectif",BX$7&gt;=$R223,BX$7&lt;=$R223+$S223-1),2,IF(AND($O223="Jalon",BX$7&gt;=$R223,BX$7&lt;=$R223+$S223-1),1,""))</f>
        <v/>
      </c>
      <c r="BY223" s="23" t="str">
        <f ca="1">IF(AND($O223="Objectif",BY$7&gt;=$R223,BY$7&lt;=$R223+$S223-1),2,IF(AND($O223="Jalon",BY$7&gt;=$R223,BY$7&lt;=$R223+$S223-1),1,""))</f>
        <v/>
      </c>
      <c r="BZ223" s="23" t="str">
        <f ca="1">IF(AND($O223="Objectif",BZ$7&gt;=$R223,BZ$7&lt;=$R223+$S223-1),2,IF(AND($O223="Jalon",BZ$7&gt;=$R223,BZ$7&lt;=$R223+$S223-1),1,""))</f>
        <v/>
      </c>
      <c r="CA223" s="23" t="str">
        <f ca="1">IF(AND($O223="Objectif",CA$7&gt;=$R223,CA$7&lt;=$R223+$S223-1),2,IF(AND($O223="Jalon",CA$7&gt;=$R223,CA$7&lt;=$R223+$S223-1),1,""))</f>
        <v/>
      </c>
      <c r="CB223" s="23" t="str">
        <f ca="1">IF(AND($O223="Objectif",CB$7&gt;=$R223,CB$7&lt;=$R223+$S223-1),2,IF(AND($O223="Jalon",CB$7&gt;=$R223,CB$7&lt;=$R223+$S223-1),1,""))</f>
        <v/>
      </c>
    </row>
    <row r="224" spans="1:80" s="60" customFormat="1" ht="30" customHeight="1" x14ac:dyDescent="0.25">
      <c r="A224" s="37">
        <v>33</v>
      </c>
      <c r="B224" s="33" t="s">
        <v>49</v>
      </c>
      <c r="C224" s="88" t="str">
        <f ca="1">VLOOKUP(((Jalons[[#This Row],[perturbation ]]+Jalons[[#This Row],[perturbation 9]])/150),$D$3:$E$6,2,1)</f>
        <v>En bonne voie</v>
      </c>
      <c r="D224" s="88" t="str">
        <f ca="1">VLOOKUP((Jalons[[#This Row],[temps consommés ]]-Jalons[[#This Row],[Nombre de jours]])/Jalons[[#This Row],[Nombre de jours]],$V$3:$W$6,2,1)</f>
        <v>En bonne voie</v>
      </c>
      <c r="E224" s="22" t="s">
        <v>9</v>
      </c>
      <c r="F224" s="65">
        <f>IF(AND(Jalons[[#This Row],[début réel ]]="",Jalons[[#This Row],[fin réelle ]]),0,IF(AND(Jalons[[#This Row],[début réel ]]&lt;&gt;"",Jalons[[#This Row],[fin réelle ]]=""),0.5,1))</f>
        <v>0</v>
      </c>
      <c r="G224" s="56">
        <f>+T179+1</f>
        <v>45083</v>
      </c>
      <c r="H224" s="21">
        <v>1</v>
      </c>
      <c r="I224" s="45">
        <f>+Jalons[[#This Row],[Début prévisionnel ]]+Jalons[[#This Row],[Nombre de jours]]-1</f>
        <v>45083</v>
      </c>
      <c r="J224" s="45"/>
      <c r="K224" s="87">
        <f ca="1">IF(Jalons[[#This Row],[temps consommés ]]-Jalons[[#This Row],[Nombre de jours]]&lt;0,0,Jalons[[#This Row],[temps consommés ]]-Jalons[[#This Row],[Nombre de jours]])</f>
        <v>0</v>
      </c>
      <c r="L22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4" s="45"/>
      <c r="N224" s="66"/>
      <c r="O224" s="88" t="str">
        <f ca="1">VLOOKUP(Jalons[[#This Row],[temps consommés 10]]-Jalons[[#This Row],[Nombre de jours6]]/Jalons[[#This Row],[Nombre de jours6]],$V$3:$W$6,2,1)</f>
        <v>En bonne voie</v>
      </c>
      <c r="P224" s="22" t="s">
        <v>9</v>
      </c>
      <c r="Q224" s="65">
        <f>IF(AND(Jalons[[#This Row],[début réel 8]]="",Jalons[[#This Row],[fin réelle 11]]),0,IF(AND(Jalons[[#This Row],[début réel 8]]&lt;&gt;"",Jalons[[#This Row],[fin réelle 11]]=""),0.5,1))</f>
        <v>0</v>
      </c>
      <c r="R224" s="56">
        <f>+Jalons[[#This Row],[Fin ]]+1</f>
        <v>45084</v>
      </c>
      <c r="S224">
        <v>23</v>
      </c>
      <c r="T224" s="45">
        <f>Jalons[[#This Row],[Début prévisionnel 5]]+Jalons[[#This Row],[Nombre de jours6]]</f>
        <v>45107</v>
      </c>
      <c r="U224" s="45"/>
      <c r="V224" s="87">
        <f ca="1">IF(Jalons[[#This Row],[temps consommés 10]]-Jalons[[#This Row],[Nombre de jours6]]&lt;0,0,Jalons[[#This Row],[temps consommés 10]]-Jalons[[#This Row],[Nombre de jours6]])</f>
        <v>0</v>
      </c>
      <c r="W22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4" s="45"/>
      <c r="Y224" s="23" t="str">
        <f ca="1">IF(AND($O224="Objectif",Y$7&gt;=$R224,Y$7&lt;=$R224+$S224-1),2,IF(AND($O224="Jalon",Y$7&gt;=$R224,Y$7&lt;=$R224+$S224-1),1,""))</f>
        <v/>
      </c>
      <c r="Z224" s="23" t="str">
        <f ca="1">IF(AND($O224="Objectif",Z$7&gt;=$R224,Z$7&lt;=$R224+$S224-1),2,IF(AND($O224="Jalon",Z$7&gt;=$R224,Z$7&lt;=$R224+$S224-1),1,""))</f>
        <v/>
      </c>
      <c r="AA224" s="23" t="str">
        <f ca="1">IF(AND($O224="Objectif",AA$7&gt;=$R224,AA$7&lt;=$R224+$S224-1),2,IF(AND($O224="Jalon",AA$7&gt;=$R224,AA$7&lt;=$R224+$S224-1),1,""))</f>
        <v/>
      </c>
      <c r="AB224" s="23" t="str">
        <f ca="1">IF(AND($O224="Objectif",AB$7&gt;=$R224,AB$7&lt;=$R224+$S224-1),2,IF(AND($O224="Jalon",AB$7&gt;=$R224,AB$7&lt;=$R224+$S224-1),1,""))</f>
        <v/>
      </c>
      <c r="AC224" s="23" t="str">
        <f ca="1">IF(AND($O224="Objectif",AC$7&gt;=$R224,AC$7&lt;=$R224+$S224-1),2,IF(AND($O224="Jalon",AC$7&gt;=$R224,AC$7&lt;=$R224+$S224-1),1,""))</f>
        <v/>
      </c>
      <c r="AD224" s="23" t="str">
        <f ca="1">IF(AND($O224="Objectif",AD$7&gt;=$R224,AD$7&lt;=$R224+$S224-1),2,IF(AND($O224="Jalon",AD$7&gt;=$R224,AD$7&lt;=$R224+$S224-1),1,""))</f>
        <v/>
      </c>
      <c r="AE224" s="23" t="str">
        <f ca="1">IF(AND($O224="Objectif",AE$7&gt;=$R224,AE$7&lt;=$R224+$S224-1),2,IF(AND($O224="Jalon",AE$7&gt;=$R224,AE$7&lt;=$R224+$S224-1),1,""))</f>
        <v/>
      </c>
      <c r="AF224" s="23" t="str">
        <f ca="1">IF(AND($O224="Objectif",AF$7&gt;=$R224,AF$7&lt;=$R224+$S224-1),2,IF(AND($O224="Jalon",AF$7&gt;=$R224,AF$7&lt;=$R224+$S224-1),1,""))</f>
        <v/>
      </c>
      <c r="AG224" s="23" t="str">
        <f ca="1">IF(AND($O224="Objectif",AG$7&gt;=$R224,AG$7&lt;=$R224+$S224-1),2,IF(AND($O224="Jalon",AG$7&gt;=$R224,AG$7&lt;=$R224+$S224-1),1,""))</f>
        <v/>
      </c>
      <c r="AH224" s="23" t="str">
        <f ca="1">IF(AND($O224="Objectif",AH$7&gt;=$R224,AH$7&lt;=$R224+$S224-1),2,IF(AND($O224="Jalon",AH$7&gt;=$R224,AH$7&lt;=$R224+$S224-1),1,""))</f>
        <v/>
      </c>
      <c r="AI224" s="23" t="str">
        <f ca="1">IF(AND($O224="Objectif",AI$7&gt;=$R224,AI$7&lt;=$R224+$S224-1),2,IF(AND($O224="Jalon",AI$7&gt;=$R224,AI$7&lt;=$R224+$S224-1),1,""))</f>
        <v/>
      </c>
      <c r="AJ224" s="23" t="str">
        <f ca="1">IF(AND($O224="Objectif",AJ$7&gt;=$R224,AJ$7&lt;=$R224+$S224-1),2,IF(AND($O224="Jalon",AJ$7&gt;=$R224,AJ$7&lt;=$R224+$S224-1),1,""))</f>
        <v/>
      </c>
      <c r="AK224" s="23" t="str">
        <f ca="1">IF(AND($O224="Objectif",AK$7&gt;=$R224,AK$7&lt;=$R224+$S224-1),2,IF(AND($O224="Jalon",AK$7&gt;=$R224,AK$7&lt;=$R224+$S224-1),1,""))</f>
        <v/>
      </c>
      <c r="AL224" s="23" t="str">
        <f ca="1">IF(AND($O224="Objectif",AL$7&gt;=$R224,AL$7&lt;=$R224+$S224-1),2,IF(AND($O224="Jalon",AL$7&gt;=$R224,AL$7&lt;=$R224+$S224-1),1,""))</f>
        <v/>
      </c>
      <c r="AM224" s="23" t="str">
        <f ca="1">IF(AND($O224="Objectif",AM$7&gt;=$R224,AM$7&lt;=$R224+$S224-1),2,IF(AND($O224="Jalon",AM$7&gt;=$R224,AM$7&lt;=$R224+$S224-1),1,""))</f>
        <v/>
      </c>
      <c r="AN224" s="23" t="str">
        <f ca="1">IF(AND($O224="Objectif",AN$7&gt;=$R224,AN$7&lt;=$R224+$S224-1),2,IF(AND($O224="Jalon",AN$7&gt;=$R224,AN$7&lt;=$R224+$S224-1),1,""))</f>
        <v/>
      </c>
      <c r="AO224" s="23" t="str">
        <f ca="1">IF(AND($O224="Objectif",AO$7&gt;=$R224,AO$7&lt;=$R224+$S224-1),2,IF(AND($O224="Jalon",AO$7&gt;=$R224,AO$7&lt;=$R224+$S224-1),1,""))</f>
        <v/>
      </c>
      <c r="AP224" s="23" t="str">
        <f ca="1">IF(AND($O224="Objectif",AP$7&gt;=$R224,AP$7&lt;=$R224+$S224-1),2,IF(AND($O224="Jalon",AP$7&gt;=$R224,AP$7&lt;=$R224+$S224-1),1,""))</f>
        <v/>
      </c>
      <c r="AQ224" s="23" t="str">
        <f ca="1">IF(AND($O224="Objectif",AQ$7&gt;=$R224,AQ$7&lt;=$R224+$S224-1),2,IF(AND($O224="Jalon",AQ$7&gt;=$R224,AQ$7&lt;=$R224+$S224-1),1,""))</f>
        <v/>
      </c>
      <c r="AR224" s="23" t="str">
        <f ca="1">IF(AND($O224="Objectif",AR$7&gt;=$R224,AR$7&lt;=$R224+$S224-1),2,IF(AND($O224="Jalon",AR$7&gt;=$R224,AR$7&lt;=$R224+$S224-1),1,""))</f>
        <v/>
      </c>
      <c r="AS224" s="23" t="str">
        <f ca="1">IF(AND($O224="Objectif",AS$7&gt;=$R224,AS$7&lt;=$R224+$S224-1),2,IF(AND($O224="Jalon",AS$7&gt;=$R224,AS$7&lt;=$R224+$S224-1),1,""))</f>
        <v/>
      </c>
      <c r="AT224" s="23" t="str">
        <f ca="1">IF(AND($O224="Objectif",AT$7&gt;=$R224,AT$7&lt;=$R224+$S224-1),2,IF(AND($O224="Jalon",AT$7&gt;=$R224,AT$7&lt;=$R224+$S224-1),1,""))</f>
        <v/>
      </c>
      <c r="AU224" s="23" t="str">
        <f ca="1">IF(AND($O224="Objectif",AU$7&gt;=$R224,AU$7&lt;=$R224+$S224-1),2,IF(AND($O224="Jalon",AU$7&gt;=$R224,AU$7&lt;=$R224+$S224-1),1,""))</f>
        <v/>
      </c>
      <c r="AV224" s="23" t="str">
        <f ca="1">IF(AND($O224="Objectif",AV$7&gt;=$R224,AV$7&lt;=$R224+$S224-1),2,IF(AND($O224="Jalon",AV$7&gt;=$R224,AV$7&lt;=$R224+$S224-1),1,""))</f>
        <v/>
      </c>
      <c r="AW224" s="23" t="str">
        <f ca="1">IF(AND($O224="Objectif",AW$7&gt;=$R224,AW$7&lt;=$R224+$S224-1),2,IF(AND($O224="Jalon",AW$7&gt;=$R224,AW$7&lt;=$R224+$S224-1),1,""))</f>
        <v/>
      </c>
      <c r="AX224" s="23" t="str">
        <f ca="1">IF(AND($O224="Objectif",AX$7&gt;=$R224,AX$7&lt;=$R224+$S224-1),2,IF(AND($O224="Jalon",AX$7&gt;=$R224,AX$7&lt;=$R224+$S224-1),1,""))</f>
        <v/>
      </c>
      <c r="AY224" s="23" t="str">
        <f ca="1">IF(AND($O224="Objectif",AY$7&gt;=$R224,AY$7&lt;=$R224+$S224-1),2,IF(AND($O224="Jalon",AY$7&gt;=$R224,AY$7&lt;=$R224+$S224-1),1,""))</f>
        <v/>
      </c>
      <c r="AZ224" s="23" t="str">
        <f ca="1">IF(AND($O224="Objectif",AZ$7&gt;=$R224,AZ$7&lt;=$R224+$S224-1),2,IF(AND($O224="Jalon",AZ$7&gt;=$R224,AZ$7&lt;=$R224+$S224-1),1,""))</f>
        <v/>
      </c>
      <c r="BA224" s="23" t="str">
        <f ca="1">IF(AND($O224="Objectif",BA$7&gt;=$R224,BA$7&lt;=$R224+$S224-1),2,IF(AND($O224="Jalon",BA$7&gt;=$R224,BA$7&lt;=$R224+$S224-1),1,""))</f>
        <v/>
      </c>
      <c r="BB224" s="23" t="str">
        <f ca="1">IF(AND($O224="Objectif",BB$7&gt;=$R224,BB$7&lt;=$R224+$S224-1),2,IF(AND($O224="Jalon",BB$7&gt;=$R224,BB$7&lt;=$R224+$S224-1),1,""))</f>
        <v/>
      </c>
      <c r="BC224" s="23" t="str">
        <f ca="1">IF(AND($O224="Objectif",BC$7&gt;=$R224,BC$7&lt;=$R224+$S224-1),2,IF(AND($O224="Jalon",BC$7&gt;=$R224,BC$7&lt;=$R224+$S224-1),1,""))</f>
        <v/>
      </c>
      <c r="BD224" s="23" t="str">
        <f ca="1">IF(AND($O224="Objectif",BD$7&gt;=$R224,BD$7&lt;=$R224+$S224-1),2,IF(AND($O224="Jalon",BD$7&gt;=$R224,BD$7&lt;=$R224+$S224-1),1,""))</f>
        <v/>
      </c>
      <c r="BE224" s="23" t="str">
        <f ca="1">IF(AND($O224="Objectif",BE$7&gt;=$R224,BE$7&lt;=$R224+$S224-1),2,IF(AND($O224="Jalon",BE$7&gt;=$R224,BE$7&lt;=$R224+$S224-1),1,""))</f>
        <v/>
      </c>
      <c r="BF224" s="23" t="str">
        <f ca="1">IF(AND($O224="Objectif",BF$7&gt;=$R224,BF$7&lt;=$R224+$S224-1),2,IF(AND($O224="Jalon",BF$7&gt;=$R224,BF$7&lt;=$R224+$S224-1),1,""))</f>
        <v/>
      </c>
      <c r="BG224" s="23" t="str">
        <f ca="1">IF(AND($O224="Objectif",BG$7&gt;=$R224,BG$7&lt;=$R224+$S224-1),2,IF(AND($O224="Jalon",BG$7&gt;=$R224,BG$7&lt;=$R224+$S224-1),1,""))</f>
        <v/>
      </c>
      <c r="BH224" s="23" t="str">
        <f ca="1">IF(AND($O224="Objectif",BH$7&gt;=$R224,BH$7&lt;=$R224+$S224-1),2,IF(AND($O224="Jalon",BH$7&gt;=$R224,BH$7&lt;=$R224+$S224-1),1,""))</f>
        <v/>
      </c>
      <c r="BI224" s="23" t="str">
        <f ca="1">IF(AND($O224="Objectif",BI$7&gt;=$R224,BI$7&lt;=$R224+$S224-1),2,IF(AND($O224="Jalon",BI$7&gt;=$R224,BI$7&lt;=$R224+$S224-1),1,""))</f>
        <v/>
      </c>
      <c r="BJ224" s="23" t="str">
        <f ca="1">IF(AND($O224="Objectif",BJ$7&gt;=$R224,BJ$7&lt;=$R224+$S224-1),2,IF(AND($O224="Jalon",BJ$7&gt;=$R224,BJ$7&lt;=$R224+$S224-1),1,""))</f>
        <v/>
      </c>
      <c r="BK224" s="23" t="str">
        <f ca="1">IF(AND($O224="Objectif",BK$7&gt;=$R224,BK$7&lt;=$R224+$S224-1),2,IF(AND($O224="Jalon",BK$7&gt;=$R224,BK$7&lt;=$R224+$S224-1),1,""))</f>
        <v/>
      </c>
      <c r="BL224" s="23" t="str">
        <f ca="1">IF(AND($O224="Objectif",BL$7&gt;=$R224,BL$7&lt;=$R224+$S224-1),2,IF(AND($O224="Jalon",BL$7&gt;=$R224,BL$7&lt;=$R224+$S224-1),1,""))</f>
        <v/>
      </c>
      <c r="BM224" s="23" t="str">
        <f ca="1">IF(AND($O224="Objectif",BM$7&gt;=$R224,BM$7&lt;=$R224+$S224-1),2,IF(AND($O224="Jalon",BM$7&gt;=$R224,BM$7&lt;=$R224+$S224-1),1,""))</f>
        <v/>
      </c>
      <c r="BN224" s="23" t="str">
        <f ca="1">IF(AND($O224="Objectif",BN$7&gt;=$R224,BN$7&lt;=$R224+$S224-1),2,IF(AND($O224="Jalon",BN$7&gt;=$R224,BN$7&lt;=$R224+$S224-1),1,""))</f>
        <v/>
      </c>
      <c r="BO224" s="23" t="str">
        <f ca="1">IF(AND($O224="Objectif",BO$7&gt;=$R224,BO$7&lt;=$R224+$S224-1),2,IF(AND($O224="Jalon",BO$7&gt;=$R224,BO$7&lt;=$R224+$S224-1),1,""))</f>
        <v/>
      </c>
      <c r="BP224" s="23" t="str">
        <f ca="1">IF(AND($O224="Objectif",BP$7&gt;=$R224,BP$7&lt;=$R224+$S224-1),2,IF(AND($O224="Jalon",BP$7&gt;=$R224,BP$7&lt;=$R224+$S224-1),1,""))</f>
        <v/>
      </c>
      <c r="BQ224" s="23" t="str">
        <f ca="1">IF(AND($O224="Objectif",BQ$7&gt;=$R224,BQ$7&lt;=$R224+$S224-1),2,IF(AND($O224="Jalon",BQ$7&gt;=$R224,BQ$7&lt;=$R224+$S224-1),1,""))</f>
        <v/>
      </c>
      <c r="BR224" s="23" t="str">
        <f ca="1">IF(AND($O224="Objectif",BR$7&gt;=$R224,BR$7&lt;=$R224+$S224-1),2,IF(AND($O224="Jalon",BR$7&gt;=$R224,BR$7&lt;=$R224+$S224-1),1,""))</f>
        <v/>
      </c>
      <c r="BS224" s="23" t="str">
        <f ca="1">IF(AND($O224="Objectif",BS$7&gt;=$R224,BS$7&lt;=$R224+$S224-1),2,IF(AND($O224="Jalon",BS$7&gt;=$R224,BS$7&lt;=$R224+$S224-1),1,""))</f>
        <v/>
      </c>
      <c r="BT224" s="23" t="str">
        <f ca="1">IF(AND($O224="Objectif",BT$7&gt;=$R224,BT$7&lt;=$R224+$S224-1),2,IF(AND($O224="Jalon",BT$7&gt;=$R224,BT$7&lt;=$R224+$S224-1),1,""))</f>
        <v/>
      </c>
      <c r="BU224" s="23" t="str">
        <f ca="1">IF(AND($O224="Objectif",BU$7&gt;=$R224,BU$7&lt;=$R224+$S224-1),2,IF(AND($O224="Jalon",BU$7&gt;=$R224,BU$7&lt;=$R224+$S224-1),1,""))</f>
        <v/>
      </c>
      <c r="BV224" s="23" t="str">
        <f ca="1">IF(AND($O224="Objectif",BV$7&gt;=$R224,BV$7&lt;=$R224+$S224-1),2,IF(AND($O224="Jalon",BV$7&gt;=$R224,BV$7&lt;=$R224+$S224-1),1,""))</f>
        <v/>
      </c>
      <c r="BW224" s="23" t="str">
        <f ca="1">IF(AND($O224="Objectif",BW$7&gt;=$R224,BW$7&lt;=$R224+$S224-1),2,IF(AND($O224="Jalon",BW$7&gt;=$R224,BW$7&lt;=$R224+$S224-1),1,""))</f>
        <v/>
      </c>
      <c r="BX224" s="23" t="str">
        <f ca="1">IF(AND($O224="Objectif",BX$7&gt;=$R224,BX$7&lt;=$R224+$S224-1),2,IF(AND($O224="Jalon",BX$7&gt;=$R224,BX$7&lt;=$R224+$S224-1),1,""))</f>
        <v/>
      </c>
      <c r="BY224" s="23" t="str">
        <f ca="1">IF(AND($O224="Objectif",BY$7&gt;=$R224,BY$7&lt;=$R224+$S224-1),2,IF(AND($O224="Jalon",BY$7&gt;=$R224,BY$7&lt;=$R224+$S224-1),1,""))</f>
        <v/>
      </c>
      <c r="BZ224" s="23" t="str">
        <f ca="1">IF(AND($O224="Objectif",BZ$7&gt;=$R224,BZ$7&lt;=$R224+$S224-1),2,IF(AND($O224="Jalon",BZ$7&gt;=$R224,BZ$7&lt;=$R224+$S224-1),1,""))</f>
        <v/>
      </c>
      <c r="CA224" s="23" t="str">
        <f ca="1">IF(AND($O224="Objectif",CA$7&gt;=$R224,CA$7&lt;=$R224+$S224-1),2,IF(AND($O224="Jalon",CA$7&gt;=$R224,CA$7&lt;=$R224+$S224-1),1,""))</f>
        <v/>
      </c>
      <c r="CB224" s="23" t="str">
        <f ca="1">IF(AND($O224="Objectif",CB$7&gt;=$R224,CB$7&lt;=$R224+$S224-1),2,IF(AND($O224="Jalon",CB$7&gt;=$R224,CB$7&lt;=$R224+$S224-1),1,""))</f>
        <v/>
      </c>
    </row>
    <row r="225" spans="1:80" s="60" customFormat="1" ht="30" customHeight="1" x14ac:dyDescent="0.25">
      <c r="A225" s="37">
        <v>34</v>
      </c>
      <c r="B225" s="33" t="s">
        <v>50</v>
      </c>
      <c r="C225" s="88" t="str">
        <f ca="1">VLOOKUP(((Jalons[[#This Row],[perturbation ]]+Jalons[[#This Row],[perturbation 9]])/150),$D$3:$E$6,2,1)</f>
        <v>En bonne voie</v>
      </c>
      <c r="D225" s="88" t="str">
        <f ca="1">VLOOKUP((Jalons[[#This Row],[temps consommés ]]-Jalons[[#This Row],[Nombre de jours]])/Jalons[[#This Row],[Nombre de jours]],$V$3:$W$6,2,1)</f>
        <v>En bonne voie</v>
      </c>
      <c r="E225" s="22" t="s">
        <v>9</v>
      </c>
      <c r="F225" s="65">
        <f>IF(AND(Jalons[[#This Row],[début réel ]]="",Jalons[[#This Row],[fin réelle ]]),0,IF(AND(Jalons[[#This Row],[début réel ]]&lt;&gt;"",Jalons[[#This Row],[fin réelle ]]=""),0.5,1))</f>
        <v>0</v>
      </c>
      <c r="G225" s="56">
        <f>+T180+1</f>
        <v>45083</v>
      </c>
      <c r="H225" s="21">
        <v>1</v>
      </c>
      <c r="I225" s="45">
        <f>+Jalons[[#This Row],[Début prévisionnel ]]+Jalons[[#This Row],[Nombre de jours]]-1</f>
        <v>45083</v>
      </c>
      <c r="J225" s="45"/>
      <c r="K225" s="87">
        <f ca="1">IF(Jalons[[#This Row],[temps consommés ]]-Jalons[[#This Row],[Nombre de jours]]&lt;0,0,Jalons[[#This Row],[temps consommés ]]-Jalons[[#This Row],[Nombre de jours]])</f>
        <v>0</v>
      </c>
      <c r="L22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5" s="45"/>
      <c r="N225" s="66"/>
      <c r="O225" s="88" t="str">
        <f ca="1">VLOOKUP(Jalons[[#This Row],[temps consommés 10]]-Jalons[[#This Row],[Nombre de jours6]]/Jalons[[#This Row],[Nombre de jours6]],$V$3:$W$6,2,1)</f>
        <v>En bonne voie</v>
      </c>
      <c r="P225" s="22" t="s">
        <v>9</v>
      </c>
      <c r="Q225" s="65">
        <f>IF(AND(Jalons[[#This Row],[début réel 8]]="",Jalons[[#This Row],[fin réelle 11]]),0,IF(AND(Jalons[[#This Row],[début réel 8]]&lt;&gt;"",Jalons[[#This Row],[fin réelle 11]]=""),0.5,1))</f>
        <v>0</v>
      </c>
      <c r="R225" s="56">
        <f>+Jalons[[#This Row],[Fin ]]+1</f>
        <v>45084</v>
      </c>
      <c r="S225">
        <v>23</v>
      </c>
      <c r="T225" s="45">
        <f>Jalons[[#This Row],[Début prévisionnel 5]]+Jalons[[#This Row],[Nombre de jours6]]</f>
        <v>45107</v>
      </c>
      <c r="U225" s="45"/>
      <c r="V225" s="87">
        <f ca="1">IF(Jalons[[#This Row],[temps consommés 10]]-Jalons[[#This Row],[Nombre de jours6]]&lt;0,0,Jalons[[#This Row],[temps consommés 10]]-Jalons[[#This Row],[Nombre de jours6]])</f>
        <v>0</v>
      </c>
      <c r="W22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5" s="45"/>
      <c r="Y225" s="23" t="str">
        <f ca="1">IF(AND($O225="Objectif",Y$7&gt;=$R225,Y$7&lt;=$R225+$S225-1),2,IF(AND($O225="Jalon",Y$7&gt;=$R225,Y$7&lt;=$R225+$S225-1),1,""))</f>
        <v/>
      </c>
      <c r="Z225" s="23" t="str">
        <f ca="1">IF(AND($O225="Objectif",Z$7&gt;=$R225,Z$7&lt;=$R225+$S225-1),2,IF(AND($O225="Jalon",Z$7&gt;=$R225,Z$7&lt;=$R225+$S225-1),1,""))</f>
        <v/>
      </c>
      <c r="AA225" s="23" t="str">
        <f ca="1">IF(AND($O225="Objectif",AA$7&gt;=$R225,AA$7&lt;=$R225+$S225-1),2,IF(AND($O225="Jalon",AA$7&gt;=$R225,AA$7&lt;=$R225+$S225-1),1,""))</f>
        <v/>
      </c>
      <c r="AB225" s="23" t="str">
        <f ca="1">IF(AND($O225="Objectif",AB$7&gt;=$R225,AB$7&lt;=$R225+$S225-1),2,IF(AND($O225="Jalon",AB$7&gt;=$R225,AB$7&lt;=$R225+$S225-1),1,""))</f>
        <v/>
      </c>
      <c r="AC225" s="23" t="str">
        <f ca="1">IF(AND($O225="Objectif",AC$7&gt;=$R225,AC$7&lt;=$R225+$S225-1),2,IF(AND($O225="Jalon",AC$7&gt;=$R225,AC$7&lt;=$R225+$S225-1),1,""))</f>
        <v/>
      </c>
      <c r="AD225" s="23" t="str">
        <f ca="1">IF(AND($O225="Objectif",AD$7&gt;=$R225,AD$7&lt;=$R225+$S225-1),2,IF(AND($O225="Jalon",AD$7&gt;=$R225,AD$7&lt;=$R225+$S225-1),1,""))</f>
        <v/>
      </c>
      <c r="AE225" s="23" t="str">
        <f ca="1">IF(AND($O225="Objectif",AE$7&gt;=$R225,AE$7&lt;=$R225+$S225-1),2,IF(AND($O225="Jalon",AE$7&gt;=$R225,AE$7&lt;=$R225+$S225-1),1,""))</f>
        <v/>
      </c>
      <c r="AF225" s="23" t="str">
        <f ca="1">IF(AND($O225="Objectif",AF$7&gt;=$R225,AF$7&lt;=$R225+$S225-1),2,IF(AND($O225="Jalon",AF$7&gt;=$R225,AF$7&lt;=$R225+$S225-1),1,""))</f>
        <v/>
      </c>
      <c r="AG225" s="23" t="str">
        <f ca="1">IF(AND($O225="Objectif",AG$7&gt;=$R225,AG$7&lt;=$R225+$S225-1),2,IF(AND($O225="Jalon",AG$7&gt;=$R225,AG$7&lt;=$R225+$S225-1),1,""))</f>
        <v/>
      </c>
      <c r="AH225" s="23" t="str">
        <f ca="1">IF(AND($O225="Objectif",AH$7&gt;=$R225,AH$7&lt;=$R225+$S225-1),2,IF(AND($O225="Jalon",AH$7&gt;=$R225,AH$7&lt;=$R225+$S225-1),1,""))</f>
        <v/>
      </c>
      <c r="AI225" s="23" t="str">
        <f ca="1">IF(AND($O225="Objectif",AI$7&gt;=$R225,AI$7&lt;=$R225+$S225-1),2,IF(AND($O225="Jalon",AI$7&gt;=$R225,AI$7&lt;=$R225+$S225-1),1,""))</f>
        <v/>
      </c>
      <c r="AJ225" s="23" t="str">
        <f ca="1">IF(AND($O225="Objectif",AJ$7&gt;=$R225,AJ$7&lt;=$R225+$S225-1),2,IF(AND($O225="Jalon",AJ$7&gt;=$R225,AJ$7&lt;=$R225+$S225-1),1,""))</f>
        <v/>
      </c>
      <c r="AK225" s="23" t="str">
        <f ca="1">IF(AND($O225="Objectif",AK$7&gt;=$R225,AK$7&lt;=$R225+$S225-1),2,IF(AND($O225="Jalon",AK$7&gt;=$R225,AK$7&lt;=$R225+$S225-1),1,""))</f>
        <v/>
      </c>
      <c r="AL225" s="23" t="str">
        <f ca="1">IF(AND($O225="Objectif",AL$7&gt;=$R225,AL$7&lt;=$R225+$S225-1),2,IF(AND($O225="Jalon",AL$7&gt;=$R225,AL$7&lt;=$R225+$S225-1),1,""))</f>
        <v/>
      </c>
      <c r="AM225" s="23" t="str">
        <f ca="1">IF(AND($O225="Objectif",AM$7&gt;=$R225,AM$7&lt;=$R225+$S225-1),2,IF(AND($O225="Jalon",AM$7&gt;=$R225,AM$7&lt;=$R225+$S225-1),1,""))</f>
        <v/>
      </c>
      <c r="AN225" s="23" t="str">
        <f ca="1">IF(AND($O225="Objectif",AN$7&gt;=$R225,AN$7&lt;=$R225+$S225-1),2,IF(AND($O225="Jalon",AN$7&gt;=$R225,AN$7&lt;=$R225+$S225-1),1,""))</f>
        <v/>
      </c>
      <c r="AO225" s="23" t="str">
        <f ca="1">IF(AND($O225="Objectif",AO$7&gt;=$R225,AO$7&lt;=$R225+$S225-1),2,IF(AND($O225="Jalon",AO$7&gt;=$R225,AO$7&lt;=$R225+$S225-1),1,""))</f>
        <v/>
      </c>
      <c r="AP225" s="23" t="str">
        <f ca="1">IF(AND($O225="Objectif",AP$7&gt;=$R225,AP$7&lt;=$R225+$S225-1),2,IF(AND($O225="Jalon",AP$7&gt;=$R225,AP$7&lt;=$R225+$S225-1),1,""))</f>
        <v/>
      </c>
      <c r="AQ225" s="23" t="str">
        <f ca="1">IF(AND($O225="Objectif",AQ$7&gt;=$R225,AQ$7&lt;=$R225+$S225-1),2,IF(AND($O225="Jalon",AQ$7&gt;=$R225,AQ$7&lt;=$R225+$S225-1),1,""))</f>
        <v/>
      </c>
      <c r="AR225" s="23" t="str">
        <f ca="1">IF(AND($O225="Objectif",AR$7&gt;=$R225,AR$7&lt;=$R225+$S225-1),2,IF(AND($O225="Jalon",AR$7&gt;=$R225,AR$7&lt;=$R225+$S225-1),1,""))</f>
        <v/>
      </c>
      <c r="AS225" s="23" t="str">
        <f ca="1">IF(AND($O225="Objectif",AS$7&gt;=$R225,AS$7&lt;=$R225+$S225-1),2,IF(AND($O225="Jalon",AS$7&gt;=$R225,AS$7&lt;=$R225+$S225-1),1,""))</f>
        <v/>
      </c>
      <c r="AT225" s="23" t="str">
        <f ca="1">IF(AND($O225="Objectif",AT$7&gt;=$R225,AT$7&lt;=$R225+$S225-1),2,IF(AND($O225="Jalon",AT$7&gt;=$R225,AT$7&lt;=$R225+$S225-1),1,""))</f>
        <v/>
      </c>
      <c r="AU225" s="23" t="str">
        <f ca="1">IF(AND($O225="Objectif",AU$7&gt;=$R225,AU$7&lt;=$R225+$S225-1),2,IF(AND($O225="Jalon",AU$7&gt;=$R225,AU$7&lt;=$R225+$S225-1),1,""))</f>
        <v/>
      </c>
      <c r="AV225" s="23" t="str">
        <f ca="1">IF(AND($O225="Objectif",AV$7&gt;=$R225,AV$7&lt;=$R225+$S225-1),2,IF(AND($O225="Jalon",AV$7&gt;=$R225,AV$7&lt;=$R225+$S225-1),1,""))</f>
        <v/>
      </c>
      <c r="AW225" s="23" t="str">
        <f ca="1">IF(AND($O225="Objectif",AW$7&gt;=$R225,AW$7&lt;=$R225+$S225-1),2,IF(AND($O225="Jalon",AW$7&gt;=$R225,AW$7&lt;=$R225+$S225-1),1,""))</f>
        <v/>
      </c>
      <c r="AX225" s="23" t="str">
        <f ca="1">IF(AND($O225="Objectif",AX$7&gt;=$R225,AX$7&lt;=$R225+$S225-1),2,IF(AND($O225="Jalon",AX$7&gt;=$R225,AX$7&lt;=$R225+$S225-1),1,""))</f>
        <v/>
      </c>
      <c r="AY225" s="23" t="str">
        <f ca="1">IF(AND($O225="Objectif",AY$7&gt;=$R225,AY$7&lt;=$R225+$S225-1),2,IF(AND($O225="Jalon",AY$7&gt;=$R225,AY$7&lt;=$R225+$S225-1),1,""))</f>
        <v/>
      </c>
      <c r="AZ225" s="23" t="str">
        <f ca="1">IF(AND($O225="Objectif",AZ$7&gt;=$R225,AZ$7&lt;=$R225+$S225-1),2,IF(AND($O225="Jalon",AZ$7&gt;=$R225,AZ$7&lt;=$R225+$S225-1),1,""))</f>
        <v/>
      </c>
      <c r="BA225" s="23" t="str">
        <f ca="1">IF(AND($O225="Objectif",BA$7&gt;=$R225,BA$7&lt;=$R225+$S225-1),2,IF(AND($O225="Jalon",BA$7&gt;=$R225,BA$7&lt;=$R225+$S225-1),1,""))</f>
        <v/>
      </c>
      <c r="BB225" s="23" t="str">
        <f ca="1">IF(AND($O225="Objectif",BB$7&gt;=$R225,BB$7&lt;=$R225+$S225-1),2,IF(AND($O225="Jalon",BB$7&gt;=$R225,BB$7&lt;=$R225+$S225-1),1,""))</f>
        <v/>
      </c>
      <c r="BC225" s="23" t="str">
        <f ca="1">IF(AND($O225="Objectif",BC$7&gt;=$R225,BC$7&lt;=$R225+$S225-1),2,IF(AND($O225="Jalon",BC$7&gt;=$R225,BC$7&lt;=$R225+$S225-1),1,""))</f>
        <v/>
      </c>
      <c r="BD225" s="23" t="str">
        <f ca="1">IF(AND($O225="Objectif",BD$7&gt;=$R225,BD$7&lt;=$R225+$S225-1),2,IF(AND($O225="Jalon",BD$7&gt;=$R225,BD$7&lt;=$R225+$S225-1),1,""))</f>
        <v/>
      </c>
      <c r="BE225" s="23" t="str">
        <f ca="1">IF(AND($O225="Objectif",BE$7&gt;=$R225,BE$7&lt;=$R225+$S225-1),2,IF(AND($O225="Jalon",BE$7&gt;=$R225,BE$7&lt;=$R225+$S225-1),1,""))</f>
        <v/>
      </c>
      <c r="BF225" s="23" t="str">
        <f ca="1">IF(AND($O225="Objectif",BF$7&gt;=$R225,BF$7&lt;=$R225+$S225-1),2,IF(AND($O225="Jalon",BF$7&gt;=$R225,BF$7&lt;=$R225+$S225-1),1,""))</f>
        <v/>
      </c>
      <c r="BG225" s="23" t="str">
        <f ca="1">IF(AND($O225="Objectif",BG$7&gt;=$R225,BG$7&lt;=$R225+$S225-1),2,IF(AND($O225="Jalon",BG$7&gt;=$R225,BG$7&lt;=$R225+$S225-1),1,""))</f>
        <v/>
      </c>
      <c r="BH225" s="23" t="str">
        <f ca="1">IF(AND($O225="Objectif",BH$7&gt;=$R225,BH$7&lt;=$R225+$S225-1),2,IF(AND($O225="Jalon",BH$7&gt;=$R225,BH$7&lt;=$R225+$S225-1),1,""))</f>
        <v/>
      </c>
      <c r="BI225" s="23" t="str">
        <f ca="1">IF(AND($O225="Objectif",BI$7&gt;=$R225,BI$7&lt;=$R225+$S225-1),2,IF(AND($O225="Jalon",BI$7&gt;=$R225,BI$7&lt;=$R225+$S225-1),1,""))</f>
        <v/>
      </c>
      <c r="BJ225" s="23" t="str">
        <f ca="1">IF(AND($O225="Objectif",BJ$7&gt;=$R225,BJ$7&lt;=$R225+$S225-1),2,IF(AND($O225="Jalon",BJ$7&gt;=$R225,BJ$7&lt;=$R225+$S225-1),1,""))</f>
        <v/>
      </c>
      <c r="BK225" s="23" t="str">
        <f ca="1">IF(AND($O225="Objectif",BK$7&gt;=$R225,BK$7&lt;=$R225+$S225-1),2,IF(AND($O225="Jalon",BK$7&gt;=$R225,BK$7&lt;=$R225+$S225-1),1,""))</f>
        <v/>
      </c>
      <c r="BL225" s="23" t="str">
        <f ca="1">IF(AND($O225="Objectif",BL$7&gt;=$R225,BL$7&lt;=$R225+$S225-1),2,IF(AND($O225="Jalon",BL$7&gt;=$R225,BL$7&lt;=$R225+$S225-1),1,""))</f>
        <v/>
      </c>
      <c r="BM225" s="23" t="str">
        <f ca="1">IF(AND($O225="Objectif",BM$7&gt;=$R225,BM$7&lt;=$R225+$S225-1),2,IF(AND($O225="Jalon",BM$7&gt;=$R225,BM$7&lt;=$R225+$S225-1),1,""))</f>
        <v/>
      </c>
      <c r="BN225" s="23" t="str">
        <f ca="1">IF(AND($O225="Objectif",BN$7&gt;=$R225,BN$7&lt;=$R225+$S225-1),2,IF(AND($O225="Jalon",BN$7&gt;=$R225,BN$7&lt;=$R225+$S225-1),1,""))</f>
        <v/>
      </c>
      <c r="BO225" s="23" t="str">
        <f ca="1">IF(AND($O225="Objectif",BO$7&gt;=$R225,BO$7&lt;=$R225+$S225-1),2,IF(AND($O225="Jalon",BO$7&gt;=$R225,BO$7&lt;=$R225+$S225-1),1,""))</f>
        <v/>
      </c>
      <c r="BP225" s="23" t="str">
        <f ca="1">IF(AND($O225="Objectif",BP$7&gt;=$R225,BP$7&lt;=$R225+$S225-1),2,IF(AND($O225="Jalon",BP$7&gt;=$R225,BP$7&lt;=$R225+$S225-1),1,""))</f>
        <v/>
      </c>
      <c r="BQ225" s="23" t="str">
        <f ca="1">IF(AND($O225="Objectif",BQ$7&gt;=$R225,BQ$7&lt;=$R225+$S225-1),2,IF(AND($O225="Jalon",BQ$7&gt;=$R225,BQ$7&lt;=$R225+$S225-1),1,""))</f>
        <v/>
      </c>
      <c r="BR225" s="23" t="str">
        <f ca="1">IF(AND($O225="Objectif",BR$7&gt;=$R225,BR$7&lt;=$R225+$S225-1),2,IF(AND($O225="Jalon",BR$7&gt;=$R225,BR$7&lt;=$R225+$S225-1),1,""))</f>
        <v/>
      </c>
      <c r="BS225" s="23" t="str">
        <f ca="1">IF(AND($O225="Objectif",BS$7&gt;=$R225,BS$7&lt;=$R225+$S225-1),2,IF(AND($O225="Jalon",BS$7&gt;=$R225,BS$7&lt;=$R225+$S225-1),1,""))</f>
        <v/>
      </c>
      <c r="BT225" s="23" t="str">
        <f ca="1">IF(AND($O225="Objectif",BT$7&gt;=$R225,BT$7&lt;=$R225+$S225-1),2,IF(AND($O225="Jalon",BT$7&gt;=$R225,BT$7&lt;=$R225+$S225-1),1,""))</f>
        <v/>
      </c>
      <c r="BU225" s="23" t="str">
        <f ca="1">IF(AND($O225="Objectif",BU$7&gt;=$R225,BU$7&lt;=$R225+$S225-1),2,IF(AND($O225="Jalon",BU$7&gt;=$R225,BU$7&lt;=$R225+$S225-1),1,""))</f>
        <v/>
      </c>
      <c r="BV225" s="23" t="str">
        <f ca="1">IF(AND($O225="Objectif",BV$7&gt;=$R225,BV$7&lt;=$R225+$S225-1),2,IF(AND($O225="Jalon",BV$7&gt;=$R225,BV$7&lt;=$R225+$S225-1),1,""))</f>
        <v/>
      </c>
      <c r="BW225" s="23" t="str">
        <f ca="1">IF(AND($O225="Objectif",BW$7&gt;=$R225,BW$7&lt;=$R225+$S225-1),2,IF(AND($O225="Jalon",BW$7&gt;=$R225,BW$7&lt;=$R225+$S225-1),1,""))</f>
        <v/>
      </c>
      <c r="BX225" s="23" t="str">
        <f ca="1">IF(AND($O225="Objectif",BX$7&gt;=$R225,BX$7&lt;=$R225+$S225-1),2,IF(AND($O225="Jalon",BX$7&gt;=$R225,BX$7&lt;=$R225+$S225-1),1,""))</f>
        <v/>
      </c>
      <c r="BY225" s="23" t="str">
        <f ca="1">IF(AND($O225="Objectif",BY$7&gt;=$R225,BY$7&lt;=$R225+$S225-1),2,IF(AND($O225="Jalon",BY$7&gt;=$R225,BY$7&lt;=$R225+$S225-1),1,""))</f>
        <v/>
      </c>
      <c r="BZ225" s="23" t="str">
        <f ca="1">IF(AND($O225="Objectif",BZ$7&gt;=$R225,BZ$7&lt;=$R225+$S225-1),2,IF(AND($O225="Jalon",BZ$7&gt;=$R225,BZ$7&lt;=$R225+$S225-1),1,""))</f>
        <v/>
      </c>
      <c r="CA225" s="23" t="str">
        <f ca="1">IF(AND($O225="Objectif",CA$7&gt;=$R225,CA$7&lt;=$R225+$S225-1),2,IF(AND($O225="Jalon",CA$7&gt;=$R225,CA$7&lt;=$R225+$S225-1),1,""))</f>
        <v/>
      </c>
      <c r="CB225" s="23" t="str">
        <f ca="1">IF(AND($O225="Objectif",CB$7&gt;=$R225,CB$7&lt;=$R225+$S225-1),2,IF(AND($O225="Jalon",CB$7&gt;=$R225,CB$7&lt;=$R225+$S225-1),1,""))</f>
        <v/>
      </c>
    </row>
    <row r="226" spans="1:80" s="60" customFormat="1" ht="30" customHeight="1" x14ac:dyDescent="0.25">
      <c r="A226" s="36">
        <v>35</v>
      </c>
      <c r="B226" s="33" t="s">
        <v>51</v>
      </c>
      <c r="C226" s="88" t="str">
        <f ca="1">VLOOKUP(((Jalons[[#This Row],[perturbation ]]+Jalons[[#This Row],[perturbation 9]])/150),$D$3:$E$6,2,1)</f>
        <v>En bonne voie</v>
      </c>
      <c r="D226" s="88" t="str">
        <f ca="1">VLOOKUP((Jalons[[#This Row],[temps consommés ]]-Jalons[[#This Row],[Nombre de jours]])/Jalons[[#This Row],[Nombre de jours]],$V$3:$W$6,2,1)</f>
        <v>En bonne voie</v>
      </c>
      <c r="E226" s="22" t="s">
        <v>9</v>
      </c>
      <c r="F226" s="65">
        <f>IF(AND(Jalons[[#This Row],[début réel ]]="",Jalons[[#This Row],[fin réelle ]]),0,IF(AND(Jalons[[#This Row],[début réel ]]&lt;&gt;"",Jalons[[#This Row],[fin réelle ]]=""),0.5,1))</f>
        <v>0</v>
      </c>
      <c r="G226" s="56">
        <f>+T181+1</f>
        <v>45083</v>
      </c>
      <c r="H226" s="21">
        <v>1</v>
      </c>
      <c r="I226" s="45">
        <f>+Jalons[[#This Row],[Début prévisionnel ]]+Jalons[[#This Row],[Nombre de jours]]-1</f>
        <v>45083</v>
      </c>
      <c r="J226" s="45"/>
      <c r="K226" s="87">
        <f ca="1">IF(Jalons[[#This Row],[temps consommés ]]-Jalons[[#This Row],[Nombre de jours]]&lt;0,0,Jalons[[#This Row],[temps consommés ]]-Jalons[[#This Row],[Nombre de jours]])</f>
        <v>0</v>
      </c>
      <c r="L22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6" s="45"/>
      <c r="N226" s="66"/>
      <c r="O226" s="88" t="str">
        <f ca="1">VLOOKUP(Jalons[[#This Row],[temps consommés 10]]-Jalons[[#This Row],[Nombre de jours6]]/Jalons[[#This Row],[Nombre de jours6]],$V$3:$W$6,2,1)</f>
        <v>En bonne voie</v>
      </c>
      <c r="P226" s="22" t="s">
        <v>9</v>
      </c>
      <c r="Q226" s="65">
        <f>IF(AND(Jalons[[#This Row],[début réel 8]]="",Jalons[[#This Row],[fin réelle 11]]),0,IF(AND(Jalons[[#This Row],[début réel 8]]&lt;&gt;"",Jalons[[#This Row],[fin réelle 11]]=""),0.5,1))</f>
        <v>0</v>
      </c>
      <c r="R226" s="56">
        <f>+Jalons[[#This Row],[Fin ]]+1</f>
        <v>45084</v>
      </c>
      <c r="S226">
        <v>23</v>
      </c>
      <c r="T226" s="45">
        <f>Jalons[[#This Row],[Début prévisionnel 5]]+Jalons[[#This Row],[Nombre de jours6]]</f>
        <v>45107</v>
      </c>
      <c r="U226" s="45"/>
      <c r="V226" s="87">
        <f ca="1">IF(Jalons[[#This Row],[temps consommés 10]]-Jalons[[#This Row],[Nombre de jours6]]&lt;0,0,Jalons[[#This Row],[temps consommés 10]]-Jalons[[#This Row],[Nombre de jours6]])</f>
        <v>0</v>
      </c>
      <c r="W22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6" s="45"/>
      <c r="Y226" s="23" t="str">
        <f ca="1">IF(AND($O226="Objectif",Y$7&gt;=$R226,Y$7&lt;=$R226+$S226-1),2,IF(AND($O226="Jalon",Y$7&gt;=$R226,Y$7&lt;=$R226+$S226-1),1,""))</f>
        <v/>
      </c>
      <c r="Z226" s="23" t="str">
        <f ca="1">IF(AND($O226="Objectif",Z$7&gt;=$R226,Z$7&lt;=$R226+$S226-1),2,IF(AND($O226="Jalon",Z$7&gt;=$R226,Z$7&lt;=$R226+$S226-1),1,""))</f>
        <v/>
      </c>
      <c r="AA226" s="23" t="str">
        <f ca="1">IF(AND($O226="Objectif",AA$7&gt;=$R226,AA$7&lt;=$R226+$S226-1),2,IF(AND($O226="Jalon",AA$7&gt;=$R226,AA$7&lt;=$R226+$S226-1),1,""))</f>
        <v/>
      </c>
      <c r="AB226" s="23" t="str">
        <f ca="1">IF(AND($O226="Objectif",AB$7&gt;=$R226,AB$7&lt;=$R226+$S226-1),2,IF(AND($O226="Jalon",AB$7&gt;=$R226,AB$7&lt;=$R226+$S226-1),1,""))</f>
        <v/>
      </c>
      <c r="AC226" s="23" t="str">
        <f ca="1">IF(AND($O226="Objectif",AC$7&gt;=$R226,AC$7&lt;=$R226+$S226-1),2,IF(AND($O226="Jalon",AC$7&gt;=$R226,AC$7&lt;=$R226+$S226-1),1,""))</f>
        <v/>
      </c>
      <c r="AD226" s="23" t="str">
        <f ca="1">IF(AND($O226="Objectif",AD$7&gt;=$R226,AD$7&lt;=$R226+$S226-1),2,IF(AND($O226="Jalon",AD$7&gt;=$R226,AD$7&lt;=$R226+$S226-1),1,""))</f>
        <v/>
      </c>
      <c r="AE226" s="23" t="str">
        <f ca="1">IF(AND($O226="Objectif",AE$7&gt;=$R226,AE$7&lt;=$R226+$S226-1),2,IF(AND($O226="Jalon",AE$7&gt;=$R226,AE$7&lt;=$R226+$S226-1),1,""))</f>
        <v/>
      </c>
      <c r="AF226" s="23" t="str">
        <f ca="1">IF(AND($O226="Objectif",AF$7&gt;=$R226,AF$7&lt;=$R226+$S226-1),2,IF(AND($O226="Jalon",AF$7&gt;=$R226,AF$7&lt;=$R226+$S226-1),1,""))</f>
        <v/>
      </c>
      <c r="AG226" s="23" t="str">
        <f ca="1">IF(AND($O226="Objectif",AG$7&gt;=$R226,AG$7&lt;=$R226+$S226-1),2,IF(AND($O226="Jalon",AG$7&gt;=$R226,AG$7&lt;=$R226+$S226-1),1,""))</f>
        <v/>
      </c>
      <c r="AH226" s="23" t="str">
        <f ca="1">IF(AND($O226="Objectif",AH$7&gt;=$R226,AH$7&lt;=$R226+$S226-1),2,IF(AND($O226="Jalon",AH$7&gt;=$R226,AH$7&lt;=$R226+$S226-1),1,""))</f>
        <v/>
      </c>
      <c r="AI226" s="23" t="str">
        <f ca="1">IF(AND($O226="Objectif",AI$7&gt;=$R226,AI$7&lt;=$R226+$S226-1),2,IF(AND($O226="Jalon",AI$7&gt;=$R226,AI$7&lt;=$R226+$S226-1),1,""))</f>
        <v/>
      </c>
      <c r="AJ226" s="23" t="str">
        <f ca="1">IF(AND($O226="Objectif",AJ$7&gt;=$R226,AJ$7&lt;=$R226+$S226-1),2,IF(AND($O226="Jalon",AJ$7&gt;=$R226,AJ$7&lt;=$R226+$S226-1),1,""))</f>
        <v/>
      </c>
      <c r="AK226" s="23" t="str">
        <f ca="1">IF(AND($O226="Objectif",AK$7&gt;=$R226,AK$7&lt;=$R226+$S226-1),2,IF(AND($O226="Jalon",AK$7&gt;=$R226,AK$7&lt;=$R226+$S226-1),1,""))</f>
        <v/>
      </c>
      <c r="AL226" s="23" t="str">
        <f ca="1">IF(AND($O226="Objectif",AL$7&gt;=$R226,AL$7&lt;=$R226+$S226-1),2,IF(AND($O226="Jalon",AL$7&gt;=$R226,AL$7&lt;=$R226+$S226-1),1,""))</f>
        <v/>
      </c>
      <c r="AM226" s="23" t="str">
        <f ca="1">IF(AND($O226="Objectif",AM$7&gt;=$R226,AM$7&lt;=$R226+$S226-1),2,IF(AND($O226="Jalon",AM$7&gt;=$R226,AM$7&lt;=$R226+$S226-1),1,""))</f>
        <v/>
      </c>
      <c r="AN226" s="23" t="str">
        <f ca="1">IF(AND($O226="Objectif",AN$7&gt;=$R226,AN$7&lt;=$R226+$S226-1),2,IF(AND($O226="Jalon",AN$7&gt;=$R226,AN$7&lt;=$R226+$S226-1),1,""))</f>
        <v/>
      </c>
      <c r="AO226" s="23" t="str">
        <f ca="1">IF(AND($O226="Objectif",AO$7&gt;=$R226,AO$7&lt;=$R226+$S226-1),2,IF(AND($O226="Jalon",AO$7&gt;=$R226,AO$7&lt;=$R226+$S226-1),1,""))</f>
        <v/>
      </c>
      <c r="AP226" s="23" t="str">
        <f ca="1">IF(AND($O226="Objectif",AP$7&gt;=$R226,AP$7&lt;=$R226+$S226-1),2,IF(AND($O226="Jalon",AP$7&gt;=$R226,AP$7&lt;=$R226+$S226-1),1,""))</f>
        <v/>
      </c>
      <c r="AQ226" s="23" t="str">
        <f ca="1">IF(AND($O226="Objectif",AQ$7&gt;=$R226,AQ$7&lt;=$R226+$S226-1),2,IF(AND($O226="Jalon",AQ$7&gt;=$R226,AQ$7&lt;=$R226+$S226-1),1,""))</f>
        <v/>
      </c>
      <c r="AR226" s="23" t="str">
        <f ca="1">IF(AND($O226="Objectif",AR$7&gt;=$R226,AR$7&lt;=$R226+$S226-1),2,IF(AND($O226="Jalon",AR$7&gt;=$R226,AR$7&lt;=$R226+$S226-1),1,""))</f>
        <v/>
      </c>
      <c r="AS226" s="23" t="str">
        <f ca="1">IF(AND($O226="Objectif",AS$7&gt;=$R226,AS$7&lt;=$R226+$S226-1),2,IF(AND($O226="Jalon",AS$7&gt;=$R226,AS$7&lt;=$R226+$S226-1),1,""))</f>
        <v/>
      </c>
      <c r="AT226" s="23" t="str">
        <f ca="1">IF(AND($O226="Objectif",AT$7&gt;=$R226,AT$7&lt;=$R226+$S226-1),2,IF(AND($O226="Jalon",AT$7&gt;=$R226,AT$7&lt;=$R226+$S226-1),1,""))</f>
        <v/>
      </c>
      <c r="AU226" s="23" t="str">
        <f ca="1">IF(AND($O226="Objectif",AU$7&gt;=$R226,AU$7&lt;=$R226+$S226-1),2,IF(AND($O226="Jalon",AU$7&gt;=$R226,AU$7&lt;=$R226+$S226-1),1,""))</f>
        <v/>
      </c>
      <c r="AV226" s="23" t="str">
        <f ca="1">IF(AND($O226="Objectif",AV$7&gt;=$R226,AV$7&lt;=$R226+$S226-1),2,IF(AND($O226="Jalon",AV$7&gt;=$R226,AV$7&lt;=$R226+$S226-1),1,""))</f>
        <v/>
      </c>
      <c r="AW226" s="23" t="str">
        <f ca="1">IF(AND($O226="Objectif",AW$7&gt;=$R226,AW$7&lt;=$R226+$S226-1),2,IF(AND($O226="Jalon",AW$7&gt;=$R226,AW$7&lt;=$R226+$S226-1),1,""))</f>
        <v/>
      </c>
      <c r="AX226" s="23" t="str">
        <f ca="1">IF(AND($O226="Objectif",AX$7&gt;=$R226,AX$7&lt;=$R226+$S226-1),2,IF(AND($O226="Jalon",AX$7&gt;=$R226,AX$7&lt;=$R226+$S226-1),1,""))</f>
        <v/>
      </c>
      <c r="AY226" s="23" t="str">
        <f ca="1">IF(AND($O226="Objectif",AY$7&gt;=$R226,AY$7&lt;=$R226+$S226-1),2,IF(AND($O226="Jalon",AY$7&gt;=$R226,AY$7&lt;=$R226+$S226-1),1,""))</f>
        <v/>
      </c>
      <c r="AZ226" s="23" t="str">
        <f ca="1">IF(AND($O226="Objectif",AZ$7&gt;=$R226,AZ$7&lt;=$R226+$S226-1),2,IF(AND($O226="Jalon",AZ$7&gt;=$R226,AZ$7&lt;=$R226+$S226-1),1,""))</f>
        <v/>
      </c>
      <c r="BA226" s="23" t="str">
        <f ca="1">IF(AND($O226="Objectif",BA$7&gt;=$R226,BA$7&lt;=$R226+$S226-1),2,IF(AND($O226="Jalon",BA$7&gt;=$R226,BA$7&lt;=$R226+$S226-1),1,""))</f>
        <v/>
      </c>
      <c r="BB226" s="23" t="str">
        <f ca="1">IF(AND($O226="Objectif",BB$7&gt;=$R226,BB$7&lt;=$R226+$S226-1),2,IF(AND($O226="Jalon",BB$7&gt;=$R226,BB$7&lt;=$R226+$S226-1),1,""))</f>
        <v/>
      </c>
      <c r="BC226" s="23" t="str">
        <f ca="1">IF(AND($O226="Objectif",BC$7&gt;=$R226,BC$7&lt;=$R226+$S226-1),2,IF(AND($O226="Jalon",BC$7&gt;=$R226,BC$7&lt;=$R226+$S226-1),1,""))</f>
        <v/>
      </c>
      <c r="BD226" s="23" t="str">
        <f ca="1">IF(AND($O226="Objectif",BD$7&gt;=$R226,BD$7&lt;=$R226+$S226-1),2,IF(AND($O226="Jalon",BD$7&gt;=$R226,BD$7&lt;=$R226+$S226-1),1,""))</f>
        <v/>
      </c>
      <c r="BE226" s="23" t="str">
        <f ca="1">IF(AND($O226="Objectif",BE$7&gt;=$R226,BE$7&lt;=$R226+$S226-1),2,IF(AND($O226="Jalon",BE$7&gt;=$R226,BE$7&lt;=$R226+$S226-1),1,""))</f>
        <v/>
      </c>
      <c r="BF226" s="23" t="str">
        <f ca="1">IF(AND($O226="Objectif",BF$7&gt;=$R226,BF$7&lt;=$R226+$S226-1),2,IF(AND($O226="Jalon",BF$7&gt;=$R226,BF$7&lt;=$R226+$S226-1),1,""))</f>
        <v/>
      </c>
      <c r="BG226" s="23" t="str">
        <f ca="1">IF(AND($O226="Objectif",BG$7&gt;=$R226,BG$7&lt;=$R226+$S226-1),2,IF(AND($O226="Jalon",BG$7&gt;=$R226,BG$7&lt;=$R226+$S226-1),1,""))</f>
        <v/>
      </c>
      <c r="BH226" s="23" t="str">
        <f ca="1">IF(AND($O226="Objectif",BH$7&gt;=$R226,BH$7&lt;=$R226+$S226-1),2,IF(AND($O226="Jalon",BH$7&gt;=$R226,BH$7&lt;=$R226+$S226-1),1,""))</f>
        <v/>
      </c>
      <c r="BI226" s="23" t="str">
        <f ca="1">IF(AND($O226="Objectif",BI$7&gt;=$R226,BI$7&lt;=$R226+$S226-1),2,IF(AND($O226="Jalon",BI$7&gt;=$R226,BI$7&lt;=$R226+$S226-1),1,""))</f>
        <v/>
      </c>
      <c r="BJ226" s="23" t="str">
        <f ca="1">IF(AND($O226="Objectif",BJ$7&gt;=$R226,BJ$7&lt;=$R226+$S226-1),2,IF(AND($O226="Jalon",BJ$7&gt;=$R226,BJ$7&lt;=$R226+$S226-1),1,""))</f>
        <v/>
      </c>
      <c r="BK226" s="23" t="str">
        <f ca="1">IF(AND($O226="Objectif",BK$7&gt;=$R226,BK$7&lt;=$R226+$S226-1),2,IF(AND($O226="Jalon",BK$7&gt;=$R226,BK$7&lt;=$R226+$S226-1),1,""))</f>
        <v/>
      </c>
      <c r="BL226" s="23" t="str">
        <f ca="1">IF(AND($O226="Objectif",BL$7&gt;=$R226,BL$7&lt;=$R226+$S226-1),2,IF(AND($O226="Jalon",BL$7&gt;=$R226,BL$7&lt;=$R226+$S226-1),1,""))</f>
        <v/>
      </c>
      <c r="BM226" s="23" t="str">
        <f ca="1">IF(AND($O226="Objectif",BM$7&gt;=$R226,BM$7&lt;=$R226+$S226-1),2,IF(AND($O226="Jalon",BM$7&gt;=$R226,BM$7&lt;=$R226+$S226-1),1,""))</f>
        <v/>
      </c>
      <c r="BN226" s="23" t="str">
        <f ca="1">IF(AND($O226="Objectif",BN$7&gt;=$R226,BN$7&lt;=$R226+$S226-1),2,IF(AND($O226="Jalon",BN$7&gt;=$R226,BN$7&lt;=$R226+$S226-1),1,""))</f>
        <v/>
      </c>
      <c r="BO226" s="23" t="str">
        <f ca="1">IF(AND($O226="Objectif",BO$7&gt;=$R226,BO$7&lt;=$R226+$S226-1),2,IF(AND($O226="Jalon",BO$7&gt;=$R226,BO$7&lt;=$R226+$S226-1),1,""))</f>
        <v/>
      </c>
      <c r="BP226" s="23" t="str">
        <f ca="1">IF(AND($O226="Objectif",BP$7&gt;=$R226,BP$7&lt;=$R226+$S226-1),2,IF(AND($O226="Jalon",BP$7&gt;=$R226,BP$7&lt;=$R226+$S226-1),1,""))</f>
        <v/>
      </c>
      <c r="BQ226" s="23" t="str">
        <f ca="1">IF(AND($O226="Objectif",BQ$7&gt;=$R226,BQ$7&lt;=$R226+$S226-1),2,IF(AND($O226="Jalon",BQ$7&gt;=$R226,BQ$7&lt;=$R226+$S226-1),1,""))</f>
        <v/>
      </c>
      <c r="BR226" s="23" t="str">
        <f ca="1">IF(AND($O226="Objectif",BR$7&gt;=$R226,BR$7&lt;=$R226+$S226-1),2,IF(AND($O226="Jalon",BR$7&gt;=$R226,BR$7&lt;=$R226+$S226-1),1,""))</f>
        <v/>
      </c>
      <c r="BS226" s="23" t="str">
        <f ca="1">IF(AND($O226="Objectif",BS$7&gt;=$R226,BS$7&lt;=$R226+$S226-1),2,IF(AND($O226="Jalon",BS$7&gt;=$R226,BS$7&lt;=$R226+$S226-1),1,""))</f>
        <v/>
      </c>
      <c r="BT226" s="23" t="str">
        <f ca="1">IF(AND($O226="Objectif",BT$7&gt;=$R226,BT$7&lt;=$R226+$S226-1),2,IF(AND($O226="Jalon",BT$7&gt;=$R226,BT$7&lt;=$R226+$S226-1),1,""))</f>
        <v/>
      </c>
      <c r="BU226" s="23" t="str">
        <f ca="1">IF(AND($O226="Objectif",BU$7&gt;=$R226,BU$7&lt;=$R226+$S226-1),2,IF(AND($O226="Jalon",BU$7&gt;=$R226,BU$7&lt;=$R226+$S226-1),1,""))</f>
        <v/>
      </c>
      <c r="BV226" s="23" t="str">
        <f ca="1">IF(AND($O226="Objectif",BV$7&gt;=$R226,BV$7&lt;=$R226+$S226-1),2,IF(AND($O226="Jalon",BV$7&gt;=$R226,BV$7&lt;=$R226+$S226-1),1,""))</f>
        <v/>
      </c>
      <c r="BW226" s="23" t="str">
        <f ca="1">IF(AND($O226="Objectif",BW$7&gt;=$R226,BW$7&lt;=$R226+$S226-1),2,IF(AND($O226="Jalon",BW$7&gt;=$R226,BW$7&lt;=$R226+$S226-1),1,""))</f>
        <v/>
      </c>
      <c r="BX226" s="23" t="str">
        <f ca="1">IF(AND($O226="Objectif",BX$7&gt;=$R226,BX$7&lt;=$R226+$S226-1),2,IF(AND($O226="Jalon",BX$7&gt;=$R226,BX$7&lt;=$R226+$S226-1),1,""))</f>
        <v/>
      </c>
      <c r="BY226" s="23" t="str">
        <f ca="1">IF(AND($O226="Objectif",BY$7&gt;=$R226,BY$7&lt;=$R226+$S226-1),2,IF(AND($O226="Jalon",BY$7&gt;=$R226,BY$7&lt;=$R226+$S226-1),1,""))</f>
        <v/>
      </c>
      <c r="BZ226" s="23" t="str">
        <f ca="1">IF(AND($O226="Objectif",BZ$7&gt;=$R226,BZ$7&lt;=$R226+$S226-1),2,IF(AND($O226="Jalon",BZ$7&gt;=$R226,BZ$7&lt;=$R226+$S226-1),1,""))</f>
        <v/>
      </c>
      <c r="CA226" s="23" t="str">
        <f ca="1">IF(AND($O226="Objectif",CA$7&gt;=$R226,CA$7&lt;=$R226+$S226-1),2,IF(AND($O226="Jalon",CA$7&gt;=$R226,CA$7&lt;=$R226+$S226-1),1,""))</f>
        <v/>
      </c>
      <c r="CB226" s="23" t="str">
        <f ca="1">IF(AND($O226="Objectif",CB$7&gt;=$R226,CB$7&lt;=$R226+$S226-1),2,IF(AND($O226="Jalon",CB$7&gt;=$R226,CB$7&lt;=$R226+$S226-1),1,""))</f>
        <v/>
      </c>
    </row>
    <row r="227" spans="1:80" s="60" customFormat="1" ht="30" customHeight="1" x14ac:dyDescent="0.25">
      <c r="A227" s="37">
        <v>36</v>
      </c>
      <c r="B227" s="35" t="s">
        <v>52</v>
      </c>
      <c r="C227" s="88" t="str">
        <f ca="1">VLOOKUP(((Jalons[[#This Row],[perturbation ]]+Jalons[[#This Row],[perturbation 9]])/150),$D$3:$E$6,2,1)</f>
        <v>En bonne voie</v>
      </c>
      <c r="D227" s="88" t="str">
        <f ca="1">VLOOKUP((Jalons[[#This Row],[temps consommés ]]-Jalons[[#This Row],[Nombre de jours]])/Jalons[[#This Row],[Nombre de jours]],$V$3:$W$6,2,1)</f>
        <v>En bonne voie</v>
      </c>
      <c r="E227" s="22" t="s">
        <v>9</v>
      </c>
      <c r="F227" s="65">
        <f>IF(AND(Jalons[[#This Row],[début réel ]]="",Jalons[[#This Row],[fin réelle ]]),0,IF(AND(Jalons[[#This Row],[début réel ]]&lt;&gt;"",Jalons[[#This Row],[fin réelle ]]=""),0.5,1))</f>
        <v>0</v>
      </c>
      <c r="G227" s="56">
        <f>+T182+1</f>
        <v>45083</v>
      </c>
      <c r="H227" s="21">
        <v>1</v>
      </c>
      <c r="I227" s="45">
        <f>+Jalons[[#This Row],[Début prévisionnel ]]+Jalons[[#This Row],[Nombre de jours]]-1</f>
        <v>45083</v>
      </c>
      <c r="J227" s="45"/>
      <c r="K227" s="87">
        <f ca="1">IF(Jalons[[#This Row],[temps consommés ]]-Jalons[[#This Row],[Nombre de jours]]&lt;0,0,Jalons[[#This Row],[temps consommés ]]-Jalons[[#This Row],[Nombre de jours]])</f>
        <v>0</v>
      </c>
      <c r="L22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7" s="45"/>
      <c r="N227" s="66"/>
      <c r="O227" s="88" t="str">
        <f ca="1">VLOOKUP(Jalons[[#This Row],[temps consommés 10]]-Jalons[[#This Row],[Nombre de jours6]]/Jalons[[#This Row],[Nombre de jours6]],$V$3:$W$6,2,1)</f>
        <v>En bonne voie</v>
      </c>
      <c r="P227" s="22" t="s">
        <v>9</v>
      </c>
      <c r="Q227" s="65">
        <f>IF(AND(Jalons[[#This Row],[début réel 8]]="",Jalons[[#This Row],[fin réelle 11]]),0,IF(AND(Jalons[[#This Row],[début réel 8]]&lt;&gt;"",Jalons[[#This Row],[fin réelle 11]]=""),0.5,1))</f>
        <v>0</v>
      </c>
      <c r="R227" s="56">
        <f>+Jalons[[#This Row],[Fin ]]+1</f>
        <v>45084</v>
      </c>
      <c r="S227">
        <v>23</v>
      </c>
      <c r="T227" s="45">
        <f>Jalons[[#This Row],[Début prévisionnel 5]]+Jalons[[#This Row],[Nombre de jours6]]</f>
        <v>45107</v>
      </c>
      <c r="U227" s="45"/>
      <c r="V227" s="87">
        <f ca="1">IF(Jalons[[#This Row],[temps consommés 10]]-Jalons[[#This Row],[Nombre de jours6]]&lt;0,0,Jalons[[#This Row],[temps consommés 10]]-Jalons[[#This Row],[Nombre de jours6]])</f>
        <v>0</v>
      </c>
      <c r="W22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7" s="45"/>
      <c r="Y227" s="23" t="str">
        <f ca="1">IF(AND($O227="Objectif",Y$7&gt;=$R227,Y$7&lt;=$R227+$S227-1),2,IF(AND($O227="Jalon",Y$7&gt;=$R227,Y$7&lt;=$R227+$S227-1),1,""))</f>
        <v/>
      </c>
      <c r="Z227" s="23" t="str">
        <f ca="1">IF(AND($O227="Objectif",Z$7&gt;=$R227,Z$7&lt;=$R227+$S227-1),2,IF(AND($O227="Jalon",Z$7&gt;=$R227,Z$7&lt;=$R227+$S227-1),1,""))</f>
        <v/>
      </c>
      <c r="AA227" s="23" t="str">
        <f ca="1">IF(AND($O227="Objectif",AA$7&gt;=$R227,AA$7&lt;=$R227+$S227-1),2,IF(AND($O227="Jalon",AA$7&gt;=$R227,AA$7&lt;=$R227+$S227-1),1,""))</f>
        <v/>
      </c>
      <c r="AB227" s="23" t="str">
        <f ca="1">IF(AND($O227="Objectif",AB$7&gt;=$R227,AB$7&lt;=$R227+$S227-1),2,IF(AND($O227="Jalon",AB$7&gt;=$R227,AB$7&lt;=$R227+$S227-1),1,""))</f>
        <v/>
      </c>
      <c r="AC227" s="23" t="str">
        <f ca="1">IF(AND($O227="Objectif",AC$7&gt;=$R227,AC$7&lt;=$R227+$S227-1),2,IF(AND($O227="Jalon",AC$7&gt;=$R227,AC$7&lt;=$R227+$S227-1),1,""))</f>
        <v/>
      </c>
      <c r="AD227" s="23" t="str">
        <f ca="1">IF(AND($O227="Objectif",AD$7&gt;=$R227,AD$7&lt;=$R227+$S227-1),2,IF(AND($O227="Jalon",AD$7&gt;=$R227,AD$7&lt;=$R227+$S227-1),1,""))</f>
        <v/>
      </c>
      <c r="AE227" s="23" t="str">
        <f ca="1">IF(AND($O227="Objectif",AE$7&gt;=$R227,AE$7&lt;=$R227+$S227-1),2,IF(AND($O227="Jalon",AE$7&gt;=$R227,AE$7&lt;=$R227+$S227-1),1,""))</f>
        <v/>
      </c>
      <c r="AF227" s="23" t="str">
        <f ca="1">IF(AND($O227="Objectif",AF$7&gt;=$R227,AF$7&lt;=$R227+$S227-1),2,IF(AND($O227="Jalon",AF$7&gt;=$R227,AF$7&lt;=$R227+$S227-1),1,""))</f>
        <v/>
      </c>
      <c r="AG227" s="23" t="str">
        <f ca="1">IF(AND($O227="Objectif",AG$7&gt;=$R227,AG$7&lt;=$R227+$S227-1),2,IF(AND($O227="Jalon",AG$7&gt;=$R227,AG$7&lt;=$R227+$S227-1),1,""))</f>
        <v/>
      </c>
      <c r="AH227" s="23" t="str">
        <f ca="1">IF(AND($O227="Objectif",AH$7&gt;=$R227,AH$7&lt;=$R227+$S227-1),2,IF(AND($O227="Jalon",AH$7&gt;=$R227,AH$7&lt;=$R227+$S227-1),1,""))</f>
        <v/>
      </c>
      <c r="AI227" s="23" t="str">
        <f ca="1">IF(AND($O227="Objectif",AI$7&gt;=$R227,AI$7&lt;=$R227+$S227-1),2,IF(AND($O227="Jalon",AI$7&gt;=$R227,AI$7&lt;=$R227+$S227-1),1,""))</f>
        <v/>
      </c>
      <c r="AJ227" s="23" t="str">
        <f ca="1">IF(AND($O227="Objectif",AJ$7&gt;=$R227,AJ$7&lt;=$R227+$S227-1),2,IF(AND($O227="Jalon",AJ$7&gt;=$R227,AJ$7&lt;=$R227+$S227-1),1,""))</f>
        <v/>
      </c>
      <c r="AK227" s="23" t="str">
        <f ca="1">IF(AND($O227="Objectif",AK$7&gt;=$R227,AK$7&lt;=$R227+$S227-1),2,IF(AND($O227="Jalon",AK$7&gt;=$R227,AK$7&lt;=$R227+$S227-1),1,""))</f>
        <v/>
      </c>
      <c r="AL227" s="23" t="str">
        <f ca="1">IF(AND($O227="Objectif",AL$7&gt;=$R227,AL$7&lt;=$R227+$S227-1),2,IF(AND($O227="Jalon",AL$7&gt;=$R227,AL$7&lt;=$R227+$S227-1),1,""))</f>
        <v/>
      </c>
      <c r="AM227" s="23" t="str">
        <f ca="1">IF(AND($O227="Objectif",AM$7&gt;=$R227,AM$7&lt;=$R227+$S227-1),2,IF(AND($O227="Jalon",AM$7&gt;=$R227,AM$7&lt;=$R227+$S227-1),1,""))</f>
        <v/>
      </c>
      <c r="AN227" s="23" t="str">
        <f ca="1">IF(AND($O227="Objectif",AN$7&gt;=$R227,AN$7&lt;=$R227+$S227-1),2,IF(AND($O227="Jalon",AN$7&gt;=$R227,AN$7&lt;=$R227+$S227-1),1,""))</f>
        <v/>
      </c>
      <c r="AO227" s="23" t="str">
        <f ca="1">IF(AND($O227="Objectif",AO$7&gt;=$R227,AO$7&lt;=$R227+$S227-1),2,IF(AND($O227="Jalon",AO$7&gt;=$R227,AO$7&lt;=$R227+$S227-1),1,""))</f>
        <v/>
      </c>
      <c r="AP227" s="23" t="str">
        <f ca="1">IF(AND($O227="Objectif",AP$7&gt;=$R227,AP$7&lt;=$R227+$S227-1),2,IF(AND($O227="Jalon",AP$7&gt;=$R227,AP$7&lt;=$R227+$S227-1),1,""))</f>
        <v/>
      </c>
      <c r="AQ227" s="23" t="str">
        <f ca="1">IF(AND($O227="Objectif",AQ$7&gt;=$R227,AQ$7&lt;=$R227+$S227-1),2,IF(AND($O227="Jalon",AQ$7&gt;=$R227,AQ$7&lt;=$R227+$S227-1),1,""))</f>
        <v/>
      </c>
      <c r="AR227" s="23" t="str">
        <f ca="1">IF(AND($O227="Objectif",AR$7&gt;=$R227,AR$7&lt;=$R227+$S227-1),2,IF(AND($O227="Jalon",AR$7&gt;=$R227,AR$7&lt;=$R227+$S227-1),1,""))</f>
        <v/>
      </c>
      <c r="AS227" s="23" t="str">
        <f ca="1">IF(AND($O227="Objectif",AS$7&gt;=$R227,AS$7&lt;=$R227+$S227-1),2,IF(AND($O227="Jalon",AS$7&gt;=$R227,AS$7&lt;=$R227+$S227-1),1,""))</f>
        <v/>
      </c>
      <c r="AT227" s="23" t="str">
        <f ca="1">IF(AND($O227="Objectif",AT$7&gt;=$R227,AT$7&lt;=$R227+$S227-1),2,IF(AND($O227="Jalon",AT$7&gt;=$R227,AT$7&lt;=$R227+$S227-1),1,""))</f>
        <v/>
      </c>
      <c r="AU227" s="23" t="str">
        <f ca="1">IF(AND($O227="Objectif",AU$7&gt;=$R227,AU$7&lt;=$R227+$S227-1),2,IF(AND($O227="Jalon",AU$7&gt;=$R227,AU$7&lt;=$R227+$S227-1),1,""))</f>
        <v/>
      </c>
      <c r="AV227" s="23" t="str">
        <f ca="1">IF(AND($O227="Objectif",AV$7&gt;=$R227,AV$7&lt;=$R227+$S227-1),2,IF(AND($O227="Jalon",AV$7&gt;=$R227,AV$7&lt;=$R227+$S227-1),1,""))</f>
        <v/>
      </c>
      <c r="AW227" s="23" t="str">
        <f ca="1">IF(AND($O227="Objectif",AW$7&gt;=$R227,AW$7&lt;=$R227+$S227-1),2,IF(AND($O227="Jalon",AW$7&gt;=$R227,AW$7&lt;=$R227+$S227-1),1,""))</f>
        <v/>
      </c>
      <c r="AX227" s="23" t="str">
        <f ca="1">IF(AND($O227="Objectif",AX$7&gt;=$R227,AX$7&lt;=$R227+$S227-1),2,IF(AND($O227="Jalon",AX$7&gt;=$R227,AX$7&lt;=$R227+$S227-1),1,""))</f>
        <v/>
      </c>
      <c r="AY227" s="23" t="str">
        <f ca="1">IF(AND($O227="Objectif",AY$7&gt;=$R227,AY$7&lt;=$R227+$S227-1),2,IF(AND($O227="Jalon",AY$7&gt;=$R227,AY$7&lt;=$R227+$S227-1),1,""))</f>
        <v/>
      </c>
      <c r="AZ227" s="23" t="str">
        <f ca="1">IF(AND($O227="Objectif",AZ$7&gt;=$R227,AZ$7&lt;=$R227+$S227-1),2,IF(AND($O227="Jalon",AZ$7&gt;=$R227,AZ$7&lt;=$R227+$S227-1),1,""))</f>
        <v/>
      </c>
      <c r="BA227" s="23" t="str">
        <f ca="1">IF(AND($O227="Objectif",BA$7&gt;=$R227,BA$7&lt;=$R227+$S227-1),2,IF(AND($O227="Jalon",BA$7&gt;=$R227,BA$7&lt;=$R227+$S227-1),1,""))</f>
        <v/>
      </c>
      <c r="BB227" s="23" t="str">
        <f ca="1">IF(AND($O227="Objectif",BB$7&gt;=$R227,BB$7&lt;=$R227+$S227-1),2,IF(AND($O227="Jalon",BB$7&gt;=$R227,BB$7&lt;=$R227+$S227-1),1,""))</f>
        <v/>
      </c>
      <c r="BC227" s="23" t="str">
        <f ca="1">IF(AND($O227="Objectif",BC$7&gt;=$R227,BC$7&lt;=$R227+$S227-1),2,IF(AND($O227="Jalon",BC$7&gt;=$R227,BC$7&lt;=$R227+$S227-1),1,""))</f>
        <v/>
      </c>
      <c r="BD227" s="23" t="str">
        <f ca="1">IF(AND($O227="Objectif",BD$7&gt;=$R227,BD$7&lt;=$R227+$S227-1),2,IF(AND($O227="Jalon",BD$7&gt;=$R227,BD$7&lt;=$R227+$S227-1),1,""))</f>
        <v/>
      </c>
      <c r="BE227" s="23" t="str">
        <f ca="1">IF(AND($O227="Objectif",BE$7&gt;=$R227,BE$7&lt;=$R227+$S227-1),2,IF(AND($O227="Jalon",BE$7&gt;=$R227,BE$7&lt;=$R227+$S227-1),1,""))</f>
        <v/>
      </c>
      <c r="BF227" s="23" t="str">
        <f ca="1">IF(AND($O227="Objectif",BF$7&gt;=$R227,BF$7&lt;=$R227+$S227-1),2,IF(AND($O227="Jalon",BF$7&gt;=$R227,BF$7&lt;=$R227+$S227-1),1,""))</f>
        <v/>
      </c>
      <c r="BG227" s="23" t="str">
        <f ca="1">IF(AND($O227="Objectif",BG$7&gt;=$R227,BG$7&lt;=$R227+$S227-1),2,IF(AND($O227="Jalon",BG$7&gt;=$R227,BG$7&lt;=$R227+$S227-1),1,""))</f>
        <v/>
      </c>
      <c r="BH227" s="23" t="str">
        <f ca="1">IF(AND($O227="Objectif",BH$7&gt;=$R227,BH$7&lt;=$R227+$S227-1),2,IF(AND($O227="Jalon",BH$7&gt;=$R227,BH$7&lt;=$R227+$S227-1),1,""))</f>
        <v/>
      </c>
      <c r="BI227" s="23" t="str">
        <f ca="1">IF(AND($O227="Objectif",BI$7&gt;=$R227,BI$7&lt;=$R227+$S227-1),2,IF(AND($O227="Jalon",BI$7&gt;=$R227,BI$7&lt;=$R227+$S227-1),1,""))</f>
        <v/>
      </c>
      <c r="BJ227" s="23" t="str">
        <f ca="1">IF(AND($O227="Objectif",BJ$7&gt;=$R227,BJ$7&lt;=$R227+$S227-1),2,IF(AND($O227="Jalon",BJ$7&gt;=$R227,BJ$7&lt;=$R227+$S227-1),1,""))</f>
        <v/>
      </c>
      <c r="BK227" s="23" t="str">
        <f ca="1">IF(AND($O227="Objectif",BK$7&gt;=$R227,BK$7&lt;=$R227+$S227-1),2,IF(AND($O227="Jalon",BK$7&gt;=$R227,BK$7&lt;=$R227+$S227-1),1,""))</f>
        <v/>
      </c>
      <c r="BL227" s="23" t="str">
        <f ca="1">IF(AND($O227="Objectif",BL$7&gt;=$R227,BL$7&lt;=$R227+$S227-1),2,IF(AND($O227="Jalon",BL$7&gt;=$R227,BL$7&lt;=$R227+$S227-1),1,""))</f>
        <v/>
      </c>
      <c r="BM227" s="23" t="str">
        <f ca="1">IF(AND($O227="Objectif",BM$7&gt;=$R227,BM$7&lt;=$R227+$S227-1),2,IF(AND($O227="Jalon",BM$7&gt;=$R227,BM$7&lt;=$R227+$S227-1),1,""))</f>
        <v/>
      </c>
      <c r="BN227" s="23" t="str">
        <f ca="1">IF(AND($O227="Objectif",BN$7&gt;=$R227,BN$7&lt;=$R227+$S227-1),2,IF(AND($O227="Jalon",BN$7&gt;=$R227,BN$7&lt;=$R227+$S227-1),1,""))</f>
        <v/>
      </c>
      <c r="BO227" s="23" t="str">
        <f ca="1">IF(AND($O227="Objectif",BO$7&gt;=$R227,BO$7&lt;=$R227+$S227-1),2,IF(AND($O227="Jalon",BO$7&gt;=$R227,BO$7&lt;=$R227+$S227-1),1,""))</f>
        <v/>
      </c>
      <c r="BP227" s="23" t="str">
        <f ca="1">IF(AND($O227="Objectif",BP$7&gt;=$R227,BP$7&lt;=$R227+$S227-1),2,IF(AND($O227="Jalon",BP$7&gt;=$R227,BP$7&lt;=$R227+$S227-1),1,""))</f>
        <v/>
      </c>
      <c r="BQ227" s="23" t="str">
        <f ca="1">IF(AND($O227="Objectif",BQ$7&gt;=$R227,BQ$7&lt;=$R227+$S227-1),2,IF(AND($O227="Jalon",BQ$7&gt;=$R227,BQ$7&lt;=$R227+$S227-1),1,""))</f>
        <v/>
      </c>
      <c r="BR227" s="23" t="str">
        <f ca="1">IF(AND($O227="Objectif",BR$7&gt;=$R227,BR$7&lt;=$R227+$S227-1),2,IF(AND($O227="Jalon",BR$7&gt;=$R227,BR$7&lt;=$R227+$S227-1),1,""))</f>
        <v/>
      </c>
      <c r="BS227" s="23" t="str">
        <f ca="1">IF(AND($O227="Objectif",BS$7&gt;=$R227,BS$7&lt;=$R227+$S227-1),2,IF(AND($O227="Jalon",BS$7&gt;=$R227,BS$7&lt;=$R227+$S227-1),1,""))</f>
        <v/>
      </c>
      <c r="BT227" s="23" t="str">
        <f ca="1">IF(AND($O227="Objectif",BT$7&gt;=$R227,BT$7&lt;=$R227+$S227-1),2,IF(AND($O227="Jalon",BT$7&gt;=$R227,BT$7&lt;=$R227+$S227-1),1,""))</f>
        <v/>
      </c>
      <c r="BU227" s="23" t="str">
        <f ca="1">IF(AND($O227="Objectif",BU$7&gt;=$R227,BU$7&lt;=$R227+$S227-1),2,IF(AND($O227="Jalon",BU$7&gt;=$R227,BU$7&lt;=$R227+$S227-1),1,""))</f>
        <v/>
      </c>
      <c r="BV227" s="23" t="str">
        <f ca="1">IF(AND($O227="Objectif",BV$7&gt;=$R227,BV$7&lt;=$R227+$S227-1),2,IF(AND($O227="Jalon",BV$7&gt;=$R227,BV$7&lt;=$R227+$S227-1),1,""))</f>
        <v/>
      </c>
      <c r="BW227" s="23" t="str">
        <f ca="1">IF(AND($O227="Objectif",BW$7&gt;=$R227,BW$7&lt;=$R227+$S227-1),2,IF(AND($O227="Jalon",BW$7&gt;=$R227,BW$7&lt;=$R227+$S227-1),1,""))</f>
        <v/>
      </c>
      <c r="BX227" s="23" t="str">
        <f ca="1">IF(AND($O227="Objectif",BX$7&gt;=$R227,BX$7&lt;=$R227+$S227-1),2,IF(AND($O227="Jalon",BX$7&gt;=$R227,BX$7&lt;=$R227+$S227-1),1,""))</f>
        <v/>
      </c>
      <c r="BY227" s="23" t="str">
        <f ca="1">IF(AND($O227="Objectif",BY$7&gt;=$R227,BY$7&lt;=$R227+$S227-1),2,IF(AND($O227="Jalon",BY$7&gt;=$R227,BY$7&lt;=$R227+$S227-1),1,""))</f>
        <v/>
      </c>
      <c r="BZ227" s="23" t="str">
        <f ca="1">IF(AND($O227="Objectif",BZ$7&gt;=$R227,BZ$7&lt;=$R227+$S227-1),2,IF(AND($O227="Jalon",BZ$7&gt;=$R227,BZ$7&lt;=$R227+$S227-1),1,""))</f>
        <v/>
      </c>
      <c r="CA227" s="23" t="str">
        <f ca="1">IF(AND($O227="Objectif",CA$7&gt;=$R227,CA$7&lt;=$R227+$S227-1),2,IF(AND($O227="Jalon",CA$7&gt;=$R227,CA$7&lt;=$R227+$S227-1),1,""))</f>
        <v/>
      </c>
      <c r="CB227" s="23" t="str">
        <f ca="1">IF(AND($O227="Objectif",CB$7&gt;=$R227,CB$7&lt;=$R227+$S227-1),2,IF(AND($O227="Jalon",CB$7&gt;=$R227,CB$7&lt;=$R227+$S227-1),1,""))</f>
        <v/>
      </c>
    </row>
    <row r="228" spans="1:80" s="60" customFormat="1" ht="30" customHeight="1" x14ac:dyDescent="0.25">
      <c r="A228" s="37">
        <v>37</v>
      </c>
      <c r="B228" s="33" t="s">
        <v>53</v>
      </c>
      <c r="C228" s="88" t="str">
        <f ca="1">VLOOKUP(((Jalons[[#This Row],[perturbation ]]+Jalons[[#This Row],[perturbation 9]])/150),$D$3:$E$6,2,1)</f>
        <v>En bonne voie</v>
      </c>
      <c r="D228" s="88" t="str">
        <f ca="1">VLOOKUP((Jalons[[#This Row],[temps consommés ]]-Jalons[[#This Row],[Nombre de jours]])/Jalons[[#This Row],[Nombre de jours]],$V$3:$W$6,2,1)</f>
        <v>En bonne voie</v>
      </c>
      <c r="E228" s="22" t="s">
        <v>9</v>
      </c>
      <c r="F228" s="65">
        <f>IF(AND(Jalons[[#This Row],[début réel ]]="",Jalons[[#This Row],[fin réelle ]]),0,IF(AND(Jalons[[#This Row],[début réel ]]&lt;&gt;"",Jalons[[#This Row],[fin réelle ]]=""),0.5,1))</f>
        <v>0</v>
      </c>
      <c r="G228" s="56">
        <f>+T183+1</f>
        <v>45083</v>
      </c>
      <c r="H228" s="21">
        <v>1</v>
      </c>
      <c r="I228" s="45">
        <f>+Jalons[[#This Row],[Début prévisionnel ]]+Jalons[[#This Row],[Nombre de jours]]-1</f>
        <v>45083</v>
      </c>
      <c r="J228" s="45"/>
      <c r="K228" s="87">
        <f ca="1">IF(Jalons[[#This Row],[temps consommés ]]-Jalons[[#This Row],[Nombre de jours]]&lt;0,0,Jalons[[#This Row],[temps consommés ]]-Jalons[[#This Row],[Nombre de jours]])</f>
        <v>0</v>
      </c>
      <c r="L22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8" s="45"/>
      <c r="N228" s="66"/>
      <c r="O228" s="88" t="str">
        <f ca="1">VLOOKUP(Jalons[[#This Row],[temps consommés 10]]-Jalons[[#This Row],[Nombre de jours6]]/Jalons[[#This Row],[Nombre de jours6]],$V$3:$W$6,2,1)</f>
        <v>En bonne voie</v>
      </c>
      <c r="P228" s="22" t="s">
        <v>9</v>
      </c>
      <c r="Q228" s="65">
        <f>IF(AND(Jalons[[#This Row],[début réel 8]]="",Jalons[[#This Row],[fin réelle 11]]),0,IF(AND(Jalons[[#This Row],[début réel 8]]&lt;&gt;"",Jalons[[#This Row],[fin réelle 11]]=""),0.5,1))</f>
        <v>0</v>
      </c>
      <c r="R228" s="56">
        <f>+Jalons[[#This Row],[Fin ]]+1</f>
        <v>45084</v>
      </c>
      <c r="S228">
        <v>23</v>
      </c>
      <c r="T228" s="45">
        <f>Jalons[[#This Row],[Début prévisionnel 5]]+Jalons[[#This Row],[Nombre de jours6]]</f>
        <v>45107</v>
      </c>
      <c r="U228" s="45"/>
      <c r="V228" s="87">
        <f ca="1">IF(Jalons[[#This Row],[temps consommés 10]]-Jalons[[#This Row],[Nombre de jours6]]&lt;0,0,Jalons[[#This Row],[temps consommés 10]]-Jalons[[#This Row],[Nombre de jours6]])</f>
        <v>0</v>
      </c>
      <c r="W22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8" s="45"/>
      <c r="Y228" s="23" t="str">
        <f ca="1">IF(AND($O228="Objectif",Y$7&gt;=$R228,Y$7&lt;=$R228+$S228-1),2,IF(AND($O228="Jalon",Y$7&gt;=$R228,Y$7&lt;=$R228+$S228-1),1,""))</f>
        <v/>
      </c>
      <c r="Z228" s="23" t="str">
        <f ca="1">IF(AND($O228="Objectif",Z$7&gt;=$R228,Z$7&lt;=$R228+$S228-1),2,IF(AND($O228="Jalon",Z$7&gt;=$R228,Z$7&lt;=$R228+$S228-1),1,""))</f>
        <v/>
      </c>
      <c r="AA228" s="23" t="str">
        <f ca="1">IF(AND($O228="Objectif",AA$7&gt;=$R228,AA$7&lt;=$R228+$S228-1),2,IF(AND($O228="Jalon",AA$7&gt;=$R228,AA$7&lt;=$R228+$S228-1),1,""))</f>
        <v/>
      </c>
      <c r="AB228" s="23" t="str">
        <f ca="1">IF(AND($O228="Objectif",AB$7&gt;=$R228,AB$7&lt;=$R228+$S228-1),2,IF(AND($O228="Jalon",AB$7&gt;=$R228,AB$7&lt;=$R228+$S228-1),1,""))</f>
        <v/>
      </c>
      <c r="AC228" s="23" t="str">
        <f ca="1">IF(AND($O228="Objectif",AC$7&gt;=$R228,AC$7&lt;=$R228+$S228-1),2,IF(AND($O228="Jalon",AC$7&gt;=$R228,AC$7&lt;=$R228+$S228-1),1,""))</f>
        <v/>
      </c>
      <c r="AD228" s="23" t="str">
        <f ca="1">IF(AND($O228="Objectif",AD$7&gt;=$R228,AD$7&lt;=$R228+$S228-1),2,IF(AND($O228="Jalon",AD$7&gt;=$R228,AD$7&lt;=$R228+$S228-1),1,""))</f>
        <v/>
      </c>
      <c r="AE228" s="23" t="str">
        <f ca="1">IF(AND($O228="Objectif",AE$7&gt;=$R228,AE$7&lt;=$R228+$S228-1),2,IF(AND($O228="Jalon",AE$7&gt;=$R228,AE$7&lt;=$R228+$S228-1),1,""))</f>
        <v/>
      </c>
      <c r="AF228" s="23" t="str">
        <f ca="1">IF(AND($O228="Objectif",AF$7&gt;=$R228,AF$7&lt;=$R228+$S228-1),2,IF(AND($O228="Jalon",AF$7&gt;=$R228,AF$7&lt;=$R228+$S228-1),1,""))</f>
        <v/>
      </c>
      <c r="AG228" s="23" t="str">
        <f ca="1">IF(AND($O228="Objectif",AG$7&gt;=$R228,AG$7&lt;=$R228+$S228-1),2,IF(AND($O228="Jalon",AG$7&gt;=$R228,AG$7&lt;=$R228+$S228-1),1,""))</f>
        <v/>
      </c>
      <c r="AH228" s="23" t="str">
        <f ca="1">IF(AND($O228="Objectif",AH$7&gt;=$R228,AH$7&lt;=$R228+$S228-1),2,IF(AND($O228="Jalon",AH$7&gt;=$R228,AH$7&lt;=$R228+$S228-1),1,""))</f>
        <v/>
      </c>
      <c r="AI228" s="23" t="str">
        <f ca="1">IF(AND($O228="Objectif",AI$7&gt;=$R228,AI$7&lt;=$R228+$S228-1),2,IF(AND($O228="Jalon",AI$7&gt;=$R228,AI$7&lt;=$R228+$S228-1),1,""))</f>
        <v/>
      </c>
      <c r="AJ228" s="23" t="str">
        <f ca="1">IF(AND($O228="Objectif",AJ$7&gt;=$R228,AJ$7&lt;=$R228+$S228-1),2,IF(AND($O228="Jalon",AJ$7&gt;=$R228,AJ$7&lt;=$R228+$S228-1),1,""))</f>
        <v/>
      </c>
      <c r="AK228" s="23" t="str">
        <f ca="1">IF(AND($O228="Objectif",AK$7&gt;=$R228,AK$7&lt;=$R228+$S228-1),2,IF(AND($O228="Jalon",AK$7&gt;=$R228,AK$7&lt;=$R228+$S228-1),1,""))</f>
        <v/>
      </c>
      <c r="AL228" s="23" t="str">
        <f ca="1">IF(AND($O228="Objectif",AL$7&gt;=$R228,AL$7&lt;=$R228+$S228-1),2,IF(AND($O228="Jalon",AL$7&gt;=$R228,AL$7&lt;=$R228+$S228-1),1,""))</f>
        <v/>
      </c>
      <c r="AM228" s="23" t="str">
        <f ca="1">IF(AND($O228="Objectif",AM$7&gt;=$R228,AM$7&lt;=$R228+$S228-1),2,IF(AND($O228="Jalon",AM$7&gt;=$R228,AM$7&lt;=$R228+$S228-1),1,""))</f>
        <v/>
      </c>
      <c r="AN228" s="23" t="str">
        <f ca="1">IF(AND($O228="Objectif",AN$7&gt;=$R228,AN$7&lt;=$R228+$S228-1),2,IF(AND($O228="Jalon",AN$7&gt;=$R228,AN$7&lt;=$R228+$S228-1),1,""))</f>
        <v/>
      </c>
      <c r="AO228" s="23" t="str">
        <f ca="1">IF(AND($O228="Objectif",AO$7&gt;=$R228,AO$7&lt;=$R228+$S228-1),2,IF(AND($O228="Jalon",AO$7&gt;=$R228,AO$7&lt;=$R228+$S228-1),1,""))</f>
        <v/>
      </c>
      <c r="AP228" s="23" t="str">
        <f ca="1">IF(AND($O228="Objectif",AP$7&gt;=$R228,AP$7&lt;=$R228+$S228-1),2,IF(AND($O228="Jalon",AP$7&gt;=$R228,AP$7&lt;=$R228+$S228-1),1,""))</f>
        <v/>
      </c>
      <c r="AQ228" s="23" t="str">
        <f ca="1">IF(AND($O228="Objectif",AQ$7&gt;=$R228,AQ$7&lt;=$R228+$S228-1),2,IF(AND($O228="Jalon",AQ$7&gt;=$R228,AQ$7&lt;=$R228+$S228-1),1,""))</f>
        <v/>
      </c>
      <c r="AR228" s="23" t="str">
        <f ca="1">IF(AND($O228="Objectif",AR$7&gt;=$R228,AR$7&lt;=$R228+$S228-1),2,IF(AND($O228="Jalon",AR$7&gt;=$R228,AR$7&lt;=$R228+$S228-1),1,""))</f>
        <v/>
      </c>
      <c r="AS228" s="23" t="str">
        <f ca="1">IF(AND($O228="Objectif",AS$7&gt;=$R228,AS$7&lt;=$R228+$S228-1),2,IF(AND($O228="Jalon",AS$7&gt;=$R228,AS$7&lt;=$R228+$S228-1),1,""))</f>
        <v/>
      </c>
      <c r="AT228" s="23" t="str">
        <f ca="1">IF(AND($O228="Objectif",AT$7&gt;=$R228,AT$7&lt;=$R228+$S228-1),2,IF(AND($O228="Jalon",AT$7&gt;=$R228,AT$7&lt;=$R228+$S228-1),1,""))</f>
        <v/>
      </c>
      <c r="AU228" s="23" t="str">
        <f ca="1">IF(AND($O228="Objectif",AU$7&gt;=$R228,AU$7&lt;=$R228+$S228-1),2,IF(AND($O228="Jalon",AU$7&gt;=$R228,AU$7&lt;=$R228+$S228-1),1,""))</f>
        <v/>
      </c>
      <c r="AV228" s="23" t="str">
        <f ca="1">IF(AND($O228="Objectif",AV$7&gt;=$R228,AV$7&lt;=$R228+$S228-1),2,IF(AND($O228="Jalon",AV$7&gt;=$R228,AV$7&lt;=$R228+$S228-1),1,""))</f>
        <v/>
      </c>
      <c r="AW228" s="23" t="str">
        <f ca="1">IF(AND($O228="Objectif",AW$7&gt;=$R228,AW$7&lt;=$R228+$S228-1),2,IF(AND($O228="Jalon",AW$7&gt;=$R228,AW$7&lt;=$R228+$S228-1),1,""))</f>
        <v/>
      </c>
      <c r="AX228" s="23" t="str">
        <f ca="1">IF(AND($O228="Objectif",AX$7&gt;=$R228,AX$7&lt;=$R228+$S228-1),2,IF(AND($O228="Jalon",AX$7&gt;=$R228,AX$7&lt;=$R228+$S228-1),1,""))</f>
        <v/>
      </c>
      <c r="AY228" s="23" t="str">
        <f ca="1">IF(AND($O228="Objectif",AY$7&gt;=$R228,AY$7&lt;=$R228+$S228-1),2,IF(AND($O228="Jalon",AY$7&gt;=$R228,AY$7&lt;=$R228+$S228-1),1,""))</f>
        <v/>
      </c>
      <c r="AZ228" s="23" t="str">
        <f ca="1">IF(AND($O228="Objectif",AZ$7&gt;=$R228,AZ$7&lt;=$R228+$S228-1),2,IF(AND($O228="Jalon",AZ$7&gt;=$R228,AZ$7&lt;=$R228+$S228-1),1,""))</f>
        <v/>
      </c>
      <c r="BA228" s="23" t="str">
        <f ca="1">IF(AND($O228="Objectif",BA$7&gt;=$R228,BA$7&lt;=$R228+$S228-1),2,IF(AND($O228="Jalon",BA$7&gt;=$R228,BA$7&lt;=$R228+$S228-1),1,""))</f>
        <v/>
      </c>
      <c r="BB228" s="23" t="str">
        <f ca="1">IF(AND($O228="Objectif",BB$7&gt;=$R228,BB$7&lt;=$R228+$S228-1),2,IF(AND($O228="Jalon",BB$7&gt;=$R228,BB$7&lt;=$R228+$S228-1),1,""))</f>
        <v/>
      </c>
      <c r="BC228" s="23" t="str">
        <f ca="1">IF(AND($O228="Objectif",BC$7&gt;=$R228,BC$7&lt;=$R228+$S228-1),2,IF(AND($O228="Jalon",BC$7&gt;=$R228,BC$7&lt;=$R228+$S228-1),1,""))</f>
        <v/>
      </c>
      <c r="BD228" s="23" t="str">
        <f ca="1">IF(AND($O228="Objectif",BD$7&gt;=$R228,BD$7&lt;=$R228+$S228-1),2,IF(AND($O228="Jalon",BD$7&gt;=$R228,BD$7&lt;=$R228+$S228-1),1,""))</f>
        <v/>
      </c>
      <c r="BE228" s="23" t="str">
        <f ca="1">IF(AND($O228="Objectif",BE$7&gt;=$R228,BE$7&lt;=$R228+$S228-1),2,IF(AND($O228="Jalon",BE$7&gt;=$R228,BE$7&lt;=$R228+$S228-1),1,""))</f>
        <v/>
      </c>
      <c r="BF228" s="23" t="str">
        <f ca="1">IF(AND($O228="Objectif",BF$7&gt;=$R228,BF$7&lt;=$R228+$S228-1),2,IF(AND($O228="Jalon",BF$7&gt;=$R228,BF$7&lt;=$R228+$S228-1),1,""))</f>
        <v/>
      </c>
      <c r="BG228" s="23" t="str">
        <f ca="1">IF(AND($O228="Objectif",BG$7&gt;=$R228,BG$7&lt;=$R228+$S228-1),2,IF(AND($O228="Jalon",BG$7&gt;=$R228,BG$7&lt;=$R228+$S228-1),1,""))</f>
        <v/>
      </c>
      <c r="BH228" s="23" t="str">
        <f ca="1">IF(AND($O228="Objectif",BH$7&gt;=$R228,BH$7&lt;=$R228+$S228-1),2,IF(AND($O228="Jalon",BH$7&gt;=$R228,BH$7&lt;=$R228+$S228-1),1,""))</f>
        <v/>
      </c>
      <c r="BI228" s="23" t="str">
        <f ca="1">IF(AND($O228="Objectif",BI$7&gt;=$R228,BI$7&lt;=$R228+$S228-1),2,IF(AND($O228="Jalon",BI$7&gt;=$R228,BI$7&lt;=$R228+$S228-1),1,""))</f>
        <v/>
      </c>
      <c r="BJ228" s="23" t="str">
        <f ca="1">IF(AND($O228="Objectif",BJ$7&gt;=$R228,BJ$7&lt;=$R228+$S228-1),2,IF(AND($O228="Jalon",BJ$7&gt;=$R228,BJ$7&lt;=$R228+$S228-1),1,""))</f>
        <v/>
      </c>
      <c r="BK228" s="23" t="str">
        <f ca="1">IF(AND($O228="Objectif",BK$7&gt;=$R228,BK$7&lt;=$R228+$S228-1),2,IF(AND($O228="Jalon",BK$7&gt;=$R228,BK$7&lt;=$R228+$S228-1),1,""))</f>
        <v/>
      </c>
      <c r="BL228" s="23" t="str">
        <f ca="1">IF(AND($O228="Objectif",BL$7&gt;=$R228,BL$7&lt;=$R228+$S228-1),2,IF(AND($O228="Jalon",BL$7&gt;=$R228,BL$7&lt;=$R228+$S228-1),1,""))</f>
        <v/>
      </c>
      <c r="BM228" s="23" t="str">
        <f ca="1">IF(AND($O228="Objectif",BM$7&gt;=$R228,BM$7&lt;=$R228+$S228-1),2,IF(AND($O228="Jalon",BM$7&gt;=$R228,BM$7&lt;=$R228+$S228-1),1,""))</f>
        <v/>
      </c>
      <c r="BN228" s="23" t="str">
        <f ca="1">IF(AND($O228="Objectif",BN$7&gt;=$R228,BN$7&lt;=$R228+$S228-1),2,IF(AND($O228="Jalon",BN$7&gt;=$R228,BN$7&lt;=$R228+$S228-1),1,""))</f>
        <v/>
      </c>
      <c r="BO228" s="23" t="str">
        <f ca="1">IF(AND($O228="Objectif",BO$7&gt;=$R228,BO$7&lt;=$R228+$S228-1),2,IF(AND($O228="Jalon",BO$7&gt;=$R228,BO$7&lt;=$R228+$S228-1),1,""))</f>
        <v/>
      </c>
      <c r="BP228" s="23" t="str">
        <f ca="1">IF(AND($O228="Objectif",BP$7&gt;=$R228,BP$7&lt;=$R228+$S228-1),2,IF(AND($O228="Jalon",BP$7&gt;=$R228,BP$7&lt;=$R228+$S228-1),1,""))</f>
        <v/>
      </c>
      <c r="BQ228" s="23" t="str">
        <f ca="1">IF(AND($O228="Objectif",BQ$7&gt;=$R228,BQ$7&lt;=$R228+$S228-1),2,IF(AND($O228="Jalon",BQ$7&gt;=$R228,BQ$7&lt;=$R228+$S228-1),1,""))</f>
        <v/>
      </c>
      <c r="BR228" s="23" t="str">
        <f ca="1">IF(AND($O228="Objectif",BR$7&gt;=$R228,BR$7&lt;=$R228+$S228-1),2,IF(AND($O228="Jalon",BR$7&gt;=$R228,BR$7&lt;=$R228+$S228-1),1,""))</f>
        <v/>
      </c>
      <c r="BS228" s="23" t="str">
        <f ca="1">IF(AND($O228="Objectif",BS$7&gt;=$R228,BS$7&lt;=$R228+$S228-1),2,IF(AND($O228="Jalon",BS$7&gt;=$R228,BS$7&lt;=$R228+$S228-1),1,""))</f>
        <v/>
      </c>
      <c r="BT228" s="23" t="str">
        <f ca="1">IF(AND($O228="Objectif",BT$7&gt;=$R228,BT$7&lt;=$R228+$S228-1),2,IF(AND($O228="Jalon",BT$7&gt;=$R228,BT$7&lt;=$R228+$S228-1),1,""))</f>
        <v/>
      </c>
      <c r="BU228" s="23" t="str">
        <f ca="1">IF(AND($O228="Objectif",BU$7&gt;=$R228,BU$7&lt;=$R228+$S228-1),2,IF(AND($O228="Jalon",BU$7&gt;=$R228,BU$7&lt;=$R228+$S228-1),1,""))</f>
        <v/>
      </c>
      <c r="BV228" s="23" t="str">
        <f ca="1">IF(AND($O228="Objectif",BV$7&gt;=$R228,BV$7&lt;=$R228+$S228-1),2,IF(AND($O228="Jalon",BV$7&gt;=$R228,BV$7&lt;=$R228+$S228-1),1,""))</f>
        <v/>
      </c>
      <c r="BW228" s="23" t="str">
        <f ca="1">IF(AND($O228="Objectif",BW$7&gt;=$R228,BW$7&lt;=$R228+$S228-1),2,IF(AND($O228="Jalon",BW$7&gt;=$R228,BW$7&lt;=$R228+$S228-1),1,""))</f>
        <v/>
      </c>
      <c r="BX228" s="23" t="str">
        <f ca="1">IF(AND($O228="Objectif",BX$7&gt;=$R228,BX$7&lt;=$R228+$S228-1),2,IF(AND($O228="Jalon",BX$7&gt;=$R228,BX$7&lt;=$R228+$S228-1),1,""))</f>
        <v/>
      </c>
      <c r="BY228" s="23" t="str">
        <f ca="1">IF(AND($O228="Objectif",BY$7&gt;=$R228,BY$7&lt;=$R228+$S228-1),2,IF(AND($O228="Jalon",BY$7&gt;=$R228,BY$7&lt;=$R228+$S228-1),1,""))</f>
        <v/>
      </c>
      <c r="BZ228" s="23" t="str">
        <f ca="1">IF(AND($O228="Objectif",BZ$7&gt;=$R228,BZ$7&lt;=$R228+$S228-1),2,IF(AND($O228="Jalon",BZ$7&gt;=$R228,BZ$7&lt;=$R228+$S228-1),1,""))</f>
        <v/>
      </c>
      <c r="CA228" s="23" t="str">
        <f ca="1">IF(AND($O228="Objectif",CA$7&gt;=$R228,CA$7&lt;=$R228+$S228-1),2,IF(AND($O228="Jalon",CA$7&gt;=$R228,CA$7&lt;=$R228+$S228-1),1,""))</f>
        <v/>
      </c>
      <c r="CB228" s="23" t="str">
        <f ca="1">IF(AND($O228="Objectif",CB$7&gt;=$R228,CB$7&lt;=$R228+$S228-1),2,IF(AND($O228="Jalon",CB$7&gt;=$R228,CB$7&lt;=$R228+$S228-1),1,""))</f>
        <v/>
      </c>
    </row>
    <row r="229" spans="1:80" s="60" customFormat="1" ht="30" customHeight="1" x14ac:dyDescent="0.25">
      <c r="A229" s="36">
        <v>38</v>
      </c>
      <c r="B229" s="33" t="s">
        <v>54</v>
      </c>
      <c r="C229" s="88" t="str">
        <f ca="1">VLOOKUP(((Jalons[[#This Row],[perturbation ]]+Jalons[[#This Row],[perturbation 9]])/150),$D$3:$E$6,2,1)</f>
        <v>En bonne voie</v>
      </c>
      <c r="D229" s="88" t="str">
        <f ca="1">VLOOKUP((Jalons[[#This Row],[temps consommés ]]-Jalons[[#This Row],[Nombre de jours]])/Jalons[[#This Row],[Nombre de jours]],$V$3:$W$6,2,1)</f>
        <v>En bonne voie</v>
      </c>
      <c r="E229" s="22" t="s">
        <v>9</v>
      </c>
      <c r="F229" s="65">
        <f>IF(AND(Jalons[[#This Row],[début réel ]]="",Jalons[[#This Row],[fin réelle ]]),0,IF(AND(Jalons[[#This Row],[début réel ]]&lt;&gt;"",Jalons[[#This Row],[fin réelle ]]=""),0.5,1))</f>
        <v>0</v>
      </c>
      <c r="G229" s="56">
        <f>+T184+1</f>
        <v>45083</v>
      </c>
      <c r="H229" s="21">
        <v>1</v>
      </c>
      <c r="I229" s="45">
        <f>+Jalons[[#This Row],[Début prévisionnel ]]+Jalons[[#This Row],[Nombre de jours]]-1</f>
        <v>45083</v>
      </c>
      <c r="J229" s="45"/>
      <c r="K229" s="87">
        <f ca="1">IF(Jalons[[#This Row],[temps consommés ]]-Jalons[[#This Row],[Nombre de jours]]&lt;0,0,Jalons[[#This Row],[temps consommés ]]-Jalons[[#This Row],[Nombre de jours]])</f>
        <v>0</v>
      </c>
      <c r="L22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29" s="45"/>
      <c r="N229" s="66"/>
      <c r="O229" s="88" t="str">
        <f ca="1">VLOOKUP(Jalons[[#This Row],[temps consommés 10]]-Jalons[[#This Row],[Nombre de jours6]]/Jalons[[#This Row],[Nombre de jours6]],$V$3:$W$6,2,1)</f>
        <v>En bonne voie</v>
      </c>
      <c r="P229" s="22" t="s">
        <v>9</v>
      </c>
      <c r="Q229" s="65">
        <f>IF(AND(Jalons[[#This Row],[début réel 8]]="",Jalons[[#This Row],[fin réelle 11]]),0,IF(AND(Jalons[[#This Row],[début réel 8]]&lt;&gt;"",Jalons[[#This Row],[fin réelle 11]]=""),0.5,1))</f>
        <v>0</v>
      </c>
      <c r="R229" s="56">
        <f>+Jalons[[#This Row],[Fin ]]+1</f>
        <v>45084</v>
      </c>
      <c r="S229">
        <v>23</v>
      </c>
      <c r="T229" s="45">
        <f>Jalons[[#This Row],[Début prévisionnel 5]]+Jalons[[#This Row],[Nombre de jours6]]</f>
        <v>45107</v>
      </c>
      <c r="U229" s="45"/>
      <c r="V229" s="87">
        <f ca="1">IF(Jalons[[#This Row],[temps consommés 10]]-Jalons[[#This Row],[Nombre de jours6]]&lt;0,0,Jalons[[#This Row],[temps consommés 10]]-Jalons[[#This Row],[Nombre de jours6]])</f>
        <v>0</v>
      </c>
      <c r="W22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29" s="45"/>
      <c r="Y229" s="23" t="str">
        <f ca="1">IF(AND($O229="Objectif",Y$7&gt;=$R229,Y$7&lt;=$R229+$S229-1),2,IF(AND($O229="Jalon",Y$7&gt;=$R229,Y$7&lt;=$R229+$S229-1),1,""))</f>
        <v/>
      </c>
      <c r="Z229" s="23" t="str">
        <f ca="1">IF(AND($O229="Objectif",Z$7&gt;=$R229,Z$7&lt;=$R229+$S229-1),2,IF(AND($O229="Jalon",Z$7&gt;=$R229,Z$7&lt;=$R229+$S229-1),1,""))</f>
        <v/>
      </c>
      <c r="AA229" s="23" t="str">
        <f ca="1">IF(AND($O229="Objectif",AA$7&gt;=$R229,AA$7&lt;=$R229+$S229-1),2,IF(AND($O229="Jalon",AA$7&gt;=$R229,AA$7&lt;=$R229+$S229-1),1,""))</f>
        <v/>
      </c>
      <c r="AB229" s="23" t="str">
        <f ca="1">IF(AND($O229="Objectif",AB$7&gt;=$R229,AB$7&lt;=$R229+$S229-1),2,IF(AND($O229="Jalon",AB$7&gt;=$R229,AB$7&lt;=$R229+$S229-1),1,""))</f>
        <v/>
      </c>
      <c r="AC229" s="23" t="str">
        <f ca="1">IF(AND($O229="Objectif",AC$7&gt;=$R229,AC$7&lt;=$R229+$S229-1),2,IF(AND($O229="Jalon",AC$7&gt;=$R229,AC$7&lt;=$R229+$S229-1),1,""))</f>
        <v/>
      </c>
      <c r="AD229" s="23" t="str">
        <f ca="1">IF(AND($O229="Objectif",AD$7&gt;=$R229,AD$7&lt;=$R229+$S229-1),2,IF(AND($O229="Jalon",AD$7&gt;=$R229,AD$7&lt;=$R229+$S229-1),1,""))</f>
        <v/>
      </c>
      <c r="AE229" s="23" t="str">
        <f ca="1">IF(AND($O229="Objectif",AE$7&gt;=$R229,AE$7&lt;=$R229+$S229-1),2,IF(AND($O229="Jalon",AE$7&gt;=$R229,AE$7&lt;=$R229+$S229-1),1,""))</f>
        <v/>
      </c>
      <c r="AF229" s="23" t="str">
        <f ca="1">IF(AND($O229="Objectif",AF$7&gt;=$R229,AF$7&lt;=$R229+$S229-1),2,IF(AND($O229="Jalon",AF$7&gt;=$R229,AF$7&lt;=$R229+$S229-1),1,""))</f>
        <v/>
      </c>
      <c r="AG229" s="23" t="str">
        <f ca="1">IF(AND($O229="Objectif",AG$7&gt;=$R229,AG$7&lt;=$R229+$S229-1),2,IF(AND($O229="Jalon",AG$7&gt;=$R229,AG$7&lt;=$R229+$S229-1),1,""))</f>
        <v/>
      </c>
      <c r="AH229" s="23" t="str">
        <f ca="1">IF(AND($O229="Objectif",AH$7&gt;=$R229,AH$7&lt;=$R229+$S229-1),2,IF(AND($O229="Jalon",AH$7&gt;=$R229,AH$7&lt;=$R229+$S229-1),1,""))</f>
        <v/>
      </c>
      <c r="AI229" s="23" t="str">
        <f ca="1">IF(AND($O229="Objectif",AI$7&gt;=$R229,AI$7&lt;=$R229+$S229-1),2,IF(AND($O229="Jalon",AI$7&gt;=$R229,AI$7&lt;=$R229+$S229-1),1,""))</f>
        <v/>
      </c>
      <c r="AJ229" s="23" t="str">
        <f ca="1">IF(AND($O229="Objectif",AJ$7&gt;=$R229,AJ$7&lt;=$R229+$S229-1),2,IF(AND($O229="Jalon",AJ$7&gt;=$R229,AJ$7&lt;=$R229+$S229-1),1,""))</f>
        <v/>
      </c>
      <c r="AK229" s="23" t="str">
        <f ca="1">IF(AND($O229="Objectif",AK$7&gt;=$R229,AK$7&lt;=$R229+$S229-1),2,IF(AND($O229="Jalon",AK$7&gt;=$R229,AK$7&lt;=$R229+$S229-1),1,""))</f>
        <v/>
      </c>
      <c r="AL229" s="23" t="str">
        <f ca="1">IF(AND($O229="Objectif",AL$7&gt;=$R229,AL$7&lt;=$R229+$S229-1),2,IF(AND($O229="Jalon",AL$7&gt;=$R229,AL$7&lt;=$R229+$S229-1),1,""))</f>
        <v/>
      </c>
      <c r="AM229" s="23" t="str">
        <f ca="1">IF(AND($O229="Objectif",AM$7&gt;=$R229,AM$7&lt;=$R229+$S229-1),2,IF(AND($O229="Jalon",AM$7&gt;=$R229,AM$7&lt;=$R229+$S229-1),1,""))</f>
        <v/>
      </c>
      <c r="AN229" s="23" t="str">
        <f ca="1">IF(AND($O229="Objectif",AN$7&gt;=$R229,AN$7&lt;=$R229+$S229-1),2,IF(AND($O229="Jalon",AN$7&gt;=$R229,AN$7&lt;=$R229+$S229-1),1,""))</f>
        <v/>
      </c>
      <c r="AO229" s="23" t="str">
        <f ca="1">IF(AND($O229="Objectif",AO$7&gt;=$R229,AO$7&lt;=$R229+$S229-1),2,IF(AND($O229="Jalon",AO$7&gt;=$R229,AO$7&lt;=$R229+$S229-1),1,""))</f>
        <v/>
      </c>
      <c r="AP229" s="23" t="str">
        <f ca="1">IF(AND($O229="Objectif",AP$7&gt;=$R229,AP$7&lt;=$R229+$S229-1),2,IF(AND($O229="Jalon",AP$7&gt;=$R229,AP$7&lt;=$R229+$S229-1),1,""))</f>
        <v/>
      </c>
      <c r="AQ229" s="23" t="str">
        <f ca="1">IF(AND($O229="Objectif",AQ$7&gt;=$R229,AQ$7&lt;=$R229+$S229-1),2,IF(AND($O229="Jalon",AQ$7&gt;=$R229,AQ$7&lt;=$R229+$S229-1),1,""))</f>
        <v/>
      </c>
      <c r="AR229" s="23" t="str">
        <f ca="1">IF(AND($O229="Objectif",AR$7&gt;=$R229,AR$7&lt;=$R229+$S229-1),2,IF(AND($O229="Jalon",AR$7&gt;=$R229,AR$7&lt;=$R229+$S229-1),1,""))</f>
        <v/>
      </c>
      <c r="AS229" s="23" t="str">
        <f ca="1">IF(AND($O229="Objectif",AS$7&gt;=$R229,AS$7&lt;=$R229+$S229-1),2,IF(AND($O229="Jalon",AS$7&gt;=$R229,AS$7&lt;=$R229+$S229-1),1,""))</f>
        <v/>
      </c>
      <c r="AT229" s="23" t="str">
        <f ca="1">IF(AND($O229="Objectif",AT$7&gt;=$R229,AT$7&lt;=$R229+$S229-1),2,IF(AND($O229="Jalon",AT$7&gt;=$R229,AT$7&lt;=$R229+$S229-1),1,""))</f>
        <v/>
      </c>
      <c r="AU229" s="23" t="str">
        <f ca="1">IF(AND($O229="Objectif",AU$7&gt;=$R229,AU$7&lt;=$R229+$S229-1),2,IF(AND($O229="Jalon",AU$7&gt;=$R229,AU$7&lt;=$R229+$S229-1),1,""))</f>
        <v/>
      </c>
      <c r="AV229" s="23" t="str">
        <f ca="1">IF(AND($O229="Objectif",AV$7&gt;=$R229,AV$7&lt;=$R229+$S229-1),2,IF(AND($O229="Jalon",AV$7&gt;=$R229,AV$7&lt;=$R229+$S229-1),1,""))</f>
        <v/>
      </c>
      <c r="AW229" s="23" t="str">
        <f ca="1">IF(AND($O229="Objectif",AW$7&gt;=$R229,AW$7&lt;=$R229+$S229-1),2,IF(AND($O229="Jalon",AW$7&gt;=$R229,AW$7&lt;=$R229+$S229-1),1,""))</f>
        <v/>
      </c>
      <c r="AX229" s="23" t="str">
        <f ca="1">IF(AND($O229="Objectif",AX$7&gt;=$R229,AX$7&lt;=$R229+$S229-1),2,IF(AND($O229="Jalon",AX$7&gt;=$R229,AX$7&lt;=$R229+$S229-1),1,""))</f>
        <v/>
      </c>
      <c r="AY229" s="23" t="str">
        <f ca="1">IF(AND($O229="Objectif",AY$7&gt;=$R229,AY$7&lt;=$R229+$S229-1),2,IF(AND($O229="Jalon",AY$7&gt;=$R229,AY$7&lt;=$R229+$S229-1),1,""))</f>
        <v/>
      </c>
      <c r="AZ229" s="23" t="str">
        <f ca="1">IF(AND($O229="Objectif",AZ$7&gt;=$R229,AZ$7&lt;=$R229+$S229-1),2,IF(AND($O229="Jalon",AZ$7&gt;=$R229,AZ$7&lt;=$R229+$S229-1),1,""))</f>
        <v/>
      </c>
      <c r="BA229" s="23" t="str">
        <f ca="1">IF(AND($O229="Objectif",BA$7&gt;=$R229,BA$7&lt;=$R229+$S229-1),2,IF(AND($O229="Jalon",BA$7&gt;=$R229,BA$7&lt;=$R229+$S229-1),1,""))</f>
        <v/>
      </c>
      <c r="BB229" s="23" t="str">
        <f ca="1">IF(AND($O229="Objectif",BB$7&gt;=$R229,BB$7&lt;=$R229+$S229-1),2,IF(AND($O229="Jalon",BB$7&gt;=$R229,BB$7&lt;=$R229+$S229-1),1,""))</f>
        <v/>
      </c>
      <c r="BC229" s="23" t="str">
        <f ca="1">IF(AND($O229="Objectif",BC$7&gt;=$R229,BC$7&lt;=$R229+$S229-1),2,IF(AND($O229="Jalon",BC$7&gt;=$R229,BC$7&lt;=$R229+$S229-1),1,""))</f>
        <v/>
      </c>
      <c r="BD229" s="23" t="str">
        <f ca="1">IF(AND($O229="Objectif",BD$7&gt;=$R229,BD$7&lt;=$R229+$S229-1),2,IF(AND($O229="Jalon",BD$7&gt;=$R229,BD$7&lt;=$R229+$S229-1),1,""))</f>
        <v/>
      </c>
      <c r="BE229" s="23" t="str">
        <f ca="1">IF(AND($O229="Objectif",BE$7&gt;=$R229,BE$7&lt;=$R229+$S229-1),2,IF(AND($O229="Jalon",BE$7&gt;=$R229,BE$7&lt;=$R229+$S229-1),1,""))</f>
        <v/>
      </c>
      <c r="BF229" s="23" t="str">
        <f ca="1">IF(AND($O229="Objectif",BF$7&gt;=$R229,BF$7&lt;=$R229+$S229-1),2,IF(AND($O229="Jalon",BF$7&gt;=$R229,BF$7&lt;=$R229+$S229-1),1,""))</f>
        <v/>
      </c>
      <c r="BG229" s="23" t="str">
        <f ca="1">IF(AND($O229="Objectif",BG$7&gt;=$R229,BG$7&lt;=$R229+$S229-1),2,IF(AND($O229="Jalon",BG$7&gt;=$R229,BG$7&lt;=$R229+$S229-1),1,""))</f>
        <v/>
      </c>
      <c r="BH229" s="23" t="str">
        <f ca="1">IF(AND($O229="Objectif",BH$7&gt;=$R229,BH$7&lt;=$R229+$S229-1),2,IF(AND($O229="Jalon",BH$7&gt;=$R229,BH$7&lt;=$R229+$S229-1),1,""))</f>
        <v/>
      </c>
      <c r="BI229" s="23" t="str">
        <f ca="1">IF(AND($O229="Objectif",BI$7&gt;=$R229,BI$7&lt;=$R229+$S229-1),2,IF(AND($O229="Jalon",BI$7&gt;=$R229,BI$7&lt;=$R229+$S229-1),1,""))</f>
        <v/>
      </c>
      <c r="BJ229" s="23" t="str">
        <f ca="1">IF(AND($O229="Objectif",BJ$7&gt;=$R229,BJ$7&lt;=$R229+$S229-1),2,IF(AND($O229="Jalon",BJ$7&gt;=$R229,BJ$7&lt;=$R229+$S229-1),1,""))</f>
        <v/>
      </c>
      <c r="BK229" s="23" t="str">
        <f ca="1">IF(AND($O229="Objectif",BK$7&gt;=$R229,BK$7&lt;=$R229+$S229-1),2,IF(AND($O229="Jalon",BK$7&gt;=$R229,BK$7&lt;=$R229+$S229-1),1,""))</f>
        <v/>
      </c>
      <c r="BL229" s="23" t="str">
        <f ca="1">IF(AND($O229="Objectif",BL$7&gt;=$R229,BL$7&lt;=$R229+$S229-1),2,IF(AND($O229="Jalon",BL$7&gt;=$R229,BL$7&lt;=$R229+$S229-1),1,""))</f>
        <v/>
      </c>
      <c r="BM229" s="23" t="str">
        <f ca="1">IF(AND($O229="Objectif",BM$7&gt;=$R229,BM$7&lt;=$R229+$S229-1),2,IF(AND($O229="Jalon",BM$7&gt;=$R229,BM$7&lt;=$R229+$S229-1),1,""))</f>
        <v/>
      </c>
      <c r="BN229" s="23" t="str">
        <f ca="1">IF(AND($O229="Objectif",BN$7&gt;=$R229,BN$7&lt;=$R229+$S229-1),2,IF(AND($O229="Jalon",BN$7&gt;=$R229,BN$7&lt;=$R229+$S229-1),1,""))</f>
        <v/>
      </c>
      <c r="BO229" s="23" t="str">
        <f ca="1">IF(AND($O229="Objectif",BO$7&gt;=$R229,BO$7&lt;=$R229+$S229-1),2,IF(AND($O229="Jalon",BO$7&gt;=$R229,BO$7&lt;=$R229+$S229-1),1,""))</f>
        <v/>
      </c>
      <c r="BP229" s="23" t="str">
        <f ca="1">IF(AND($O229="Objectif",BP$7&gt;=$R229,BP$7&lt;=$R229+$S229-1),2,IF(AND($O229="Jalon",BP$7&gt;=$R229,BP$7&lt;=$R229+$S229-1),1,""))</f>
        <v/>
      </c>
      <c r="BQ229" s="23" t="str">
        <f ca="1">IF(AND($O229="Objectif",BQ$7&gt;=$R229,BQ$7&lt;=$R229+$S229-1),2,IF(AND($O229="Jalon",BQ$7&gt;=$R229,BQ$7&lt;=$R229+$S229-1),1,""))</f>
        <v/>
      </c>
      <c r="BR229" s="23" t="str">
        <f ca="1">IF(AND($O229="Objectif",BR$7&gt;=$R229,BR$7&lt;=$R229+$S229-1),2,IF(AND($O229="Jalon",BR$7&gt;=$R229,BR$7&lt;=$R229+$S229-1),1,""))</f>
        <v/>
      </c>
      <c r="BS229" s="23" t="str">
        <f ca="1">IF(AND($O229="Objectif",BS$7&gt;=$R229,BS$7&lt;=$R229+$S229-1),2,IF(AND($O229="Jalon",BS$7&gt;=$R229,BS$7&lt;=$R229+$S229-1),1,""))</f>
        <v/>
      </c>
      <c r="BT229" s="23" t="str">
        <f ca="1">IF(AND($O229="Objectif",BT$7&gt;=$R229,BT$7&lt;=$R229+$S229-1),2,IF(AND($O229="Jalon",BT$7&gt;=$R229,BT$7&lt;=$R229+$S229-1),1,""))</f>
        <v/>
      </c>
      <c r="BU229" s="23" t="str">
        <f ca="1">IF(AND($O229="Objectif",BU$7&gt;=$R229,BU$7&lt;=$R229+$S229-1),2,IF(AND($O229="Jalon",BU$7&gt;=$R229,BU$7&lt;=$R229+$S229-1),1,""))</f>
        <v/>
      </c>
      <c r="BV229" s="23" t="str">
        <f ca="1">IF(AND($O229="Objectif",BV$7&gt;=$R229,BV$7&lt;=$R229+$S229-1),2,IF(AND($O229="Jalon",BV$7&gt;=$R229,BV$7&lt;=$R229+$S229-1),1,""))</f>
        <v/>
      </c>
      <c r="BW229" s="23" t="str">
        <f ca="1">IF(AND($O229="Objectif",BW$7&gt;=$R229,BW$7&lt;=$R229+$S229-1),2,IF(AND($O229="Jalon",BW$7&gt;=$R229,BW$7&lt;=$R229+$S229-1),1,""))</f>
        <v/>
      </c>
      <c r="BX229" s="23" t="str">
        <f ca="1">IF(AND($O229="Objectif",BX$7&gt;=$R229,BX$7&lt;=$R229+$S229-1),2,IF(AND($O229="Jalon",BX$7&gt;=$R229,BX$7&lt;=$R229+$S229-1),1,""))</f>
        <v/>
      </c>
      <c r="BY229" s="23" t="str">
        <f ca="1">IF(AND($O229="Objectif",BY$7&gt;=$R229,BY$7&lt;=$R229+$S229-1),2,IF(AND($O229="Jalon",BY$7&gt;=$R229,BY$7&lt;=$R229+$S229-1),1,""))</f>
        <v/>
      </c>
      <c r="BZ229" s="23" t="str">
        <f ca="1">IF(AND($O229="Objectif",BZ$7&gt;=$R229,BZ$7&lt;=$R229+$S229-1),2,IF(AND($O229="Jalon",BZ$7&gt;=$R229,BZ$7&lt;=$R229+$S229-1),1,""))</f>
        <v/>
      </c>
      <c r="CA229" s="23" t="str">
        <f ca="1">IF(AND($O229="Objectif",CA$7&gt;=$R229,CA$7&lt;=$R229+$S229-1),2,IF(AND($O229="Jalon",CA$7&gt;=$R229,CA$7&lt;=$R229+$S229-1),1,""))</f>
        <v/>
      </c>
      <c r="CB229" s="23" t="str">
        <f ca="1">IF(AND($O229="Objectif",CB$7&gt;=$R229,CB$7&lt;=$R229+$S229-1),2,IF(AND($O229="Jalon",CB$7&gt;=$R229,CB$7&lt;=$R229+$S229-1),1,""))</f>
        <v/>
      </c>
    </row>
    <row r="230" spans="1:80" s="60" customFormat="1" ht="30" customHeight="1" x14ac:dyDescent="0.25">
      <c r="A230" s="37">
        <v>39</v>
      </c>
      <c r="B230" s="33" t="s">
        <v>55</v>
      </c>
      <c r="C230" s="88" t="str">
        <f ca="1">VLOOKUP(((Jalons[[#This Row],[perturbation ]]+Jalons[[#This Row],[perturbation 9]])/150),$D$3:$E$6,2,1)</f>
        <v>En bonne voie</v>
      </c>
      <c r="D230" s="88" t="str">
        <f ca="1">VLOOKUP((Jalons[[#This Row],[temps consommés ]]-Jalons[[#This Row],[Nombre de jours]])/Jalons[[#This Row],[Nombre de jours]],$V$3:$W$6,2,1)</f>
        <v>En bonne voie</v>
      </c>
      <c r="E230" s="22" t="s">
        <v>9</v>
      </c>
      <c r="F230" s="65">
        <f>IF(AND(Jalons[[#This Row],[début réel ]]="",Jalons[[#This Row],[fin réelle ]]),0,IF(AND(Jalons[[#This Row],[début réel ]]&lt;&gt;"",Jalons[[#This Row],[fin réelle ]]=""),0.5,1))</f>
        <v>0</v>
      </c>
      <c r="G230" s="56">
        <f>+T185+1</f>
        <v>45083</v>
      </c>
      <c r="H230" s="21">
        <v>1</v>
      </c>
      <c r="I230" s="45">
        <f>+Jalons[[#This Row],[Début prévisionnel ]]+Jalons[[#This Row],[Nombre de jours]]-1</f>
        <v>45083</v>
      </c>
      <c r="J230" s="45"/>
      <c r="K230" s="87">
        <f ca="1">IF(Jalons[[#This Row],[temps consommés ]]-Jalons[[#This Row],[Nombre de jours]]&lt;0,0,Jalons[[#This Row],[temps consommés ]]-Jalons[[#This Row],[Nombre de jours]])</f>
        <v>0</v>
      </c>
      <c r="L23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0" s="45"/>
      <c r="N230" s="66"/>
      <c r="O230" s="88" t="str">
        <f ca="1">VLOOKUP(Jalons[[#This Row],[temps consommés 10]]-Jalons[[#This Row],[Nombre de jours6]]/Jalons[[#This Row],[Nombre de jours6]],$V$3:$W$6,2,1)</f>
        <v>En bonne voie</v>
      </c>
      <c r="P230" s="22" t="s">
        <v>9</v>
      </c>
      <c r="Q230" s="65">
        <f>IF(AND(Jalons[[#This Row],[début réel 8]]="",Jalons[[#This Row],[fin réelle 11]]),0,IF(AND(Jalons[[#This Row],[début réel 8]]&lt;&gt;"",Jalons[[#This Row],[fin réelle 11]]=""),0.5,1))</f>
        <v>0</v>
      </c>
      <c r="R230" s="56">
        <f>+Jalons[[#This Row],[Fin ]]+1</f>
        <v>45084</v>
      </c>
      <c r="S230">
        <v>23</v>
      </c>
      <c r="T230" s="45">
        <f>Jalons[[#This Row],[Début prévisionnel 5]]+Jalons[[#This Row],[Nombre de jours6]]</f>
        <v>45107</v>
      </c>
      <c r="U230" s="45"/>
      <c r="V230" s="87">
        <f ca="1">IF(Jalons[[#This Row],[temps consommés 10]]-Jalons[[#This Row],[Nombre de jours6]]&lt;0,0,Jalons[[#This Row],[temps consommés 10]]-Jalons[[#This Row],[Nombre de jours6]])</f>
        <v>0</v>
      </c>
      <c r="W23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0" s="45"/>
      <c r="Y230" s="23" t="str">
        <f ca="1">IF(AND($O230="Objectif",Y$7&gt;=$R230,Y$7&lt;=$R230+$S230-1),2,IF(AND($O230="Jalon",Y$7&gt;=$R230,Y$7&lt;=$R230+$S230-1),1,""))</f>
        <v/>
      </c>
      <c r="Z230" s="23" t="str">
        <f ca="1">IF(AND($O230="Objectif",Z$7&gt;=$R230,Z$7&lt;=$R230+$S230-1),2,IF(AND($O230="Jalon",Z$7&gt;=$R230,Z$7&lt;=$R230+$S230-1),1,""))</f>
        <v/>
      </c>
      <c r="AA230" s="23" t="str">
        <f ca="1">IF(AND($O230="Objectif",AA$7&gt;=$R230,AA$7&lt;=$R230+$S230-1),2,IF(AND($O230="Jalon",AA$7&gt;=$R230,AA$7&lt;=$R230+$S230-1),1,""))</f>
        <v/>
      </c>
      <c r="AB230" s="23" t="str">
        <f ca="1">IF(AND($O230="Objectif",AB$7&gt;=$R230,AB$7&lt;=$R230+$S230-1),2,IF(AND($O230="Jalon",AB$7&gt;=$R230,AB$7&lt;=$R230+$S230-1),1,""))</f>
        <v/>
      </c>
      <c r="AC230" s="23" t="str">
        <f ca="1">IF(AND($O230="Objectif",AC$7&gt;=$R230,AC$7&lt;=$R230+$S230-1),2,IF(AND($O230="Jalon",AC$7&gt;=$R230,AC$7&lt;=$R230+$S230-1),1,""))</f>
        <v/>
      </c>
      <c r="AD230" s="23" t="str">
        <f ca="1">IF(AND($O230="Objectif",AD$7&gt;=$R230,AD$7&lt;=$R230+$S230-1),2,IF(AND($O230="Jalon",AD$7&gt;=$R230,AD$7&lt;=$R230+$S230-1),1,""))</f>
        <v/>
      </c>
      <c r="AE230" s="23" t="str">
        <f ca="1">IF(AND($O230="Objectif",AE$7&gt;=$R230,AE$7&lt;=$R230+$S230-1),2,IF(AND($O230="Jalon",AE$7&gt;=$R230,AE$7&lt;=$R230+$S230-1),1,""))</f>
        <v/>
      </c>
      <c r="AF230" s="23" t="str">
        <f ca="1">IF(AND($O230="Objectif",AF$7&gt;=$R230,AF$7&lt;=$R230+$S230-1),2,IF(AND($O230="Jalon",AF$7&gt;=$R230,AF$7&lt;=$R230+$S230-1),1,""))</f>
        <v/>
      </c>
      <c r="AG230" s="23" t="str">
        <f ca="1">IF(AND($O230="Objectif",AG$7&gt;=$R230,AG$7&lt;=$R230+$S230-1),2,IF(AND($O230="Jalon",AG$7&gt;=$R230,AG$7&lt;=$R230+$S230-1),1,""))</f>
        <v/>
      </c>
      <c r="AH230" s="23" t="str">
        <f ca="1">IF(AND($O230="Objectif",AH$7&gt;=$R230,AH$7&lt;=$R230+$S230-1),2,IF(AND($O230="Jalon",AH$7&gt;=$R230,AH$7&lt;=$R230+$S230-1),1,""))</f>
        <v/>
      </c>
      <c r="AI230" s="23" t="str">
        <f ca="1">IF(AND($O230="Objectif",AI$7&gt;=$R230,AI$7&lt;=$R230+$S230-1),2,IF(AND($O230="Jalon",AI$7&gt;=$R230,AI$7&lt;=$R230+$S230-1),1,""))</f>
        <v/>
      </c>
      <c r="AJ230" s="23" t="str">
        <f ca="1">IF(AND($O230="Objectif",AJ$7&gt;=$R230,AJ$7&lt;=$R230+$S230-1),2,IF(AND($O230="Jalon",AJ$7&gt;=$R230,AJ$7&lt;=$R230+$S230-1),1,""))</f>
        <v/>
      </c>
      <c r="AK230" s="23" t="str">
        <f ca="1">IF(AND($O230="Objectif",AK$7&gt;=$R230,AK$7&lt;=$R230+$S230-1),2,IF(AND($O230="Jalon",AK$7&gt;=$R230,AK$7&lt;=$R230+$S230-1),1,""))</f>
        <v/>
      </c>
      <c r="AL230" s="23" t="str">
        <f ca="1">IF(AND($O230="Objectif",AL$7&gt;=$R230,AL$7&lt;=$R230+$S230-1),2,IF(AND($O230="Jalon",AL$7&gt;=$R230,AL$7&lt;=$R230+$S230-1),1,""))</f>
        <v/>
      </c>
      <c r="AM230" s="23" t="str">
        <f ca="1">IF(AND($O230="Objectif",AM$7&gt;=$R230,AM$7&lt;=$R230+$S230-1),2,IF(AND($O230="Jalon",AM$7&gt;=$R230,AM$7&lt;=$R230+$S230-1),1,""))</f>
        <v/>
      </c>
      <c r="AN230" s="23" t="str">
        <f ca="1">IF(AND($O230="Objectif",AN$7&gt;=$R230,AN$7&lt;=$R230+$S230-1),2,IF(AND($O230="Jalon",AN$7&gt;=$R230,AN$7&lt;=$R230+$S230-1),1,""))</f>
        <v/>
      </c>
      <c r="AO230" s="23" t="str">
        <f ca="1">IF(AND($O230="Objectif",AO$7&gt;=$R230,AO$7&lt;=$R230+$S230-1),2,IF(AND($O230="Jalon",AO$7&gt;=$R230,AO$7&lt;=$R230+$S230-1),1,""))</f>
        <v/>
      </c>
      <c r="AP230" s="23" t="str">
        <f ca="1">IF(AND($O230="Objectif",AP$7&gt;=$R230,AP$7&lt;=$R230+$S230-1),2,IF(AND($O230="Jalon",AP$7&gt;=$R230,AP$7&lt;=$R230+$S230-1),1,""))</f>
        <v/>
      </c>
      <c r="AQ230" s="23" t="str">
        <f ca="1">IF(AND($O230="Objectif",AQ$7&gt;=$R230,AQ$7&lt;=$R230+$S230-1),2,IF(AND($O230="Jalon",AQ$7&gt;=$R230,AQ$7&lt;=$R230+$S230-1),1,""))</f>
        <v/>
      </c>
      <c r="AR230" s="23" t="str">
        <f ca="1">IF(AND($O230="Objectif",AR$7&gt;=$R230,AR$7&lt;=$R230+$S230-1),2,IF(AND($O230="Jalon",AR$7&gt;=$R230,AR$7&lt;=$R230+$S230-1),1,""))</f>
        <v/>
      </c>
      <c r="AS230" s="23" t="str">
        <f ca="1">IF(AND($O230="Objectif",AS$7&gt;=$R230,AS$7&lt;=$R230+$S230-1),2,IF(AND($O230="Jalon",AS$7&gt;=$R230,AS$7&lt;=$R230+$S230-1),1,""))</f>
        <v/>
      </c>
      <c r="AT230" s="23" t="str">
        <f ca="1">IF(AND($O230="Objectif",AT$7&gt;=$R230,AT$7&lt;=$R230+$S230-1),2,IF(AND($O230="Jalon",AT$7&gt;=$R230,AT$7&lt;=$R230+$S230-1),1,""))</f>
        <v/>
      </c>
      <c r="AU230" s="23" t="str">
        <f ca="1">IF(AND($O230="Objectif",AU$7&gt;=$R230,AU$7&lt;=$R230+$S230-1),2,IF(AND($O230="Jalon",AU$7&gt;=$R230,AU$7&lt;=$R230+$S230-1),1,""))</f>
        <v/>
      </c>
      <c r="AV230" s="23" t="str">
        <f ca="1">IF(AND($O230="Objectif",AV$7&gt;=$R230,AV$7&lt;=$R230+$S230-1),2,IF(AND($O230="Jalon",AV$7&gt;=$R230,AV$7&lt;=$R230+$S230-1),1,""))</f>
        <v/>
      </c>
      <c r="AW230" s="23" t="str">
        <f ca="1">IF(AND($O230="Objectif",AW$7&gt;=$R230,AW$7&lt;=$R230+$S230-1),2,IF(AND($O230="Jalon",AW$7&gt;=$R230,AW$7&lt;=$R230+$S230-1),1,""))</f>
        <v/>
      </c>
      <c r="AX230" s="23" t="str">
        <f ca="1">IF(AND($O230="Objectif",AX$7&gt;=$R230,AX$7&lt;=$R230+$S230-1),2,IF(AND($O230="Jalon",AX$7&gt;=$R230,AX$7&lt;=$R230+$S230-1),1,""))</f>
        <v/>
      </c>
      <c r="AY230" s="23" t="str">
        <f ca="1">IF(AND($O230="Objectif",AY$7&gt;=$R230,AY$7&lt;=$R230+$S230-1),2,IF(AND($O230="Jalon",AY$7&gt;=$R230,AY$7&lt;=$R230+$S230-1),1,""))</f>
        <v/>
      </c>
      <c r="AZ230" s="23" t="str">
        <f ca="1">IF(AND($O230="Objectif",AZ$7&gt;=$R230,AZ$7&lt;=$R230+$S230-1),2,IF(AND($O230="Jalon",AZ$7&gt;=$R230,AZ$7&lt;=$R230+$S230-1),1,""))</f>
        <v/>
      </c>
      <c r="BA230" s="23" t="str">
        <f ca="1">IF(AND($O230="Objectif",BA$7&gt;=$R230,BA$7&lt;=$R230+$S230-1),2,IF(AND($O230="Jalon",BA$7&gt;=$R230,BA$7&lt;=$R230+$S230-1),1,""))</f>
        <v/>
      </c>
      <c r="BB230" s="23" t="str">
        <f ca="1">IF(AND($O230="Objectif",BB$7&gt;=$R230,BB$7&lt;=$R230+$S230-1),2,IF(AND($O230="Jalon",BB$7&gt;=$R230,BB$7&lt;=$R230+$S230-1),1,""))</f>
        <v/>
      </c>
      <c r="BC230" s="23" t="str">
        <f ca="1">IF(AND($O230="Objectif",BC$7&gt;=$R230,BC$7&lt;=$R230+$S230-1),2,IF(AND($O230="Jalon",BC$7&gt;=$R230,BC$7&lt;=$R230+$S230-1),1,""))</f>
        <v/>
      </c>
      <c r="BD230" s="23" t="str">
        <f ca="1">IF(AND($O230="Objectif",BD$7&gt;=$R230,BD$7&lt;=$R230+$S230-1),2,IF(AND($O230="Jalon",BD$7&gt;=$R230,BD$7&lt;=$R230+$S230-1),1,""))</f>
        <v/>
      </c>
      <c r="BE230" s="23" t="str">
        <f ca="1">IF(AND($O230="Objectif",BE$7&gt;=$R230,BE$7&lt;=$R230+$S230-1),2,IF(AND($O230="Jalon",BE$7&gt;=$R230,BE$7&lt;=$R230+$S230-1),1,""))</f>
        <v/>
      </c>
      <c r="BF230" s="23" t="str">
        <f ca="1">IF(AND($O230="Objectif",BF$7&gt;=$R230,BF$7&lt;=$R230+$S230-1),2,IF(AND($O230="Jalon",BF$7&gt;=$R230,BF$7&lt;=$R230+$S230-1),1,""))</f>
        <v/>
      </c>
      <c r="BG230" s="23" t="str">
        <f ca="1">IF(AND($O230="Objectif",BG$7&gt;=$R230,BG$7&lt;=$R230+$S230-1),2,IF(AND($O230="Jalon",BG$7&gt;=$R230,BG$7&lt;=$R230+$S230-1),1,""))</f>
        <v/>
      </c>
      <c r="BH230" s="23" t="str">
        <f ca="1">IF(AND($O230="Objectif",BH$7&gt;=$R230,BH$7&lt;=$R230+$S230-1),2,IF(AND($O230="Jalon",BH$7&gt;=$R230,BH$7&lt;=$R230+$S230-1),1,""))</f>
        <v/>
      </c>
      <c r="BI230" s="23" t="str">
        <f ca="1">IF(AND($O230="Objectif",BI$7&gt;=$R230,BI$7&lt;=$R230+$S230-1),2,IF(AND($O230="Jalon",BI$7&gt;=$R230,BI$7&lt;=$R230+$S230-1),1,""))</f>
        <v/>
      </c>
      <c r="BJ230" s="23" t="str">
        <f ca="1">IF(AND($O230="Objectif",BJ$7&gt;=$R230,BJ$7&lt;=$R230+$S230-1),2,IF(AND($O230="Jalon",BJ$7&gt;=$R230,BJ$7&lt;=$R230+$S230-1),1,""))</f>
        <v/>
      </c>
      <c r="BK230" s="23" t="str">
        <f ca="1">IF(AND($O230="Objectif",BK$7&gt;=$R230,BK$7&lt;=$R230+$S230-1),2,IF(AND($O230="Jalon",BK$7&gt;=$R230,BK$7&lt;=$R230+$S230-1),1,""))</f>
        <v/>
      </c>
      <c r="BL230" s="23" t="str">
        <f ca="1">IF(AND($O230="Objectif",BL$7&gt;=$R230,BL$7&lt;=$R230+$S230-1),2,IF(AND($O230="Jalon",BL$7&gt;=$R230,BL$7&lt;=$R230+$S230-1),1,""))</f>
        <v/>
      </c>
      <c r="BM230" s="23" t="str">
        <f ca="1">IF(AND($O230="Objectif",BM$7&gt;=$R230,BM$7&lt;=$R230+$S230-1),2,IF(AND($O230="Jalon",BM$7&gt;=$R230,BM$7&lt;=$R230+$S230-1),1,""))</f>
        <v/>
      </c>
      <c r="BN230" s="23" t="str">
        <f ca="1">IF(AND($O230="Objectif",BN$7&gt;=$R230,BN$7&lt;=$R230+$S230-1),2,IF(AND($O230="Jalon",BN$7&gt;=$R230,BN$7&lt;=$R230+$S230-1),1,""))</f>
        <v/>
      </c>
      <c r="BO230" s="23" t="str">
        <f ca="1">IF(AND($O230="Objectif",BO$7&gt;=$R230,BO$7&lt;=$R230+$S230-1),2,IF(AND($O230="Jalon",BO$7&gt;=$R230,BO$7&lt;=$R230+$S230-1),1,""))</f>
        <v/>
      </c>
      <c r="BP230" s="23" t="str">
        <f ca="1">IF(AND($O230="Objectif",BP$7&gt;=$R230,BP$7&lt;=$R230+$S230-1),2,IF(AND($O230="Jalon",BP$7&gt;=$R230,BP$7&lt;=$R230+$S230-1),1,""))</f>
        <v/>
      </c>
      <c r="BQ230" s="23" t="str">
        <f ca="1">IF(AND($O230="Objectif",BQ$7&gt;=$R230,BQ$7&lt;=$R230+$S230-1),2,IF(AND($O230="Jalon",BQ$7&gt;=$R230,BQ$7&lt;=$R230+$S230-1),1,""))</f>
        <v/>
      </c>
      <c r="BR230" s="23" t="str">
        <f ca="1">IF(AND($O230="Objectif",BR$7&gt;=$R230,BR$7&lt;=$R230+$S230-1),2,IF(AND($O230="Jalon",BR$7&gt;=$R230,BR$7&lt;=$R230+$S230-1),1,""))</f>
        <v/>
      </c>
      <c r="BS230" s="23" t="str">
        <f ca="1">IF(AND($O230="Objectif",BS$7&gt;=$R230,BS$7&lt;=$R230+$S230-1),2,IF(AND($O230="Jalon",BS$7&gt;=$R230,BS$7&lt;=$R230+$S230-1),1,""))</f>
        <v/>
      </c>
      <c r="BT230" s="23" t="str">
        <f ca="1">IF(AND($O230="Objectif",BT$7&gt;=$R230,BT$7&lt;=$R230+$S230-1),2,IF(AND($O230="Jalon",BT$7&gt;=$R230,BT$7&lt;=$R230+$S230-1),1,""))</f>
        <v/>
      </c>
      <c r="BU230" s="23" t="str">
        <f ca="1">IF(AND($O230="Objectif",BU$7&gt;=$R230,BU$7&lt;=$R230+$S230-1),2,IF(AND($O230="Jalon",BU$7&gt;=$R230,BU$7&lt;=$R230+$S230-1),1,""))</f>
        <v/>
      </c>
      <c r="BV230" s="23" t="str">
        <f ca="1">IF(AND($O230="Objectif",BV$7&gt;=$R230,BV$7&lt;=$R230+$S230-1),2,IF(AND($O230="Jalon",BV$7&gt;=$R230,BV$7&lt;=$R230+$S230-1),1,""))</f>
        <v/>
      </c>
      <c r="BW230" s="23" t="str">
        <f ca="1">IF(AND($O230="Objectif",BW$7&gt;=$R230,BW$7&lt;=$R230+$S230-1),2,IF(AND($O230="Jalon",BW$7&gt;=$R230,BW$7&lt;=$R230+$S230-1),1,""))</f>
        <v/>
      </c>
      <c r="BX230" s="23" t="str">
        <f ca="1">IF(AND($O230="Objectif",BX$7&gt;=$R230,BX$7&lt;=$R230+$S230-1),2,IF(AND($O230="Jalon",BX$7&gt;=$R230,BX$7&lt;=$R230+$S230-1),1,""))</f>
        <v/>
      </c>
      <c r="BY230" s="23" t="str">
        <f ca="1">IF(AND($O230="Objectif",BY$7&gt;=$R230,BY$7&lt;=$R230+$S230-1),2,IF(AND($O230="Jalon",BY$7&gt;=$R230,BY$7&lt;=$R230+$S230-1),1,""))</f>
        <v/>
      </c>
      <c r="BZ230" s="23" t="str">
        <f ca="1">IF(AND($O230="Objectif",BZ$7&gt;=$R230,BZ$7&lt;=$R230+$S230-1),2,IF(AND($O230="Jalon",BZ$7&gt;=$R230,BZ$7&lt;=$R230+$S230-1),1,""))</f>
        <v/>
      </c>
      <c r="CA230" s="23" t="str">
        <f ca="1">IF(AND($O230="Objectif",CA$7&gt;=$R230,CA$7&lt;=$R230+$S230-1),2,IF(AND($O230="Jalon",CA$7&gt;=$R230,CA$7&lt;=$R230+$S230-1),1,""))</f>
        <v/>
      </c>
      <c r="CB230" s="23" t="str">
        <f ca="1">IF(AND($O230="Objectif",CB$7&gt;=$R230,CB$7&lt;=$R230+$S230-1),2,IF(AND($O230="Jalon",CB$7&gt;=$R230,CB$7&lt;=$R230+$S230-1),1,""))</f>
        <v/>
      </c>
    </row>
    <row r="231" spans="1:80" s="60" customFormat="1" ht="30" customHeight="1" x14ac:dyDescent="0.25">
      <c r="A231" s="37">
        <v>40</v>
      </c>
      <c r="B231" s="33" t="s">
        <v>56</v>
      </c>
      <c r="C231" s="88" t="str">
        <f ca="1">VLOOKUP(((Jalons[[#This Row],[perturbation ]]+Jalons[[#This Row],[perturbation 9]])/150),$D$3:$E$6,2,1)</f>
        <v>En bonne voie</v>
      </c>
      <c r="D231" s="88" t="str">
        <f ca="1">VLOOKUP((Jalons[[#This Row],[temps consommés ]]-Jalons[[#This Row],[Nombre de jours]])/Jalons[[#This Row],[Nombre de jours]],$V$3:$W$6,2,1)</f>
        <v>En bonne voie</v>
      </c>
      <c r="E231" s="22" t="s">
        <v>9</v>
      </c>
      <c r="F231" s="65">
        <f>IF(AND(Jalons[[#This Row],[début réel ]]="",Jalons[[#This Row],[fin réelle ]]),0,IF(AND(Jalons[[#This Row],[début réel ]]&lt;&gt;"",Jalons[[#This Row],[fin réelle ]]=""),0.5,1))</f>
        <v>0</v>
      </c>
      <c r="G231" s="56">
        <f>+T186+1</f>
        <v>45083</v>
      </c>
      <c r="H231" s="21">
        <v>1</v>
      </c>
      <c r="I231" s="45">
        <f>+Jalons[[#This Row],[Début prévisionnel ]]+Jalons[[#This Row],[Nombre de jours]]-1</f>
        <v>45083</v>
      </c>
      <c r="J231" s="45"/>
      <c r="K231" s="87">
        <f ca="1">IF(Jalons[[#This Row],[temps consommés ]]-Jalons[[#This Row],[Nombre de jours]]&lt;0,0,Jalons[[#This Row],[temps consommés ]]-Jalons[[#This Row],[Nombre de jours]])</f>
        <v>0</v>
      </c>
      <c r="L23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1" s="45"/>
      <c r="N231" s="66"/>
      <c r="O231" s="88" t="str">
        <f ca="1">VLOOKUP(Jalons[[#This Row],[temps consommés 10]]-Jalons[[#This Row],[Nombre de jours6]]/Jalons[[#This Row],[Nombre de jours6]],$V$3:$W$6,2,1)</f>
        <v>En bonne voie</v>
      </c>
      <c r="P231" s="22" t="s">
        <v>9</v>
      </c>
      <c r="Q231" s="65">
        <f>IF(AND(Jalons[[#This Row],[début réel 8]]="",Jalons[[#This Row],[fin réelle 11]]),0,IF(AND(Jalons[[#This Row],[début réel 8]]&lt;&gt;"",Jalons[[#This Row],[fin réelle 11]]=""),0.5,1))</f>
        <v>0</v>
      </c>
      <c r="R231" s="56">
        <f>+Jalons[[#This Row],[Fin ]]+1</f>
        <v>45084</v>
      </c>
      <c r="S231">
        <v>23</v>
      </c>
      <c r="T231" s="45">
        <f>Jalons[[#This Row],[Début prévisionnel 5]]+Jalons[[#This Row],[Nombre de jours6]]</f>
        <v>45107</v>
      </c>
      <c r="U231" s="45"/>
      <c r="V231" s="87">
        <f ca="1">IF(Jalons[[#This Row],[temps consommés 10]]-Jalons[[#This Row],[Nombre de jours6]]&lt;0,0,Jalons[[#This Row],[temps consommés 10]]-Jalons[[#This Row],[Nombre de jours6]])</f>
        <v>0</v>
      </c>
      <c r="W23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1" s="45"/>
      <c r="Y231" s="23" t="str">
        <f ca="1">IF(AND($O231="Objectif",Y$7&gt;=$R231,Y$7&lt;=$R231+$S231-1),2,IF(AND($O231="Jalon",Y$7&gt;=$R231,Y$7&lt;=$R231+$S231-1),1,""))</f>
        <v/>
      </c>
      <c r="Z231" s="23" t="str">
        <f ca="1">IF(AND($O231="Objectif",Z$7&gt;=$R231,Z$7&lt;=$R231+$S231-1),2,IF(AND($O231="Jalon",Z$7&gt;=$R231,Z$7&lt;=$R231+$S231-1),1,""))</f>
        <v/>
      </c>
      <c r="AA231" s="23" t="str">
        <f ca="1">IF(AND($O231="Objectif",AA$7&gt;=$R231,AA$7&lt;=$R231+$S231-1),2,IF(AND($O231="Jalon",AA$7&gt;=$R231,AA$7&lt;=$R231+$S231-1),1,""))</f>
        <v/>
      </c>
      <c r="AB231" s="23" t="str">
        <f ca="1">IF(AND($O231="Objectif",AB$7&gt;=$R231,AB$7&lt;=$R231+$S231-1),2,IF(AND($O231="Jalon",AB$7&gt;=$R231,AB$7&lt;=$R231+$S231-1),1,""))</f>
        <v/>
      </c>
      <c r="AC231" s="23" t="str">
        <f ca="1">IF(AND($O231="Objectif",AC$7&gt;=$R231,AC$7&lt;=$R231+$S231-1),2,IF(AND($O231="Jalon",AC$7&gt;=$R231,AC$7&lt;=$R231+$S231-1),1,""))</f>
        <v/>
      </c>
      <c r="AD231" s="23" t="str">
        <f ca="1">IF(AND($O231="Objectif",AD$7&gt;=$R231,AD$7&lt;=$R231+$S231-1),2,IF(AND($O231="Jalon",AD$7&gt;=$R231,AD$7&lt;=$R231+$S231-1),1,""))</f>
        <v/>
      </c>
      <c r="AE231" s="23" t="str">
        <f ca="1">IF(AND($O231="Objectif",AE$7&gt;=$R231,AE$7&lt;=$R231+$S231-1),2,IF(AND($O231="Jalon",AE$7&gt;=$R231,AE$7&lt;=$R231+$S231-1),1,""))</f>
        <v/>
      </c>
      <c r="AF231" s="23" t="str">
        <f ca="1">IF(AND($O231="Objectif",AF$7&gt;=$R231,AF$7&lt;=$R231+$S231-1),2,IF(AND($O231="Jalon",AF$7&gt;=$R231,AF$7&lt;=$R231+$S231-1),1,""))</f>
        <v/>
      </c>
      <c r="AG231" s="23" t="str">
        <f ca="1">IF(AND($O231="Objectif",AG$7&gt;=$R231,AG$7&lt;=$R231+$S231-1),2,IF(AND($O231="Jalon",AG$7&gt;=$R231,AG$7&lt;=$R231+$S231-1),1,""))</f>
        <v/>
      </c>
      <c r="AH231" s="23" t="str">
        <f ca="1">IF(AND($O231="Objectif",AH$7&gt;=$R231,AH$7&lt;=$R231+$S231-1),2,IF(AND($O231="Jalon",AH$7&gt;=$R231,AH$7&lt;=$R231+$S231-1),1,""))</f>
        <v/>
      </c>
      <c r="AI231" s="23" t="str">
        <f ca="1">IF(AND($O231="Objectif",AI$7&gt;=$R231,AI$7&lt;=$R231+$S231-1),2,IF(AND($O231="Jalon",AI$7&gt;=$R231,AI$7&lt;=$R231+$S231-1),1,""))</f>
        <v/>
      </c>
      <c r="AJ231" s="23" t="str">
        <f ca="1">IF(AND($O231="Objectif",AJ$7&gt;=$R231,AJ$7&lt;=$R231+$S231-1),2,IF(AND($O231="Jalon",AJ$7&gt;=$R231,AJ$7&lt;=$R231+$S231-1),1,""))</f>
        <v/>
      </c>
      <c r="AK231" s="23" t="str">
        <f ca="1">IF(AND($O231="Objectif",AK$7&gt;=$R231,AK$7&lt;=$R231+$S231-1),2,IF(AND($O231="Jalon",AK$7&gt;=$R231,AK$7&lt;=$R231+$S231-1),1,""))</f>
        <v/>
      </c>
      <c r="AL231" s="23" t="str">
        <f ca="1">IF(AND($O231="Objectif",AL$7&gt;=$R231,AL$7&lt;=$R231+$S231-1),2,IF(AND($O231="Jalon",AL$7&gt;=$R231,AL$7&lt;=$R231+$S231-1),1,""))</f>
        <v/>
      </c>
      <c r="AM231" s="23" t="str">
        <f ca="1">IF(AND($O231="Objectif",AM$7&gt;=$R231,AM$7&lt;=$R231+$S231-1),2,IF(AND($O231="Jalon",AM$7&gt;=$R231,AM$7&lt;=$R231+$S231-1),1,""))</f>
        <v/>
      </c>
      <c r="AN231" s="23" t="str">
        <f ca="1">IF(AND($O231="Objectif",AN$7&gt;=$R231,AN$7&lt;=$R231+$S231-1),2,IF(AND($O231="Jalon",AN$7&gt;=$R231,AN$7&lt;=$R231+$S231-1),1,""))</f>
        <v/>
      </c>
      <c r="AO231" s="23" t="str">
        <f ca="1">IF(AND($O231="Objectif",AO$7&gt;=$R231,AO$7&lt;=$R231+$S231-1),2,IF(AND($O231="Jalon",AO$7&gt;=$R231,AO$7&lt;=$R231+$S231-1),1,""))</f>
        <v/>
      </c>
      <c r="AP231" s="23" t="str">
        <f ca="1">IF(AND($O231="Objectif",AP$7&gt;=$R231,AP$7&lt;=$R231+$S231-1),2,IF(AND($O231="Jalon",AP$7&gt;=$R231,AP$7&lt;=$R231+$S231-1),1,""))</f>
        <v/>
      </c>
      <c r="AQ231" s="23" t="str">
        <f ca="1">IF(AND($O231="Objectif",AQ$7&gt;=$R231,AQ$7&lt;=$R231+$S231-1),2,IF(AND($O231="Jalon",AQ$7&gt;=$R231,AQ$7&lt;=$R231+$S231-1),1,""))</f>
        <v/>
      </c>
      <c r="AR231" s="23" t="str">
        <f ca="1">IF(AND($O231="Objectif",AR$7&gt;=$R231,AR$7&lt;=$R231+$S231-1),2,IF(AND($O231="Jalon",AR$7&gt;=$R231,AR$7&lt;=$R231+$S231-1),1,""))</f>
        <v/>
      </c>
      <c r="AS231" s="23" t="str">
        <f ca="1">IF(AND($O231="Objectif",AS$7&gt;=$R231,AS$7&lt;=$R231+$S231-1),2,IF(AND($O231="Jalon",AS$7&gt;=$R231,AS$7&lt;=$R231+$S231-1),1,""))</f>
        <v/>
      </c>
      <c r="AT231" s="23" t="str">
        <f ca="1">IF(AND($O231="Objectif",AT$7&gt;=$R231,AT$7&lt;=$R231+$S231-1),2,IF(AND($O231="Jalon",AT$7&gt;=$R231,AT$7&lt;=$R231+$S231-1),1,""))</f>
        <v/>
      </c>
      <c r="AU231" s="23" t="str">
        <f ca="1">IF(AND($O231="Objectif",AU$7&gt;=$R231,AU$7&lt;=$R231+$S231-1),2,IF(AND($O231="Jalon",AU$7&gt;=$R231,AU$7&lt;=$R231+$S231-1),1,""))</f>
        <v/>
      </c>
      <c r="AV231" s="23" t="str">
        <f ca="1">IF(AND($O231="Objectif",AV$7&gt;=$R231,AV$7&lt;=$R231+$S231-1),2,IF(AND($O231="Jalon",AV$7&gt;=$R231,AV$7&lt;=$R231+$S231-1),1,""))</f>
        <v/>
      </c>
      <c r="AW231" s="23" t="str">
        <f ca="1">IF(AND($O231="Objectif",AW$7&gt;=$R231,AW$7&lt;=$R231+$S231-1),2,IF(AND($O231="Jalon",AW$7&gt;=$R231,AW$7&lt;=$R231+$S231-1),1,""))</f>
        <v/>
      </c>
      <c r="AX231" s="23" t="str">
        <f ca="1">IF(AND($O231="Objectif",AX$7&gt;=$R231,AX$7&lt;=$R231+$S231-1),2,IF(AND($O231="Jalon",AX$7&gt;=$R231,AX$7&lt;=$R231+$S231-1),1,""))</f>
        <v/>
      </c>
      <c r="AY231" s="23" t="str">
        <f ca="1">IF(AND($O231="Objectif",AY$7&gt;=$R231,AY$7&lt;=$R231+$S231-1),2,IF(AND($O231="Jalon",AY$7&gt;=$R231,AY$7&lt;=$R231+$S231-1),1,""))</f>
        <v/>
      </c>
      <c r="AZ231" s="23" t="str">
        <f ca="1">IF(AND($O231="Objectif",AZ$7&gt;=$R231,AZ$7&lt;=$R231+$S231-1),2,IF(AND($O231="Jalon",AZ$7&gt;=$R231,AZ$7&lt;=$R231+$S231-1),1,""))</f>
        <v/>
      </c>
      <c r="BA231" s="23" t="str">
        <f ca="1">IF(AND($O231="Objectif",BA$7&gt;=$R231,BA$7&lt;=$R231+$S231-1),2,IF(AND($O231="Jalon",BA$7&gt;=$R231,BA$7&lt;=$R231+$S231-1),1,""))</f>
        <v/>
      </c>
      <c r="BB231" s="23" t="str">
        <f ca="1">IF(AND($O231="Objectif",BB$7&gt;=$R231,BB$7&lt;=$R231+$S231-1),2,IF(AND($O231="Jalon",BB$7&gt;=$R231,BB$7&lt;=$R231+$S231-1),1,""))</f>
        <v/>
      </c>
      <c r="BC231" s="23" t="str">
        <f ca="1">IF(AND($O231="Objectif",BC$7&gt;=$R231,BC$7&lt;=$R231+$S231-1),2,IF(AND($O231="Jalon",BC$7&gt;=$R231,BC$7&lt;=$R231+$S231-1),1,""))</f>
        <v/>
      </c>
      <c r="BD231" s="23" t="str">
        <f ca="1">IF(AND($O231="Objectif",BD$7&gt;=$R231,BD$7&lt;=$R231+$S231-1),2,IF(AND($O231="Jalon",BD$7&gt;=$R231,BD$7&lt;=$R231+$S231-1),1,""))</f>
        <v/>
      </c>
      <c r="BE231" s="23" t="str">
        <f ca="1">IF(AND($O231="Objectif",BE$7&gt;=$R231,BE$7&lt;=$R231+$S231-1),2,IF(AND($O231="Jalon",BE$7&gt;=$R231,BE$7&lt;=$R231+$S231-1),1,""))</f>
        <v/>
      </c>
      <c r="BF231" s="23" t="str">
        <f ca="1">IF(AND($O231="Objectif",BF$7&gt;=$R231,BF$7&lt;=$R231+$S231-1),2,IF(AND($O231="Jalon",BF$7&gt;=$R231,BF$7&lt;=$R231+$S231-1),1,""))</f>
        <v/>
      </c>
      <c r="BG231" s="23" t="str">
        <f ca="1">IF(AND($O231="Objectif",BG$7&gt;=$R231,BG$7&lt;=$R231+$S231-1),2,IF(AND($O231="Jalon",BG$7&gt;=$R231,BG$7&lt;=$R231+$S231-1),1,""))</f>
        <v/>
      </c>
      <c r="BH231" s="23" t="str">
        <f ca="1">IF(AND($O231="Objectif",BH$7&gt;=$R231,BH$7&lt;=$R231+$S231-1),2,IF(AND($O231="Jalon",BH$7&gt;=$R231,BH$7&lt;=$R231+$S231-1),1,""))</f>
        <v/>
      </c>
      <c r="BI231" s="23" t="str">
        <f ca="1">IF(AND($O231="Objectif",BI$7&gt;=$R231,BI$7&lt;=$R231+$S231-1),2,IF(AND($O231="Jalon",BI$7&gt;=$R231,BI$7&lt;=$R231+$S231-1),1,""))</f>
        <v/>
      </c>
      <c r="BJ231" s="23" t="str">
        <f ca="1">IF(AND($O231="Objectif",BJ$7&gt;=$R231,BJ$7&lt;=$R231+$S231-1),2,IF(AND($O231="Jalon",BJ$7&gt;=$R231,BJ$7&lt;=$R231+$S231-1),1,""))</f>
        <v/>
      </c>
      <c r="BK231" s="23" t="str">
        <f ca="1">IF(AND($O231="Objectif",BK$7&gt;=$R231,BK$7&lt;=$R231+$S231-1),2,IF(AND($O231="Jalon",BK$7&gt;=$R231,BK$7&lt;=$R231+$S231-1),1,""))</f>
        <v/>
      </c>
      <c r="BL231" s="23" t="str">
        <f ca="1">IF(AND($O231="Objectif",BL$7&gt;=$R231,BL$7&lt;=$R231+$S231-1),2,IF(AND($O231="Jalon",BL$7&gt;=$R231,BL$7&lt;=$R231+$S231-1),1,""))</f>
        <v/>
      </c>
      <c r="BM231" s="23" t="str">
        <f ca="1">IF(AND($O231="Objectif",BM$7&gt;=$R231,BM$7&lt;=$R231+$S231-1),2,IF(AND($O231="Jalon",BM$7&gt;=$R231,BM$7&lt;=$R231+$S231-1),1,""))</f>
        <v/>
      </c>
      <c r="BN231" s="23" t="str">
        <f ca="1">IF(AND($O231="Objectif",BN$7&gt;=$R231,BN$7&lt;=$R231+$S231-1),2,IF(AND($O231="Jalon",BN$7&gt;=$R231,BN$7&lt;=$R231+$S231-1),1,""))</f>
        <v/>
      </c>
      <c r="BO231" s="23" t="str">
        <f ca="1">IF(AND($O231="Objectif",BO$7&gt;=$R231,BO$7&lt;=$R231+$S231-1),2,IF(AND($O231="Jalon",BO$7&gt;=$R231,BO$7&lt;=$R231+$S231-1),1,""))</f>
        <v/>
      </c>
      <c r="BP231" s="23" t="str">
        <f ca="1">IF(AND($O231="Objectif",BP$7&gt;=$R231,BP$7&lt;=$R231+$S231-1),2,IF(AND($O231="Jalon",BP$7&gt;=$R231,BP$7&lt;=$R231+$S231-1),1,""))</f>
        <v/>
      </c>
      <c r="BQ231" s="23" t="str">
        <f ca="1">IF(AND($O231="Objectif",BQ$7&gt;=$R231,BQ$7&lt;=$R231+$S231-1),2,IF(AND($O231="Jalon",BQ$7&gt;=$R231,BQ$7&lt;=$R231+$S231-1),1,""))</f>
        <v/>
      </c>
      <c r="BR231" s="23" t="str">
        <f ca="1">IF(AND($O231="Objectif",BR$7&gt;=$R231,BR$7&lt;=$R231+$S231-1),2,IF(AND($O231="Jalon",BR$7&gt;=$R231,BR$7&lt;=$R231+$S231-1),1,""))</f>
        <v/>
      </c>
      <c r="BS231" s="23" t="str">
        <f ca="1">IF(AND($O231="Objectif",BS$7&gt;=$R231,BS$7&lt;=$R231+$S231-1),2,IF(AND($O231="Jalon",BS$7&gt;=$R231,BS$7&lt;=$R231+$S231-1),1,""))</f>
        <v/>
      </c>
      <c r="BT231" s="23" t="str">
        <f ca="1">IF(AND($O231="Objectif",BT$7&gt;=$R231,BT$7&lt;=$R231+$S231-1),2,IF(AND($O231="Jalon",BT$7&gt;=$R231,BT$7&lt;=$R231+$S231-1),1,""))</f>
        <v/>
      </c>
      <c r="BU231" s="23" t="str">
        <f ca="1">IF(AND($O231="Objectif",BU$7&gt;=$R231,BU$7&lt;=$R231+$S231-1),2,IF(AND($O231="Jalon",BU$7&gt;=$R231,BU$7&lt;=$R231+$S231-1),1,""))</f>
        <v/>
      </c>
      <c r="BV231" s="23" t="str">
        <f ca="1">IF(AND($O231="Objectif",BV$7&gt;=$R231,BV$7&lt;=$R231+$S231-1),2,IF(AND($O231="Jalon",BV$7&gt;=$R231,BV$7&lt;=$R231+$S231-1),1,""))</f>
        <v/>
      </c>
      <c r="BW231" s="23" t="str">
        <f ca="1">IF(AND($O231="Objectif",BW$7&gt;=$R231,BW$7&lt;=$R231+$S231-1),2,IF(AND($O231="Jalon",BW$7&gt;=$R231,BW$7&lt;=$R231+$S231-1),1,""))</f>
        <v/>
      </c>
      <c r="BX231" s="23" t="str">
        <f ca="1">IF(AND($O231="Objectif",BX$7&gt;=$R231,BX$7&lt;=$R231+$S231-1),2,IF(AND($O231="Jalon",BX$7&gt;=$R231,BX$7&lt;=$R231+$S231-1),1,""))</f>
        <v/>
      </c>
      <c r="BY231" s="23" t="str">
        <f ca="1">IF(AND($O231="Objectif",BY$7&gt;=$R231,BY$7&lt;=$R231+$S231-1),2,IF(AND($O231="Jalon",BY$7&gt;=$R231,BY$7&lt;=$R231+$S231-1),1,""))</f>
        <v/>
      </c>
      <c r="BZ231" s="23" t="str">
        <f ca="1">IF(AND($O231="Objectif",BZ$7&gt;=$R231,BZ$7&lt;=$R231+$S231-1),2,IF(AND($O231="Jalon",BZ$7&gt;=$R231,BZ$7&lt;=$R231+$S231-1),1,""))</f>
        <v/>
      </c>
      <c r="CA231" s="23" t="str">
        <f ca="1">IF(AND($O231="Objectif",CA$7&gt;=$R231,CA$7&lt;=$R231+$S231-1),2,IF(AND($O231="Jalon",CA$7&gt;=$R231,CA$7&lt;=$R231+$S231-1),1,""))</f>
        <v/>
      </c>
      <c r="CB231" s="23" t="str">
        <f ca="1">IF(AND($O231="Objectif",CB$7&gt;=$R231,CB$7&lt;=$R231+$S231-1),2,IF(AND($O231="Jalon",CB$7&gt;=$R231,CB$7&lt;=$R231+$S231-1),1,""))</f>
        <v/>
      </c>
    </row>
    <row r="232" spans="1:80" s="60" customFormat="1" ht="30" customHeight="1" x14ac:dyDescent="0.25">
      <c r="A232" s="36">
        <v>41</v>
      </c>
      <c r="B232" s="33" t="s">
        <v>57</v>
      </c>
      <c r="C232" s="88" t="str">
        <f ca="1">VLOOKUP(((Jalons[[#This Row],[perturbation ]]+Jalons[[#This Row],[perturbation 9]])/150),$D$3:$E$6,2,1)</f>
        <v>En bonne voie</v>
      </c>
      <c r="D232" s="88" t="str">
        <f ca="1">VLOOKUP((Jalons[[#This Row],[temps consommés ]]-Jalons[[#This Row],[Nombre de jours]])/Jalons[[#This Row],[Nombre de jours]],$V$3:$W$6,2,1)</f>
        <v>En bonne voie</v>
      </c>
      <c r="E232" s="22" t="s">
        <v>9</v>
      </c>
      <c r="F232" s="65">
        <f>IF(AND(Jalons[[#This Row],[début réel ]]="",Jalons[[#This Row],[fin réelle ]]),0,IF(AND(Jalons[[#This Row],[début réel ]]&lt;&gt;"",Jalons[[#This Row],[fin réelle ]]=""),0.5,1))</f>
        <v>0</v>
      </c>
      <c r="G232" s="56">
        <f>+T187+1</f>
        <v>45083</v>
      </c>
      <c r="H232" s="21">
        <v>1</v>
      </c>
      <c r="I232" s="45">
        <f>+Jalons[[#This Row],[Début prévisionnel ]]+Jalons[[#This Row],[Nombre de jours]]-1</f>
        <v>45083</v>
      </c>
      <c r="J232" s="45"/>
      <c r="K232" s="87">
        <f ca="1">IF(Jalons[[#This Row],[temps consommés ]]-Jalons[[#This Row],[Nombre de jours]]&lt;0,0,Jalons[[#This Row],[temps consommés ]]-Jalons[[#This Row],[Nombre de jours]])</f>
        <v>0</v>
      </c>
      <c r="L23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2" s="45"/>
      <c r="N232" s="66"/>
      <c r="O232" s="88" t="str">
        <f ca="1">VLOOKUP(Jalons[[#This Row],[temps consommés 10]]-Jalons[[#This Row],[Nombre de jours6]]/Jalons[[#This Row],[Nombre de jours6]],$V$3:$W$6,2,1)</f>
        <v>En bonne voie</v>
      </c>
      <c r="P232" s="22" t="s">
        <v>9</v>
      </c>
      <c r="Q232" s="65">
        <f>IF(AND(Jalons[[#This Row],[début réel 8]]="",Jalons[[#This Row],[fin réelle 11]]),0,IF(AND(Jalons[[#This Row],[début réel 8]]&lt;&gt;"",Jalons[[#This Row],[fin réelle 11]]=""),0.5,1))</f>
        <v>0</v>
      </c>
      <c r="R232" s="56">
        <f>+Jalons[[#This Row],[Fin ]]+1</f>
        <v>45084</v>
      </c>
      <c r="S232">
        <v>23</v>
      </c>
      <c r="T232" s="45">
        <f>Jalons[[#This Row],[Début prévisionnel 5]]+Jalons[[#This Row],[Nombre de jours6]]</f>
        <v>45107</v>
      </c>
      <c r="U232" s="45"/>
      <c r="V232" s="87">
        <f ca="1">IF(Jalons[[#This Row],[temps consommés 10]]-Jalons[[#This Row],[Nombre de jours6]]&lt;0,0,Jalons[[#This Row],[temps consommés 10]]-Jalons[[#This Row],[Nombre de jours6]])</f>
        <v>0</v>
      </c>
      <c r="W23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2" s="45"/>
      <c r="Y232" s="23" t="str">
        <f ca="1">IF(AND($O232="Objectif",Y$7&gt;=$R232,Y$7&lt;=$R232+$S232-1),2,IF(AND($O232="Jalon",Y$7&gt;=$R232,Y$7&lt;=$R232+$S232-1),1,""))</f>
        <v/>
      </c>
      <c r="Z232" s="23" t="str">
        <f ca="1">IF(AND($O232="Objectif",Z$7&gt;=$R232,Z$7&lt;=$R232+$S232-1),2,IF(AND($O232="Jalon",Z$7&gt;=$R232,Z$7&lt;=$R232+$S232-1),1,""))</f>
        <v/>
      </c>
      <c r="AA232" s="23" t="str">
        <f ca="1">IF(AND($O232="Objectif",AA$7&gt;=$R232,AA$7&lt;=$R232+$S232-1),2,IF(AND($O232="Jalon",AA$7&gt;=$R232,AA$7&lt;=$R232+$S232-1),1,""))</f>
        <v/>
      </c>
      <c r="AB232" s="23" t="str">
        <f ca="1">IF(AND($O232="Objectif",AB$7&gt;=$R232,AB$7&lt;=$R232+$S232-1),2,IF(AND($O232="Jalon",AB$7&gt;=$R232,AB$7&lt;=$R232+$S232-1),1,""))</f>
        <v/>
      </c>
      <c r="AC232" s="23" t="str">
        <f ca="1">IF(AND($O232="Objectif",AC$7&gt;=$R232,AC$7&lt;=$R232+$S232-1),2,IF(AND($O232="Jalon",AC$7&gt;=$R232,AC$7&lt;=$R232+$S232-1),1,""))</f>
        <v/>
      </c>
      <c r="AD232" s="23" t="str">
        <f ca="1">IF(AND($O232="Objectif",AD$7&gt;=$R232,AD$7&lt;=$R232+$S232-1),2,IF(AND($O232="Jalon",AD$7&gt;=$R232,AD$7&lt;=$R232+$S232-1),1,""))</f>
        <v/>
      </c>
      <c r="AE232" s="23" t="str">
        <f ca="1">IF(AND($O232="Objectif",AE$7&gt;=$R232,AE$7&lt;=$R232+$S232-1),2,IF(AND($O232="Jalon",AE$7&gt;=$R232,AE$7&lt;=$R232+$S232-1),1,""))</f>
        <v/>
      </c>
      <c r="AF232" s="23" t="str">
        <f ca="1">IF(AND($O232="Objectif",AF$7&gt;=$R232,AF$7&lt;=$R232+$S232-1),2,IF(AND($O232="Jalon",AF$7&gt;=$R232,AF$7&lt;=$R232+$S232-1),1,""))</f>
        <v/>
      </c>
      <c r="AG232" s="23" t="str">
        <f ca="1">IF(AND($O232="Objectif",AG$7&gt;=$R232,AG$7&lt;=$R232+$S232-1),2,IF(AND($O232="Jalon",AG$7&gt;=$R232,AG$7&lt;=$R232+$S232-1),1,""))</f>
        <v/>
      </c>
      <c r="AH232" s="23" t="str">
        <f ca="1">IF(AND($O232="Objectif",AH$7&gt;=$R232,AH$7&lt;=$R232+$S232-1),2,IF(AND($O232="Jalon",AH$7&gt;=$R232,AH$7&lt;=$R232+$S232-1),1,""))</f>
        <v/>
      </c>
      <c r="AI232" s="23" t="str">
        <f ca="1">IF(AND($O232="Objectif",AI$7&gt;=$R232,AI$7&lt;=$R232+$S232-1),2,IF(AND($O232="Jalon",AI$7&gt;=$R232,AI$7&lt;=$R232+$S232-1),1,""))</f>
        <v/>
      </c>
      <c r="AJ232" s="23" t="str">
        <f ca="1">IF(AND($O232="Objectif",AJ$7&gt;=$R232,AJ$7&lt;=$R232+$S232-1),2,IF(AND($O232="Jalon",AJ$7&gt;=$R232,AJ$7&lt;=$R232+$S232-1),1,""))</f>
        <v/>
      </c>
      <c r="AK232" s="23" t="str">
        <f ca="1">IF(AND($O232="Objectif",AK$7&gt;=$R232,AK$7&lt;=$R232+$S232-1),2,IF(AND($O232="Jalon",AK$7&gt;=$R232,AK$7&lt;=$R232+$S232-1),1,""))</f>
        <v/>
      </c>
      <c r="AL232" s="23" t="str">
        <f ca="1">IF(AND($O232="Objectif",AL$7&gt;=$R232,AL$7&lt;=$R232+$S232-1),2,IF(AND($O232="Jalon",AL$7&gt;=$R232,AL$7&lt;=$R232+$S232-1),1,""))</f>
        <v/>
      </c>
      <c r="AM232" s="23" t="str">
        <f ca="1">IF(AND($O232="Objectif",AM$7&gt;=$R232,AM$7&lt;=$R232+$S232-1),2,IF(AND($O232="Jalon",AM$7&gt;=$R232,AM$7&lt;=$R232+$S232-1),1,""))</f>
        <v/>
      </c>
      <c r="AN232" s="23" t="str">
        <f ca="1">IF(AND($O232="Objectif",AN$7&gt;=$R232,AN$7&lt;=$R232+$S232-1),2,IF(AND($O232="Jalon",AN$7&gt;=$R232,AN$7&lt;=$R232+$S232-1),1,""))</f>
        <v/>
      </c>
      <c r="AO232" s="23" t="str">
        <f ca="1">IF(AND($O232="Objectif",AO$7&gt;=$R232,AO$7&lt;=$R232+$S232-1),2,IF(AND($O232="Jalon",AO$7&gt;=$R232,AO$7&lt;=$R232+$S232-1),1,""))</f>
        <v/>
      </c>
      <c r="AP232" s="23" t="str">
        <f ca="1">IF(AND($O232="Objectif",AP$7&gt;=$R232,AP$7&lt;=$R232+$S232-1),2,IF(AND($O232="Jalon",AP$7&gt;=$R232,AP$7&lt;=$R232+$S232-1),1,""))</f>
        <v/>
      </c>
      <c r="AQ232" s="23" t="str">
        <f ca="1">IF(AND($O232="Objectif",AQ$7&gt;=$R232,AQ$7&lt;=$R232+$S232-1),2,IF(AND($O232="Jalon",AQ$7&gt;=$R232,AQ$7&lt;=$R232+$S232-1),1,""))</f>
        <v/>
      </c>
      <c r="AR232" s="23" t="str">
        <f ca="1">IF(AND($O232="Objectif",AR$7&gt;=$R232,AR$7&lt;=$R232+$S232-1),2,IF(AND($O232="Jalon",AR$7&gt;=$R232,AR$7&lt;=$R232+$S232-1),1,""))</f>
        <v/>
      </c>
      <c r="AS232" s="23" t="str">
        <f ca="1">IF(AND($O232="Objectif",AS$7&gt;=$R232,AS$7&lt;=$R232+$S232-1),2,IF(AND($O232="Jalon",AS$7&gt;=$R232,AS$7&lt;=$R232+$S232-1),1,""))</f>
        <v/>
      </c>
      <c r="AT232" s="23" t="str">
        <f ca="1">IF(AND($O232="Objectif",AT$7&gt;=$R232,AT$7&lt;=$R232+$S232-1),2,IF(AND($O232="Jalon",AT$7&gt;=$R232,AT$7&lt;=$R232+$S232-1),1,""))</f>
        <v/>
      </c>
      <c r="AU232" s="23" t="str">
        <f ca="1">IF(AND($O232="Objectif",AU$7&gt;=$R232,AU$7&lt;=$R232+$S232-1),2,IF(AND($O232="Jalon",AU$7&gt;=$R232,AU$7&lt;=$R232+$S232-1),1,""))</f>
        <v/>
      </c>
      <c r="AV232" s="23" t="str">
        <f ca="1">IF(AND($O232="Objectif",AV$7&gt;=$R232,AV$7&lt;=$R232+$S232-1),2,IF(AND($O232="Jalon",AV$7&gt;=$R232,AV$7&lt;=$R232+$S232-1),1,""))</f>
        <v/>
      </c>
      <c r="AW232" s="23" t="str">
        <f ca="1">IF(AND($O232="Objectif",AW$7&gt;=$R232,AW$7&lt;=$R232+$S232-1),2,IF(AND($O232="Jalon",AW$7&gt;=$R232,AW$7&lt;=$R232+$S232-1),1,""))</f>
        <v/>
      </c>
      <c r="AX232" s="23" t="str">
        <f ca="1">IF(AND($O232="Objectif",AX$7&gt;=$R232,AX$7&lt;=$R232+$S232-1),2,IF(AND($O232="Jalon",AX$7&gt;=$R232,AX$7&lt;=$R232+$S232-1),1,""))</f>
        <v/>
      </c>
      <c r="AY232" s="23" t="str">
        <f ca="1">IF(AND($O232="Objectif",AY$7&gt;=$R232,AY$7&lt;=$R232+$S232-1),2,IF(AND($O232="Jalon",AY$7&gt;=$R232,AY$7&lt;=$R232+$S232-1),1,""))</f>
        <v/>
      </c>
      <c r="AZ232" s="23" t="str">
        <f ca="1">IF(AND($O232="Objectif",AZ$7&gt;=$R232,AZ$7&lt;=$R232+$S232-1),2,IF(AND($O232="Jalon",AZ$7&gt;=$R232,AZ$7&lt;=$R232+$S232-1),1,""))</f>
        <v/>
      </c>
      <c r="BA232" s="23" t="str">
        <f ca="1">IF(AND($O232="Objectif",BA$7&gt;=$R232,BA$7&lt;=$R232+$S232-1),2,IF(AND($O232="Jalon",BA$7&gt;=$R232,BA$7&lt;=$R232+$S232-1),1,""))</f>
        <v/>
      </c>
      <c r="BB232" s="23" t="str">
        <f ca="1">IF(AND($O232="Objectif",BB$7&gt;=$R232,BB$7&lt;=$R232+$S232-1),2,IF(AND($O232="Jalon",BB$7&gt;=$R232,BB$7&lt;=$R232+$S232-1),1,""))</f>
        <v/>
      </c>
      <c r="BC232" s="23" t="str">
        <f ca="1">IF(AND($O232="Objectif",BC$7&gt;=$R232,BC$7&lt;=$R232+$S232-1),2,IF(AND($O232="Jalon",BC$7&gt;=$R232,BC$7&lt;=$R232+$S232-1),1,""))</f>
        <v/>
      </c>
      <c r="BD232" s="23" t="str">
        <f ca="1">IF(AND($O232="Objectif",BD$7&gt;=$R232,BD$7&lt;=$R232+$S232-1),2,IF(AND($O232="Jalon",BD$7&gt;=$R232,BD$7&lt;=$R232+$S232-1),1,""))</f>
        <v/>
      </c>
      <c r="BE232" s="23" t="str">
        <f ca="1">IF(AND($O232="Objectif",BE$7&gt;=$R232,BE$7&lt;=$R232+$S232-1),2,IF(AND($O232="Jalon",BE$7&gt;=$R232,BE$7&lt;=$R232+$S232-1),1,""))</f>
        <v/>
      </c>
      <c r="BF232" s="23" t="str">
        <f ca="1">IF(AND($O232="Objectif",BF$7&gt;=$R232,BF$7&lt;=$R232+$S232-1),2,IF(AND($O232="Jalon",BF$7&gt;=$R232,BF$7&lt;=$R232+$S232-1),1,""))</f>
        <v/>
      </c>
      <c r="BG232" s="23" t="str">
        <f ca="1">IF(AND($O232="Objectif",BG$7&gt;=$R232,BG$7&lt;=$R232+$S232-1),2,IF(AND($O232="Jalon",BG$7&gt;=$R232,BG$7&lt;=$R232+$S232-1),1,""))</f>
        <v/>
      </c>
      <c r="BH232" s="23" t="str">
        <f ca="1">IF(AND($O232="Objectif",BH$7&gt;=$R232,BH$7&lt;=$R232+$S232-1),2,IF(AND($O232="Jalon",BH$7&gt;=$R232,BH$7&lt;=$R232+$S232-1),1,""))</f>
        <v/>
      </c>
      <c r="BI232" s="23" t="str">
        <f ca="1">IF(AND($O232="Objectif",BI$7&gt;=$R232,BI$7&lt;=$R232+$S232-1),2,IF(AND($O232="Jalon",BI$7&gt;=$R232,BI$7&lt;=$R232+$S232-1),1,""))</f>
        <v/>
      </c>
      <c r="BJ232" s="23" t="str">
        <f ca="1">IF(AND($O232="Objectif",BJ$7&gt;=$R232,BJ$7&lt;=$R232+$S232-1),2,IF(AND($O232="Jalon",BJ$7&gt;=$R232,BJ$7&lt;=$R232+$S232-1),1,""))</f>
        <v/>
      </c>
      <c r="BK232" s="23" t="str">
        <f ca="1">IF(AND($O232="Objectif",BK$7&gt;=$R232,BK$7&lt;=$R232+$S232-1),2,IF(AND($O232="Jalon",BK$7&gt;=$R232,BK$7&lt;=$R232+$S232-1),1,""))</f>
        <v/>
      </c>
      <c r="BL232" s="23" t="str">
        <f ca="1">IF(AND($O232="Objectif",BL$7&gt;=$R232,BL$7&lt;=$R232+$S232-1),2,IF(AND($O232="Jalon",BL$7&gt;=$R232,BL$7&lt;=$R232+$S232-1),1,""))</f>
        <v/>
      </c>
      <c r="BM232" s="23" t="str">
        <f ca="1">IF(AND($O232="Objectif",BM$7&gt;=$R232,BM$7&lt;=$R232+$S232-1),2,IF(AND($O232="Jalon",BM$7&gt;=$R232,BM$7&lt;=$R232+$S232-1),1,""))</f>
        <v/>
      </c>
      <c r="BN232" s="23" t="str">
        <f ca="1">IF(AND($O232="Objectif",BN$7&gt;=$R232,BN$7&lt;=$R232+$S232-1),2,IF(AND($O232="Jalon",BN$7&gt;=$R232,BN$7&lt;=$R232+$S232-1),1,""))</f>
        <v/>
      </c>
      <c r="BO232" s="23" t="str">
        <f ca="1">IF(AND($O232="Objectif",BO$7&gt;=$R232,BO$7&lt;=$R232+$S232-1),2,IF(AND($O232="Jalon",BO$7&gt;=$R232,BO$7&lt;=$R232+$S232-1),1,""))</f>
        <v/>
      </c>
      <c r="BP232" s="23" t="str">
        <f ca="1">IF(AND($O232="Objectif",BP$7&gt;=$R232,BP$7&lt;=$R232+$S232-1),2,IF(AND($O232="Jalon",BP$7&gt;=$R232,BP$7&lt;=$R232+$S232-1),1,""))</f>
        <v/>
      </c>
      <c r="BQ232" s="23" t="str">
        <f ca="1">IF(AND($O232="Objectif",BQ$7&gt;=$R232,BQ$7&lt;=$R232+$S232-1),2,IF(AND($O232="Jalon",BQ$7&gt;=$R232,BQ$7&lt;=$R232+$S232-1),1,""))</f>
        <v/>
      </c>
      <c r="BR232" s="23" t="str">
        <f ca="1">IF(AND($O232="Objectif",BR$7&gt;=$R232,BR$7&lt;=$R232+$S232-1),2,IF(AND($O232="Jalon",BR$7&gt;=$R232,BR$7&lt;=$R232+$S232-1),1,""))</f>
        <v/>
      </c>
      <c r="BS232" s="23" t="str">
        <f ca="1">IF(AND($O232="Objectif",BS$7&gt;=$R232,BS$7&lt;=$R232+$S232-1),2,IF(AND($O232="Jalon",BS$7&gt;=$R232,BS$7&lt;=$R232+$S232-1),1,""))</f>
        <v/>
      </c>
      <c r="BT232" s="23" t="str">
        <f ca="1">IF(AND($O232="Objectif",BT$7&gt;=$R232,BT$7&lt;=$R232+$S232-1),2,IF(AND($O232="Jalon",BT$7&gt;=$R232,BT$7&lt;=$R232+$S232-1),1,""))</f>
        <v/>
      </c>
      <c r="BU232" s="23" t="str">
        <f ca="1">IF(AND($O232="Objectif",BU$7&gt;=$R232,BU$7&lt;=$R232+$S232-1),2,IF(AND($O232="Jalon",BU$7&gt;=$R232,BU$7&lt;=$R232+$S232-1),1,""))</f>
        <v/>
      </c>
      <c r="BV232" s="23" t="str">
        <f ca="1">IF(AND($O232="Objectif",BV$7&gt;=$R232,BV$7&lt;=$R232+$S232-1),2,IF(AND($O232="Jalon",BV$7&gt;=$R232,BV$7&lt;=$R232+$S232-1),1,""))</f>
        <v/>
      </c>
      <c r="BW232" s="23" t="str">
        <f ca="1">IF(AND($O232="Objectif",BW$7&gt;=$R232,BW$7&lt;=$R232+$S232-1),2,IF(AND($O232="Jalon",BW$7&gt;=$R232,BW$7&lt;=$R232+$S232-1),1,""))</f>
        <v/>
      </c>
      <c r="BX232" s="23" t="str">
        <f ca="1">IF(AND($O232="Objectif",BX$7&gt;=$R232,BX$7&lt;=$R232+$S232-1),2,IF(AND($O232="Jalon",BX$7&gt;=$R232,BX$7&lt;=$R232+$S232-1),1,""))</f>
        <v/>
      </c>
      <c r="BY232" s="23" t="str">
        <f ca="1">IF(AND($O232="Objectif",BY$7&gt;=$R232,BY$7&lt;=$R232+$S232-1),2,IF(AND($O232="Jalon",BY$7&gt;=$R232,BY$7&lt;=$R232+$S232-1),1,""))</f>
        <v/>
      </c>
      <c r="BZ232" s="23" t="str">
        <f ca="1">IF(AND($O232="Objectif",BZ$7&gt;=$R232,BZ$7&lt;=$R232+$S232-1),2,IF(AND($O232="Jalon",BZ$7&gt;=$R232,BZ$7&lt;=$R232+$S232-1),1,""))</f>
        <v/>
      </c>
      <c r="CA232" s="23" t="str">
        <f ca="1">IF(AND($O232="Objectif",CA$7&gt;=$R232,CA$7&lt;=$R232+$S232-1),2,IF(AND($O232="Jalon",CA$7&gt;=$R232,CA$7&lt;=$R232+$S232-1),1,""))</f>
        <v/>
      </c>
      <c r="CB232" s="23" t="str">
        <f ca="1">IF(AND($O232="Objectif",CB$7&gt;=$R232,CB$7&lt;=$R232+$S232-1),2,IF(AND($O232="Jalon",CB$7&gt;=$R232,CB$7&lt;=$R232+$S232-1),1,""))</f>
        <v/>
      </c>
    </row>
    <row r="233" spans="1:80" s="60" customFormat="1" ht="30" customHeight="1" x14ac:dyDescent="0.25">
      <c r="A233" s="37">
        <v>42</v>
      </c>
      <c r="B233" s="33" t="s">
        <v>58</v>
      </c>
      <c r="C233" s="88" t="str">
        <f ca="1">VLOOKUP(((Jalons[[#This Row],[perturbation ]]+Jalons[[#This Row],[perturbation 9]])/150),$D$3:$E$6,2,1)</f>
        <v>En bonne voie</v>
      </c>
      <c r="D233" s="88" t="str">
        <f ca="1">VLOOKUP((Jalons[[#This Row],[temps consommés ]]-Jalons[[#This Row],[Nombre de jours]])/Jalons[[#This Row],[Nombre de jours]],$V$3:$W$6,2,1)</f>
        <v>En bonne voie</v>
      </c>
      <c r="E233" s="22" t="s">
        <v>9</v>
      </c>
      <c r="F233" s="65">
        <f>IF(AND(Jalons[[#This Row],[début réel ]]="",Jalons[[#This Row],[fin réelle ]]),0,IF(AND(Jalons[[#This Row],[début réel ]]&lt;&gt;"",Jalons[[#This Row],[fin réelle ]]=""),0.5,1))</f>
        <v>0</v>
      </c>
      <c r="G233" s="56">
        <f>+T188+1</f>
        <v>45083</v>
      </c>
      <c r="H233" s="21">
        <v>1</v>
      </c>
      <c r="I233" s="45">
        <f>+Jalons[[#This Row],[Début prévisionnel ]]+Jalons[[#This Row],[Nombre de jours]]-1</f>
        <v>45083</v>
      </c>
      <c r="J233" s="45"/>
      <c r="K233" s="87">
        <f ca="1">IF(Jalons[[#This Row],[temps consommés ]]-Jalons[[#This Row],[Nombre de jours]]&lt;0,0,Jalons[[#This Row],[temps consommés ]]-Jalons[[#This Row],[Nombre de jours]])</f>
        <v>0</v>
      </c>
      <c r="L23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3" s="45"/>
      <c r="N233" s="66"/>
      <c r="O233" s="88" t="str">
        <f ca="1">VLOOKUP(Jalons[[#This Row],[temps consommés 10]]-Jalons[[#This Row],[Nombre de jours6]]/Jalons[[#This Row],[Nombre de jours6]],$V$3:$W$6,2,1)</f>
        <v>En bonne voie</v>
      </c>
      <c r="P233" s="22" t="s">
        <v>9</v>
      </c>
      <c r="Q233" s="65">
        <f>IF(AND(Jalons[[#This Row],[début réel 8]]="",Jalons[[#This Row],[fin réelle 11]]),0,IF(AND(Jalons[[#This Row],[début réel 8]]&lt;&gt;"",Jalons[[#This Row],[fin réelle 11]]=""),0.5,1))</f>
        <v>0</v>
      </c>
      <c r="R233" s="56">
        <f>+Jalons[[#This Row],[Fin ]]+1</f>
        <v>45084</v>
      </c>
      <c r="S233">
        <v>23</v>
      </c>
      <c r="T233" s="45">
        <f>Jalons[[#This Row],[Début prévisionnel 5]]+Jalons[[#This Row],[Nombre de jours6]]</f>
        <v>45107</v>
      </c>
      <c r="U233" s="45"/>
      <c r="V233" s="87">
        <f ca="1">IF(Jalons[[#This Row],[temps consommés 10]]-Jalons[[#This Row],[Nombre de jours6]]&lt;0,0,Jalons[[#This Row],[temps consommés 10]]-Jalons[[#This Row],[Nombre de jours6]])</f>
        <v>0</v>
      </c>
      <c r="W23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3" s="45"/>
      <c r="Y233" s="23" t="str">
        <f ca="1">IF(AND($O233="Objectif",Y$7&gt;=$R233,Y$7&lt;=$R233+$S233-1),2,IF(AND($O233="Jalon",Y$7&gt;=$R233,Y$7&lt;=$R233+$S233-1),1,""))</f>
        <v/>
      </c>
      <c r="Z233" s="23" t="str">
        <f ca="1">IF(AND($O233="Objectif",Z$7&gt;=$R233,Z$7&lt;=$R233+$S233-1),2,IF(AND($O233="Jalon",Z$7&gt;=$R233,Z$7&lt;=$R233+$S233-1),1,""))</f>
        <v/>
      </c>
      <c r="AA233" s="23" t="str">
        <f ca="1">IF(AND($O233="Objectif",AA$7&gt;=$R233,AA$7&lt;=$R233+$S233-1),2,IF(AND($O233="Jalon",AA$7&gt;=$R233,AA$7&lt;=$R233+$S233-1),1,""))</f>
        <v/>
      </c>
      <c r="AB233" s="23" t="str">
        <f ca="1">IF(AND($O233="Objectif",AB$7&gt;=$R233,AB$7&lt;=$R233+$S233-1),2,IF(AND($O233="Jalon",AB$7&gt;=$R233,AB$7&lt;=$R233+$S233-1),1,""))</f>
        <v/>
      </c>
      <c r="AC233" s="23" t="str">
        <f ca="1">IF(AND($O233="Objectif",AC$7&gt;=$R233,AC$7&lt;=$R233+$S233-1),2,IF(AND($O233="Jalon",AC$7&gt;=$R233,AC$7&lt;=$R233+$S233-1),1,""))</f>
        <v/>
      </c>
      <c r="AD233" s="23" t="str">
        <f ca="1">IF(AND($O233="Objectif",AD$7&gt;=$R233,AD$7&lt;=$R233+$S233-1),2,IF(AND($O233="Jalon",AD$7&gt;=$R233,AD$7&lt;=$R233+$S233-1),1,""))</f>
        <v/>
      </c>
      <c r="AE233" s="23" t="str">
        <f ca="1">IF(AND($O233="Objectif",AE$7&gt;=$R233,AE$7&lt;=$R233+$S233-1),2,IF(AND($O233="Jalon",AE$7&gt;=$R233,AE$7&lt;=$R233+$S233-1),1,""))</f>
        <v/>
      </c>
      <c r="AF233" s="23" t="str">
        <f ca="1">IF(AND($O233="Objectif",AF$7&gt;=$R233,AF$7&lt;=$R233+$S233-1),2,IF(AND($O233="Jalon",AF$7&gt;=$R233,AF$7&lt;=$R233+$S233-1),1,""))</f>
        <v/>
      </c>
      <c r="AG233" s="23" t="str">
        <f ca="1">IF(AND($O233="Objectif",AG$7&gt;=$R233,AG$7&lt;=$R233+$S233-1),2,IF(AND($O233="Jalon",AG$7&gt;=$R233,AG$7&lt;=$R233+$S233-1),1,""))</f>
        <v/>
      </c>
      <c r="AH233" s="23" t="str">
        <f ca="1">IF(AND($O233="Objectif",AH$7&gt;=$R233,AH$7&lt;=$R233+$S233-1),2,IF(AND($O233="Jalon",AH$7&gt;=$R233,AH$7&lt;=$R233+$S233-1),1,""))</f>
        <v/>
      </c>
      <c r="AI233" s="23" t="str">
        <f ca="1">IF(AND($O233="Objectif",AI$7&gt;=$R233,AI$7&lt;=$R233+$S233-1),2,IF(AND($O233="Jalon",AI$7&gt;=$R233,AI$7&lt;=$R233+$S233-1),1,""))</f>
        <v/>
      </c>
      <c r="AJ233" s="23" t="str">
        <f ca="1">IF(AND($O233="Objectif",AJ$7&gt;=$R233,AJ$7&lt;=$R233+$S233-1),2,IF(AND($O233="Jalon",AJ$7&gt;=$R233,AJ$7&lt;=$R233+$S233-1),1,""))</f>
        <v/>
      </c>
      <c r="AK233" s="23" t="str">
        <f ca="1">IF(AND($O233="Objectif",AK$7&gt;=$R233,AK$7&lt;=$R233+$S233-1),2,IF(AND($O233="Jalon",AK$7&gt;=$R233,AK$7&lt;=$R233+$S233-1),1,""))</f>
        <v/>
      </c>
      <c r="AL233" s="23" t="str">
        <f ca="1">IF(AND($O233="Objectif",AL$7&gt;=$R233,AL$7&lt;=$R233+$S233-1),2,IF(AND($O233="Jalon",AL$7&gt;=$R233,AL$7&lt;=$R233+$S233-1),1,""))</f>
        <v/>
      </c>
      <c r="AM233" s="23" t="str">
        <f ca="1">IF(AND($O233="Objectif",AM$7&gt;=$R233,AM$7&lt;=$R233+$S233-1),2,IF(AND($O233="Jalon",AM$7&gt;=$R233,AM$7&lt;=$R233+$S233-1),1,""))</f>
        <v/>
      </c>
      <c r="AN233" s="23" t="str">
        <f ca="1">IF(AND($O233="Objectif",AN$7&gt;=$R233,AN$7&lt;=$R233+$S233-1),2,IF(AND($O233="Jalon",AN$7&gt;=$R233,AN$7&lt;=$R233+$S233-1),1,""))</f>
        <v/>
      </c>
      <c r="AO233" s="23" t="str">
        <f ca="1">IF(AND($O233="Objectif",AO$7&gt;=$R233,AO$7&lt;=$R233+$S233-1),2,IF(AND($O233="Jalon",AO$7&gt;=$R233,AO$7&lt;=$R233+$S233-1),1,""))</f>
        <v/>
      </c>
      <c r="AP233" s="23" t="str">
        <f ca="1">IF(AND($O233="Objectif",AP$7&gt;=$R233,AP$7&lt;=$R233+$S233-1),2,IF(AND($O233="Jalon",AP$7&gt;=$R233,AP$7&lt;=$R233+$S233-1),1,""))</f>
        <v/>
      </c>
      <c r="AQ233" s="23" t="str">
        <f ca="1">IF(AND($O233="Objectif",AQ$7&gt;=$R233,AQ$7&lt;=$R233+$S233-1),2,IF(AND($O233="Jalon",AQ$7&gt;=$R233,AQ$7&lt;=$R233+$S233-1),1,""))</f>
        <v/>
      </c>
      <c r="AR233" s="23" t="str">
        <f ca="1">IF(AND($O233="Objectif",AR$7&gt;=$R233,AR$7&lt;=$R233+$S233-1),2,IF(AND($O233="Jalon",AR$7&gt;=$R233,AR$7&lt;=$R233+$S233-1),1,""))</f>
        <v/>
      </c>
      <c r="AS233" s="23" t="str">
        <f ca="1">IF(AND($O233="Objectif",AS$7&gt;=$R233,AS$7&lt;=$R233+$S233-1),2,IF(AND($O233="Jalon",AS$7&gt;=$R233,AS$7&lt;=$R233+$S233-1),1,""))</f>
        <v/>
      </c>
      <c r="AT233" s="23" t="str">
        <f ca="1">IF(AND($O233="Objectif",AT$7&gt;=$R233,AT$7&lt;=$R233+$S233-1),2,IF(AND($O233="Jalon",AT$7&gt;=$R233,AT$7&lt;=$R233+$S233-1),1,""))</f>
        <v/>
      </c>
      <c r="AU233" s="23" t="str">
        <f ca="1">IF(AND($O233="Objectif",AU$7&gt;=$R233,AU$7&lt;=$R233+$S233-1),2,IF(AND($O233="Jalon",AU$7&gt;=$R233,AU$7&lt;=$R233+$S233-1),1,""))</f>
        <v/>
      </c>
      <c r="AV233" s="23" t="str">
        <f ca="1">IF(AND($O233="Objectif",AV$7&gt;=$R233,AV$7&lt;=$R233+$S233-1),2,IF(AND($O233="Jalon",AV$7&gt;=$R233,AV$7&lt;=$R233+$S233-1),1,""))</f>
        <v/>
      </c>
      <c r="AW233" s="23" t="str">
        <f ca="1">IF(AND($O233="Objectif",AW$7&gt;=$R233,AW$7&lt;=$R233+$S233-1),2,IF(AND($O233="Jalon",AW$7&gt;=$R233,AW$7&lt;=$R233+$S233-1),1,""))</f>
        <v/>
      </c>
      <c r="AX233" s="23" t="str">
        <f ca="1">IF(AND($O233="Objectif",AX$7&gt;=$R233,AX$7&lt;=$R233+$S233-1),2,IF(AND($O233="Jalon",AX$7&gt;=$R233,AX$7&lt;=$R233+$S233-1),1,""))</f>
        <v/>
      </c>
      <c r="AY233" s="23" t="str">
        <f ca="1">IF(AND($O233="Objectif",AY$7&gt;=$R233,AY$7&lt;=$R233+$S233-1),2,IF(AND($O233="Jalon",AY$7&gt;=$R233,AY$7&lt;=$R233+$S233-1),1,""))</f>
        <v/>
      </c>
      <c r="AZ233" s="23" t="str">
        <f ca="1">IF(AND($O233="Objectif",AZ$7&gt;=$R233,AZ$7&lt;=$R233+$S233-1),2,IF(AND($O233="Jalon",AZ$7&gt;=$R233,AZ$7&lt;=$R233+$S233-1),1,""))</f>
        <v/>
      </c>
      <c r="BA233" s="23" t="str">
        <f ca="1">IF(AND($O233="Objectif",BA$7&gt;=$R233,BA$7&lt;=$R233+$S233-1),2,IF(AND($O233="Jalon",BA$7&gt;=$R233,BA$7&lt;=$R233+$S233-1),1,""))</f>
        <v/>
      </c>
      <c r="BB233" s="23" t="str">
        <f ca="1">IF(AND($O233="Objectif",BB$7&gt;=$R233,BB$7&lt;=$R233+$S233-1),2,IF(AND($O233="Jalon",BB$7&gt;=$R233,BB$7&lt;=$R233+$S233-1),1,""))</f>
        <v/>
      </c>
      <c r="BC233" s="23" t="str">
        <f ca="1">IF(AND($O233="Objectif",BC$7&gt;=$R233,BC$7&lt;=$R233+$S233-1),2,IF(AND($O233="Jalon",BC$7&gt;=$R233,BC$7&lt;=$R233+$S233-1),1,""))</f>
        <v/>
      </c>
      <c r="BD233" s="23" t="str">
        <f ca="1">IF(AND($O233="Objectif",BD$7&gt;=$R233,BD$7&lt;=$R233+$S233-1),2,IF(AND($O233="Jalon",BD$7&gt;=$R233,BD$7&lt;=$R233+$S233-1),1,""))</f>
        <v/>
      </c>
      <c r="BE233" s="23" t="str">
        <f ca="1">IF(AND($O233="Objectif",BE$7&gt;=$R233,BE$7&lt;=$R233+$S233-1),2,IF(AND($O233="Jalon",BE$7&gt;=$R233,BE$7&lt;=$R233+$S233-1),1,""))</f>
        <v/>
      </c>
      <c r="BF233" s="23" t="str">
        <f ca="1">IF(AND($O233="Objectif",BF$7&gt;=$R233,BF$7&lt;=$R233+$S233-1),2,IF(AND($O233="Jalon",BF$7&gt;=$R233,BF$7&lt;=$R233+$S233-1),1,""))</f>
        <v/>
      </c>
      <c r="BG233" s="23" t="str">
        <f ca="1">IF(AND($O233="Objectif",BG$7&gt;=$R233,BG$7&lt;=$R233+$S233-1),2,IF(AND($O233="Jalon",BG$7&gt;=$R233,BG$7&lt;=$R233+$S233-1),1,""))</f>
        <v/>
      </c>
      <c r="BH233" s="23" t="str">
        <f ca="1">IF(AND($O233="Objectif",BH$7&gt;=$R233,BH$7&lt;=$R233+$S233-1),2,IF(AND($O233="Jalon",BH$7&gt;=$R233,BH$7&lt;=$R233+$S233-1),1,""))</f>
        <v/>
      </c>
      <c r="BI233" s="23" t="str">
        <f ca="1">IF(AND($O233="Objectif",BI$7&gt;=$R233,BI$7&lt;=$R233+$S233-1),2,IF(AND($O233="Jalon",BI$7&gt;=$R233,BI$7&lt;=$R233+$S233-1),1,""))</f>
        <v/>
      </c>
      <c r="BJ233" s="23" t="str">
        <f ca="1">IF(AND($O233="Objectif",BJ$7&gt;=$R233,BJ$7&lt;=$R233+$S233-1),2,IF(AND($O233="Jalon",BJ$7&gt;=$R233,BJ$7&lt;=$R233+$S233-1),1,""))</f>
        <v/>
      </c>
      <c r="BK233" s="23" t="str">
        <f ca="1">IF(AND($O233="Objectif",BK$7&gt;=$R233,BK$7&lt;=$R233+$S233-1),2,IF(AND($O233="Jalon",BK$7&gt;=$R233,BK$7&lt;=$R233+$S233-1),1,""))</f>
        <v/>
      </c>
      <c r="BL233" s="23" t="str">
        <f ca="1">IF(AND($O233="Objectif",BL$7&gt;=$R233,BL$7&lt;=$R233+$S233-1),2,IF(AND($O233="Jalon",BL$7&gt;=$R233,BL$7&lt;=$R233+$S233-1),1,""))</f>
        <v/>
      </c>
      <c r="BM233" s="23" t="str">
        <f ca="1">IF(AND($O233="Objectif",BM$7&gt;=$R233,BM$7&lt;=$R233+$S233-1),2,IF(AND($O233="Jalon",BM$7&gt;=$R233,BM$7&lt;=$R233+$S233-1),1,""))</f>
        <v/>
      </c>
      <c r="BN233" s="23" t="str">
        <f ca="1">IF(AND($O233="Objectif",BN$7&gt;=$R233,BN$7&lt;=$R233+$S233-1),2,IF(AND($O233="Jalon",BN$7&gt;=$R233,BN$7&lt;=$R233+$S233-1),1,""))</f>
        <v/>
      </c>
      <c r="BO233" s="23" t="str">
        <f ca="1">IF(AND($O233="Objectif",BO$7&gt;=$R233,BO$7&lt;=$R233+$S233-1),2,IF(AND($O233="Jalon",BO$7&gt;=$R233,BO$7&lt;=$R233+$S233-1),1,""))</f>
        <v/>
      </c>
      <c r="BP233" s="23" t="str">
        <f ca="1">IF(AND($O233="Objectif",BP$7&gt;=$R233,BP$7&lt;=$R233+$S233-1),2,IF(AND($O233="Jalon",BP$7&gt;=$R233,BP$7&lt;=$R233+$S233-1),1,""))</f>
        <v/>
      </c>
      <c r="BQ233" s="23" t="str">
        <f ca="1">IF(AND($O233="Objectif",BQ$7&gt;=$R233,BQ$7&lt;=$R233+$S233-1),2,IF(AND($O233="Jalon",BQ$7&gt;=$R233,BQ$7&lt;=$R233+$S233-1),1,""))</f>
        <v/>
      </c>
      <c r="BR233" s="23" t="str">
        <f ca="1">IF(AND($O233="Objectif",BR$7&gt;=$R233,BR$7&lt;=$R233+$S233-1),2,IF(AND($O233="Jalon",BR$7&gt;=$R233,BR$7&lt;=$R233+$S233-1),1,""))</f>
        <v/>
      </c>
      <c r="BS233" s="23" t="str">
        <f ca="1">IF(AND($O233="Objectif",BS$7&gt;=$R233,BS$7&lt;=$R233+$S233-1),2,IF(AND($O233="Jalon",BS$7&gt;=$R233,BS$7&lt;=$R233+$S233-1),1,""))</f>
        <v/>
      </c>
      <c r="BT233" s="23" t="str">
        <f ca="1">IF(AND($O233="Objectif",BT$7&gt;=$R233,BT$7&lt;=$R233+$S233-1),2,IF(AND($O233="Jalon",BT$7&gt;=$R233,BT$7&lt;=$R233+$S233-1),1,""))</f>
        <v/>
      </c>
      <c r="BU233" s="23" t="str">
        <f ca="1">IF(AND($O233="Objectif",BU$7&gt;=$R233,BU$7&lt;=$R233+$S233-1),2,IF(AND($O233="Jalon",BU$7&gt;=$R233,BU$7&lt;=$R233+$S233-1),1,""))</f>
        <v/>
      </c>
      <c r="BV233" s="23" t="str">
        <f ca="1">IF(AND($O233="Objectif",BV$7&gt;=$R233,BV$7&lt;=$R233+$S233-1),2,IF(AND($O233="Jalon",BV$7&gt;=$R233,BV$7&lt;=$R233+$S233-1),1,""))</f>
        <v/>
      </c>
      <c r="BW233" s="23" t="str">
        <f ca="1">IF(AND($O233="Objectif",BW$7&gt;=$R233,BW$7&lt;=$R233+$S233-1),2,IF(AND($O233="Jalon",BW$7&gt;=$R233,BW$7&lt;=$R233+$S233-1),1,""))</f>
        <v/>
      </c>
      <c r="BX233" s="23" t="str">
        <f ca="1">IF(AND($O233="Objectif",BX$7&gt;=$R233,BX$7&lt;=$R233+$S233-1),2,IF(AND($O233="Jalon",BX$7&gt;=$R233,BX$7&lt;=$R233+$S233-1),1,""))</f>
        <v/>
      </c>
      <c r="BY233" s="23" t="str">
        <f ca="1">IF(AND($O233="Objectif",BY$7&gt;=$R233,BY$7&lt;=$R233+$S233-1),2,IF(AND($O233="Jalon",BY$7&gt;=$R233,BY$7&lt;=$R233+$S233-1),1,""))</f>
        <v/>
      </c>
      <c r="BZ233" s="23" t="str">
        <f ca="1">IF(AND($O233="Objectif",BZ$7&gt;=$R233,BZ$7&lt;=$R233+$S233-1),2,IF(AND($O233="Jalon",BZ$7&gt;=$R233,BZ$7&lt;=$R233+$S233-1),1,""))</f>
        <v/>
      </c>
      <c r="CA233" s="23" t="str">
        <f ca="1">IF(AND($O233="Objectif",CA$7&gt;=$R233,CA$7&lt;=$R233+$S233-1),2,IF(AND($O233="Jalon",CA$7&gt;=$R233,CA$7&lt;=$R233+$S233-1),1,""))</f>
        <v/>
      </c>
      <c r="CB233" s="23" t="str">
        <f ca="1">IF(AND($O233="Objectif",CB$7&gt;=$R233,CB$7&lt;=$R233+$S233-1),2,IF(AND($O233="Jalon",CB$7&gt;=$R233,CB$7&lt;=$R233+$S233-1),1,""))</f>
        <v/>
      </c>
    </row>
    <row r="234" spans="1:80" s="60" customFormat="1" ht="30" customHeight="1" x14ac:dyDescent="0.25">
      <c r="A234" s="37">
        <v>43</v>
      </c>
      <c r="B234" s="33" t="s">
        <v>59</v>
      </c>
      <c r="C234" s="88" t="str">
        <f ca="1">VLOOKUP(((Jalons[[#This Row],[perturbation ]]+Jalons[[#This Row],[perturbation 9]])/150),$D$3:$E$6,2,1)</f>
        <v>En bonne voie</v>
      </c>
      <c r="D234" s="88" t="str">
        <f ca="1">VLOOKUP((Jalons[[#This Row],[temps consommés ]]-Jalons[[#This Row],[Nombre de jours]])/Jalons[[#This Row],[Nombre de jours]],$V$3:$W$6,2,1)</f>
        <v>En bonne voie</v>
      </c>
      <c r="E234" s="22" t="s">
        <v>9</v>
      </c>
      <c r="F234" s="65">
        <f>IF(AND(Jalons[[#This Row],[début réel ]]="",Jalons[[#This Row],[fin réelle ]]),0,IF(AND(Jalons[[#This Row],[début réel ]]&lt;&gt;"",Jalons[[#This Row],[fin réelle ]]=""),0.5,1))</f>
        <v>0</v>
      </c>
      <c r="G234" s="56">
        <f>+T189+1</f>
        <v>45083</v>
      </c>
      <c r="H234" s="21">
        <v>1</v>
      </c>
      <c r="I234" s="45">
        <f>+Jalons[[#This Row],[Début prévisionnel ]]+Jalons[[#This Row],[Nombre de jours]]-1</f>
        <v>45083</v>
      </c>
      <c r="J234" s="45"/>
      <c r="K234" s="87">
        <f ca="1">IF(Jalons[[#This Row],[temps consommés ]]-Jalons[[#This Row],[Nombre de jours]]&lt;0,0,Jalons[[#This Row],[temps consommés ]]-Jalons[[#This Row],[Nombre de jours]])</f>
        <v>0</v>
      </c>
      <c r="L23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4" s="45"/>
      <c r="N234" s="66"/>
      <c r="O234" s="88" t="str">
        <f ca="1">VLOOKUP(Jalons[[#This Row],[temps consommés 10]]-Jalons[[#This Row],[Nombre de jours6]]/Jalons[[#This Row],[Nombre de jours6]],$V$3:$W$6,2,1)</f>
        <v>En bonne voie</v>
      </c>
      <c r="P234" s="22" t="s">
        <v>9</v>
      </c>
      <c r="Q234" s="65">
        <f>IF(AND(Jalons[[#This Row],[début réel 8]]="",Jalons[[#This Row],[fin réelle 11]]),0,IF(AND(Jalons[[#This Row],[début réel 8]]&lt;&gt;"",Jalons[[#This Row],[fin réelle 11]]=""),0.5,1))</f>
        <v>0</v>
      </c>
      <c r="R234" s="56">
        <f>+Jalons[[#This Row],[Fin ]]+1</f>
        <v>45084</v>
      </c>
      <c r="S234">
        <v>23</v>
      </c>
      <c r="T234" s="45">
        <f>Jalons[[#This Row],[Début prévisionnel 5]]+Jalons[[#This Row],[Nombre de jours6]]</f>
        <v>45107</v>
      </c>
      <c r="U234" s="45"/>
      <c r="V234" s="87">
        <f ca="1">IF(Jalons[[#This Row],[temps consommés 10]]-Jalons[[#This Row],[Nombre de jours6]]&lt;0,0,Jalons[[#This Row],[temps consommés 10]]-Jalons[[#This Row],[Nombre de jours6]])</f>
        <v>0</v>
      </c>
      <c r="W23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4" s="45"/>
      <c r="Y234" s="23" t="str">
        <f ca="1">IF(AND($O234="Objectif",Y$7&gt;=$R234,Y$7&lt;=$R234+$S234-1),2,IF(AND($O234="Jalon",Y$7&gt;=$R234,Y$7&lt;=$R234+$S234-1),1,""))</f>
        <v/>
      </c>
      <c r="Z234" s="23" t="str">
        <f ca="1">IF(AND($O234="Objectif",Z$7&gt;=$R234,Z$7&lt;=$R234+$S234-1),2,IF(AND($O234="Jalon",Z$7&gt;=$R234,Z$7&lt;=$R234+$S234-1),1,""))</f>
        <v/>
      </c>
      <c r="AA234" s="23" t="str">
        <f ca="1">IF(AND($O234="Objectif",AA$7&gt;=$R234,AA$7&lt;=$R234+$S234-1),2,IF(AND($O234="Jalon",AA$7&gt;=$R234,AA$7&lt;=$R234+$S234-1),1,""))</f>
        <v/>
      </c>
      <c r="AB234" s="23" t="str">
        <f ca="1">IF(AND($O234="Objectif",AB$7&gt;=$R234,AB$7&lt;=$R234+$S234-1),2,IF(AND($O234="Jalon",AB$7&gt;=$R234,AB$7&lt;=$R234+$S234-1),1,""))</f>
        <v/>
      </c>
      <c r="AC234" s="23" t="str">
        <f ca="1">IF(AND($O234="Objectif",AC$7&gt;=$R234,AC$7&lt;=$R234+$S234-1),2,IF(AND($O234="Jalon",AC$7&gt;=$R234,AC$7&lt;=$R234+$S234-1),1,""))</f>
        <v/>
      </c>
      <c r="AD234" s="23" t="str">
        <f ca="1">IF(AND($O234="Objectif",AD$7&gt;=$R234,AD$7&lt;=$R234+$S234-1),2,IF(AND($O234="Jalon",AD$7&gt;=$R234,AD$7&lt;=$R234+$S234-1),1,""))</f>
        <v/>
      </c>
      <c r="AE234" s="23" t="str">
        <f ca="1">IF(AND($O234="Objectif",AE$7&gt;=$R234,AE$7&lt;=$R234+$S234-1),2,IF(AND($O234="Jalon",AE$7&gt;=$R234,AE$7&lt;=$R234+$S234-1),1,""))</f>
        <v/>
      </c>
      <c r="AF234" s="23" t="str">
        <f ca="1">IF(AND($O234="Objectif",AF$7&gt;=$R234,AF$7&lt;=$R234+$S234-1),2,IF(AND($O234="Jalon",AF$7&gt;=$R234,AF$7&lt;=$R234+$S234-1),1,""))</f>
        <v/>
      </c>
      <c r="AG234" s="23" t="str">
        <f ca="1">IF(AND($O234="Objectif",AG$7&gt;=$R234,AG$7&lt;=$R234+$S234-1),2,IF(AND($O234="Jalon",AG$7&gt;=$R234,AG$7&lt;=$R234+$S234-1),1,""))</f>
        <v/>
      </c>
      <c r="AH234" s="23" t="str">
        <f ca="1">IF(AND($O234="Objectif",AH$7&gt;=$R234,AH$7&lt;=$R234+$S234-1),2,IF(AND($O234="Jalon",AH$7&gt;=$R234,AH$7&lt;=$R234+$S234-1),1,""))</f>
        <v/>
      </c>
      <c r="AI234" s="23" t="str">
        <f ca="1">IF(AND($O234="Objectif",AI$7&gt;=$R234,AI$7&lt;=$R234+$S234-1),2,IF(AND($O234="Jalon",AI$7&gt;=$R234,AI$7&lt;=$R234+$S234-1),1,""))</f>
        <v/>
      </c>
      <c r="AJ234" s="23" t="str">
        <f ca="1">IF(AND($O234="Objectif",AJ$7&gt;=$R234,AJ$7&lt;=$R234+$S234-1),2,IF(AND($O234="Jalon",AJ$7&gt;=$R234,AJ$7&lt;=$R234+$S234-1),1,""))</f>
        <v/>
      </c>
      <c r="AK234" s="23" t="str">
        <f ca="1">IF(AND($O234="Objectif",AK$7&gt;=$R234,AK$7&lt;=$R234+$S234-1),2,IF(AND($O234="Jalon",AK$7&gt;=$R234,AK$7&lt;=$R234+$S234-1),1,""))</f>
        <v/>
      </c>
      <c r="AL234" s="23" t="str">
        <f ca="1">IF(AND($O234="Objectif",AL$7&gt;=$R234,AL$7&lt;=$R234+$S234-1),2,IF(AND($O234="Jalon",AL$7&gt;=$R234,AL$7&lt;=$R234+$S234-1),1,""))</f>
        <v/>
      </c>
      <c r="AM234" s="23" t="str">
        <f ca="1">IF(AND($O234="Objectif",AM$7&gt;=$R234,AM$7&lt;=$R234+$S234-1),2,IF(AND($O234="Jalon",AM$7&gt;=$R234,AM$7&lt;=$R234+$S234-1),1,""))</f>
        <v/>
      </c>
      <c r="AN234" s="23" t="str">
        <f ca="1">IF(AND($O234="Objectif",AN$7&gt;=$R234,AN$7&lt;=$R234+$S234-1),2,IF(AND($O234="Jalon",AN$7&gt;=$R234,AN$7&lt;=$R234+$S234-1),1,""))</f>
        <v/>
      </c>
      <c r="AO234" s="23" t="str">
        <f ca="1">IF(AND($O234="Objectif",AO$7&gt;=$R234,AO$7&lt;=$R234+$S234-1),2,IF(AND($O234="Jalon",AO$7&gt;=$R234,AO$7&lt;=$R234+$S234-1),1,""))</f>
        <v/>
      </c>
      <c r="AP234" s="23" t="str">
        <f ca="1">IF(AND($O234="Objectif",AP$7&gt;=$R234,AP$7&lt;=$R234+$S234-1),2,IF(AND($O234="Jalon",AP$7&gt;=$R234,AP$7&lt;=$R234+$S234-1),1,""))</f>
        <v/>
      </c>
      <c r="AQ234" s="23" t="str">
        <f ca="1">IF(AND($O234="Objectif",AQ$7&gt;=$R234,AQ$7&lt;=$R234+$S234-1),2,IF(AND($O234="Jalon",AQ$7&gt;=$R234,AQ$7&lt;=$R234+$S234-1),1,""))</f>
        <v/>
      </c>
      <c r="AR234" s="23" t="str">
        <f ca="1">IF(AND($O234="Objectif",AR$7&gt;=$R234,AR$7&lt;=$R234+$S234-1),2,IF(AND($O234="Jalon",AR$7&gt;=$R234,AR$7&lt;=$R234+$S234-1),1,""))</f>
        <v/>
      </c>
      <c r="AS234" s="23" t="str">
        <f ca="1">IF(AND($O234="Objectif",AS$7&gt;=$R234,AS$7&lt;=$R234+$S234-1),2,IF(AND($O234="Jalon",AS$7&gt;=$R234,AS$7&lt;=$R234+$S234-1),1,""))</f>
        <v/>
      </c>
      <c r="AT234" s="23" t="str">
        <f ca="1">IF(AND($O234="Objectif",AT$7&gt;=$R234,AT$7&lt;=$R234+$S234-1),2,IF(AND($O234="Jalon",AT$7&gt;=$R234,AT$7&lt;=$R234+$S234-1),1,""))</f>
        <v/>
      </c>
      <c r="AU234" s="23" t="str">
        <f ca="1">IF(AND($O234="Objectif",AU$7&gt;=$R234,AU$7&lt;=$R234+$S234-1),2,IF(AND($O234="Jalon",AU$7&gt;=$R234,AU$7&lt;=$R234+$S234-1),1,""))</f>
        <v/>
      </c>
      <c r="AV234" s="23" t="str">
        <f ca="1">IF(AND($O234="Objectif",AV$7&gt;=$R234,AV$7&lt;=$R234+$S234-1),2,IF(AND($O234="Jalon",AV$7&gt;=$R234,AV$7&lt;=$R234+$S234-1),1,""))</f>
        <v/>
      </c>
      <c r="AW234" s="23" t="str">
        <f ca="1">IF(AND($O234="Objectif",AW$7&gt;=$R234,AW$7&lt;=$R234+$S234-1),2,IF(AND($O234="Jalon",AW$7&gt;=$R234,AW$7&lt;=$R234+$S234-1),1,""))</f>
        <v/>
      </c>
      <c r="AX234" s="23" t="str">
        <f ca="1">IF(AND($O234="Objectif",AX$7&gt;=$R234,AX$7&lt;=$R234+$S234-1),2,IF(AND($O234="Jalon",AX$7&gt;=$R234,AX$7&lt;=$R234+$S234-1),1,""))</f>
        <v/>
      </c>
      <c r="AY234" s="23" t="str">
        <f ca="1">IF(AND($O234="Objectif",AY$7&gt;=$R234,AY$7&lt;=$R234+$S234-1),2,IF(AND($O234="Jalon",AY$7&gt;=$R234,AY$7&lt;=$R234+$S234-1),1,""))</f>
        <v/>
      </c>
      <c r="AZ234" s="23" t="str">
        <f ca="1">IF(AND($O234="Objectif",AZ$7&gt;=$R234,AZ$7&lt;=$R234+$S234-1),2,IF(AND($O234="Jalon",AZ$7&gt;=$R234,AZ$7&lt;=$R234+$S234-1),1,""))</f>
        <v/>
      </c>
      <c r="BA234" s="23" t="str">
        <f ca="1">IF(AND($O234="Objectif",BA$7&gt;=$R234,BA$7&lt;=$R234+$S234-1),2,IF(AND($O234="Jalon",BA$7&gt;=$R234,BA$7&lt;=$R234+$S234-1),1,""))</f>
        <v/>
      </c>
      <c r="BB234" s="23" t="str">
        <f ca="1">IF(AND($O234="Objectif",BB$7&gt;=$R234,BB$7&lt;=$R234+$S234-1),2,IF(AND($O234="Jalon",BB$7&gt;=$R234,BB$7&lt;=$R234+$S234-1),1,""))</f>
        <v/>
      </c>
      <c r="BC234" s="23" t="str">
        <f ca="1">IF(AND($O234="Objectif",BC$7&gt;=$R234,BC$7&lt;=$R234+$S234-1),2,IF(AND($O234="Jalon",BC$7&gt;=$R234,BC$7&lt;=$R234+$S234-1),1,""))</f>
        <v/>
      </c>
      <c r="BD234" s="23" t="str">
        <f ca="1">IF(AND($O234="Objectif",BD$7&gt;=$R234,BD$7&lt;=$R234+$S234-1),2,IF(AND($O234="Jalon",BD$7&gt;=$R234,BD$7&lt;=$R234+$S234-1),1,""))</f>
        <v/>
      </c>
      <c r="BE234" s="23" t="str">
        <f ca="1">IF(AND($O234="Objectif",BE$7&gt;=$R234,BE$7&lt;=$R234+$S234-1),2,IF(AND($O234="Jalon",BE$7&gt;=$R234,BE$7&lt;=$R234+$S234-1),1,""))</f>
        <v/>
      </c>
      <c r="BF234" s="23" t="str">
        <f ca="1">IF(AND($O234="Objectif",BF$7&gt;=$R234,BF$7&lt;=$R234+$S234-1),2,IF(AND($O234="Jalon",BF$7&gt;=$R234,BF$7&lt;=$R234+$S234-1),1,""))</f>
        <v/>
      </c>
      <c r="BG234" s="23" t="str">
        <f ca="1">IF(AND($O234="Objectif",BG$7&gt;=$R234,BG$7&lt;=$R234+$S234-1),2,IF(AND($O234="Jalon",BG$7&gt;=$R234,BG$7&lt;=$R234+$S234-1),1,""))</f>
        <v/>
      </c>
      <c r="BH234" s="23" t="str">
        <f ca="1">IF(AND($O234="Objectif",BH$7&gt;=$R234,BH$7&lt;=$R234+$S234-1),2,IF(AND($O234="Jalon",BH$7&gt;=$R234,BH$7&lt;=$R234+$S234-1),1,""))</f>
        <v/>
      </c>
      <c r="BI234" s="23" t="str">
        <f ca="1">IF(AND($O234="Objectif",BI$7&gt;=$R234,BI$7&lt;=$R234+$S234-1),2,IF(AND($O234="Jalon",BI$7&gt;=$R234,BI$7&lt;=$R234+$S234-1),1,""))</f>
        <v/>
      </c>
      <c r="BJ234" s="23" t="str">
        <f ca="1">IF(AND($O234="Objectif",BJ$7&gt;=$R234,BJ$7&lt;=$R234+$S234-1),2,IF(AND($O234="Jalon",BJ$7&gt;=$R234,BJ$7&lt;=$R234+$S234-1),1,""))</f>
        <v/>
      </c>
      <c r="BK234" s="23" t="str">
        <f ca="1">IF(AND($O234="Objectif",BK$7&gt;=$R234,BK$7&lt;=$R234+$S234-1),2,IF(AND($O234="Jalon",BK$7&gt;=$R234,BK$7&lt;=$R234+$S234-1),1,""))</f>
        <v/>
      </c>
      <c r="BL234" s="23" t="str">
        <f ca="1">IF(AND($O234="Objectif",BL$7&gt;=$R234,BL$7&lt;=$R234+$S234-1),2,IF(AND($O234="Jalon",BL$7&gt;=$R234,BL$7&lt;=$R234+$S234-1),1,""))</f>
        <v/>
      </c>
      <c r="BM234" s="23" t="str">
        <f ca="1">IF(AND($O234="Objectif",BM$7&gt;=$R234,BM$7&lt;=$R234+$S234-1),2,IF(AND($O234="Jalon",BM$7&gt;=$R234,BM$7&lt;=$R234+$S234-1),1,""))</f>
        <v/>
      </c>
      <c r="BN234" s="23" t="str">
        <f ca="1">IF(AND($O234="Objectif",BN$7&gt;=$R234,BN$7&lt;=$R234+$S234-1),2,IF(AND($O234="Jalon",BN$7&gt;=$R234,BN$7&lt;=$R234+$S234-1),1,""))</f>
        <v/>
      </c>
      <c r="BO234" s="23" t="str">
        <f ca="1">IF(AND($O234="Objectif",BO$7&gt;=$R234,BO$7&lt;=$R234+$S234-1),2,IF(AND($O234="Jalon",BO$7&gt;=$R234,BO$7&lt;=$R234+$S234-1),1,""))</f>
        <v/>
      </c>
      <c r="BP234" s="23" t="str">
        <f ca="1">IF(AND($O234="Objectif",BP$7&gt;=$R234,BP$7&lt;=$R234+$S234-1),2,IF(AND($O234="Jalon",BP$7&gt;=$R234,BP$7&lt;=$R234+$S234-1),1,""))</f>
        <v/>
      </c>
      <c r="BQ234" s="23" t="str">
        <f ca="1">IF(AND($O234="Objectif",BQ$7&gt;=$R234,BQ$7&lt;=$R234+$S234-1),2,IF(AND($O234="Jalon",BQ$7&gt;=$R234,BQ$7&lt;=$R234+$S234-1),1,""))</f>
        <v/>
      </c>
      <c r="BR234" s="23" t="str">
        <f ca="1">IF(AND($O234="Objectif",BR$7&gt;=$R234,BR$7&lt;=$R234+$S234-1),2,IF(AND($O234="Jalon",BR$7&gt;=$R234,BR$7&lt;=$R234+$S234-1),1,""))</f>
        <v/>
      </c>
      <c r="BS234" s="23" t="str">
        <f ca="1">IF(AND($O234="Objectif",BS$7&gt;=$R234,BS$7&lt;=$R234+$S234-1),2,IF(AND($O234="Jalon",BS$7&gt;=$R234,BS$7&lt;=$R234+$S234-1),1,""))</f>
        <v/>
      </c>
      <c r="BT234" s="23" t="str">
        <f ca="1">IF(AND($O234="Objectif",BT$7&gt;=$R234,BT$7&lt;=$R234+$S234-1),2,IF(AND($O234="Jalon",BT$7&gt;=$R234,BT$7&lt;=$R234+$S234-1),1,""))</f>
        <v/>
      </c>
      <c r="BU234" s="23" t="str">
        <f ca="1">IF(AND($O234="Objectif",BU$7&gt;=$R234,BU$7&lt;=$R234+$S234-1),2,IF(AND($O234="Jalon",BU$7&gt;=$R234,BU$7&lt;=$R234+$S234-1),1,""))</f>
        <v/>
      </c>
      <c r="BV234" s="23" t="str">
        <f ca="1">IF(AND($O234="Objectif",BV$7&gt;=$R234,BV$7&lt;=$R234+$S234-1),2,IF(AND($O234="Jalon",BV$7&gt;=$R234,BV$7&lt;=$R234+$S234-1),1,""))</f>
        <v/>
      </c>
      <c r="BW234" s="23" t="str">
        <f ca="1">IF(AND($O234="Objectif",BW$7&gt;=$R234,BW$7&lt;=$R234+$S234-1),2,IF(AND($O234="Jalon",BW$7&gt;=$R234,BW$7&lt;=$R234+$S234-1),1,""))</f>
        <v/>
      </c>
      <c r="BX234" s="23" t="str">
        <f ca="1">IF(AND($O234="Objectif",BX$7&gt;=$R234,BX$7&lt;=$R234+$S234-1),2,IF(AND($O234="Jalon",BX$7&gt;=$R234,BX$7&lt;=$R234+$S234-1),1,""))</f>
        <v/>
      </c>
      <c r="BY234" s="23" t="str">
        <f ca="1">IF(AND($O234="Objectif",BY$7&gt;=$R234,BY$7&lt;=$R234+$S234-1),2,IF(AND($O234="Jalon",BY$7&gt;=$R234,BY$7&lt;=$R234+$S234-1),1,""))</f>
        <v/>
      </c>
      <c r="BZ234" s="23" t="str">
        <f ca="1">IF(AND($O234="Objectif",BZ$7&gt;=$R234,BZ$7&lt;=$R234+$S234-1),2,IF(AND($O234="Jalon",BZ$7&gt;=$R234,BZ$7&lt;=$R234+$S234-1),1,""))</f>
        <v/>
      </c>
      <c r="CA234" s="23" t="str">
        <f ca="1">IF(AND($O234="Objectif",CA$7&gt;=$R234,CA$7&lt;=$R234+$S234-1),2,IF(AND($O234="Jalon",CA$7&gt;=$R234,CA$7&lt;=$R234+$S234-1),1,""))</f>
        <v/>
      </c>
      <c r="CB234" s="23" t="str">
        <f ca="1">IF(AND($O234="Objectif",CB$7&gt;=$R234,CB$7&lt;=$R234+$S234-1),2,IF(AND($O234="Jalon",CB$7&gt;=$R234,CB$7&lt;=$R234+$S234-1),1,""))</f>
        <v/>
      </c>
    </row>
    <row r="235" spans="1:80" s="86" customFormat="1" ht="2.25" customHeight="1" x14ac:dyDescent="0.25">
      <c r="A235" s="81"/>
      <c r="B235" s="82"/>
      <c r="C235" s="82"/>
      <c r="D235" s="82"/>
      <c r="E235" s="82"/>
      <c r="F235" s="82"/>
      <c r="G235" s="82"/>
      <c r="H235" s="82"/>
      <c r="I235" s="82"/>
      <c r="J235" s="82"/>
      <c r="K235" s="82"/>
      <c r="L235" s="82"/>
      <c r="M235" s="82"/>
      <c r="N235" s="82"/>
      <c r="O235" s="82"/>
      <c r="P235" s="82"/>
      <c r="Q235" s="82"/>
      <c r="R235" s="108"/>
      <c r="S235" s="108"/>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c r="BY235" s="82"/>
      <c r="BZ235" s="82"/>
      <c r="CA235" s="82"/>
      <c r="CB235" s="82"/>
    </row>
    <row r="236" spans="1:80" s="2" customFormat="1" ht="30" customHeight="1" x14ac:dyDescent="0.25">
      <c r="A236" s="58" t="s">
        <v>87</v>
      </c>
      <c r="B236" s="97" t="s">
        <v>94</v>
      </c>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c r="AT236" s="106"/>
      <c r="AU236" s="106"/>
      <c r="AV236" s="106"/>
      <c r="AW236" s="106"/>
      <c r="AX236" s="106"/>
      <c r="AY236" s="106"/>
      <c r="AZ236" s="106"/>
      <c r="BA236" s="106"/>
      <c r="BB236" s="106"/>
      <c r="BC236" s="106"/>
      <c r="BD236" s="106"/>
      <c r="BE236" s="106"/>
      <c r="BF236" s="106"/>
      <c r="BG236" s="106"/>
      <c r="BH236" s="106"/>
      <c r="BI236" s="106"/>
      <c r="BJ236" s="106"/>
      <c r="BK236" s="106"/>
      <c r="BL236" s="106"/>
      <c r="BM236" s="106"/>
      <c r="BN236" s="106"/>
      <c r="BO236" s="106"/>
      <c r="BP236" s="106"/>
      <c r="BQ236" s="106"/>
      <c r="BR236" s="106"/>
      <c r="BS236" s="106"/>
      <c r="BT236" s="106"/>
      <c r="BU236" s="106"/>
      <c r="BV236" s="106"/>
      <c r="BW236" s="106"/>
      <c r="BX236" s="106"/>
      <c r="BY236" s="106"/>
      <c r="BZ236" s="106"/>
      <c r="CA236" s="106"/>
      <c r="CB236" s="106"/>
    </row>
    <row r="237" spans="1:80" s="2" customFormat="1" ht="30" customHeight="1" x14ac:dyDescent="0.25">
      <c r="A237" s="37">
        <v>1</v>
      </c>
      <c r="B237" s="33" t="s">
        <v>17</v>
      </c>
      <c r="C237" s="88" t="str">
        <f ca="1">VLOOKUP(((Jalons[[#This Row],[perturbation ]]+Jalons[[#This Row],[perturbation 9]])/150),$D$3:$E$6,2,1)</f>
        <v>En bonne voie</v>
      </c>
      <c r="D237" s="88" t="str">
        <f ca="1">VLOOKUP((Jalons[[#This Row],[temps consommés ]]-Jalons[[#This Row],[Nombre de jours]])/Jalons[[#This Row],[Nombre de jours]],$V$3:$W$6,2,1)</f>
        <v>En bonne voie</v>
      </c>
      <c r="E237" s="22" t="s">
        <v>9</v>
      </c>
      <c r="F237" s="65">
        <f>IF(AND(Jalons[[#This Row],[début réel ]]="",Jalons[[#This Row],[fin réelle ]]),0,IF(AND(Jalons[[#This Row],[début réel ]]&lt;&gt;"",Jalons[[#This Row],[fin réelle ]]=""),0.5,1))</f>
        <v>0</v>
      </c>
      <c r="G237" s="56">
        <f>+T192+1</f>
        <v>45109</v>
      </c>
      <c r="H237" s="21">
        <v>1</v>
      </c>
      <c r="I237" s="45">
        <f>+Jalons[[#This Row],[Début prévisionnel ]]+Jalons[[#This Row],[Nombre de jours]]-1</f>
        <v>45109</v>
      </c>
      <c r="J237" s="45"/>
      <c r="K237" s="87">
        <f ca="1">IF(Jalons[[#This Row],[temps consommés ]]-Jalons[[#This Row],[Nombre de jours]]&lt;0,0,Jalons[[#This Row],[temps consommés ]]-Jalons[[#This Row],[Nombre de jours]])</f>
        <v>0</v>
      </c>
      <c r="L23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7" s="45"/>
      <c r="N237" s="66"/>
      <c r="O237" s="88" t="str">
        <f ca="1">VLOOKUP(Jalons[[#This Row],[temps consommés 10]]-Jalons[[#This Row],[Nombre de jours6]]/Jalons[[#This Row],[Nombre de jours6]],$V$3:$W$6,2,1)</f>
        <v>En bonne voie</v>
      </c>
      <c r="P237" s="22" t="s">
        <v>9</v>
      </c>
      <c r="Q237" s="65">
        <f>IF(AND(Jalons[[#This Row],[début réel 8]]="",Jalons[[#This Row],[fin réelle 11]]),0,IF(AND(Jalons[[#This Row],[début réel 8]]&lt;&gt;"",Jalons[[#This Row],[fin réelle 11]]=""),0.5,1))</f>
        <v>0</v>
      </c>
      <c r="R237" s="56">
        <f>+Jalons[[#This Row],[Fin ]]+1</f>
        <v>45110</v>
      </c>
      <c r="S237">
        <v>1</v>
      </c>
      <c r="T237" s="45">
        <f>Jalons[[#This Row],[Début prévisionnel 5]]+Jalons[[#This Row],[Nombre de jours6]]</f>
        <v>45111</v>
      </c>
      <c r="U237" s="64"/>
      <c r="V237" s="87">
        <f ca="1">IF(Jalons[[#This Row],[temps consommés 10]]-Jalons[[#This Row],[Nombre de jours6]]&lt;0,0,Jalons[[#This Row],[temps consommés 10]]-Jalons[[#This Row],[Nombre de jours6]])</f>
        <v>0</v>
      </c>
      <c r="W23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7" s="45"/>
      <c r="Y237" s="23" t="str">
        <f ca="1">IF(AND($O237="Objectif",Y$7&gt;=$R237,Y$7&lt;=$R237+$S237-1),2,IF(AND($O237="Jalon",Y$7&gt;=$R237,Y$7&lt;=$R237+$S237-1),1,""))</f>
        <v/>
      </c>
      <c r="Z237" s="23" t="str">
        <f ca="1">IF(AND($O237="Objectif",Z$7&gt;=$R237,Z$7&lt;=$R237+$S237-1),2,IF(AND($O237="Jalon",Z$7&gt;=$R237,Z$7&lt;=$R237+$S237-1),1,""))</f>
        <v/>
      </c>
      <c r="AA237" s="23" t="str">
        <f ca="1">IF(AND($O237="Objectif",AA$7&gt;=$R237,AA$7&lt;=$R237+$S237-1),2,IF(AND($O237="Jalon",AA$7&gt;=$R237,AA$7&lt;=$R237+$S237-1),1,""))</f>
        <v/>
      </c>
      <c r="AB237" s="23" t="str">
        <f ca="1">IF(AND($O237="Objectif",AB$7&gt;=$R237,AB$7&lt;=$R237+$S237-1),2,IF(AND($O237="Jalon",AB$7&gt;=$R237,AB$7&lt;=$R237+$S237-1),1,""))</f>
        <v/>
      </c>
      <c r="AC237" s="23" t="str">
        <f ca="1">IF(AND($O237="Objectif",AC$7&gt;=$R237,AC$7&lt;=$R237+$S237-1),2,IF(AND($O237="Jalon",AC$7&gt;=$R237,AC$7&lt;=$R237+$S237-1),1,""))</f>
        <v/>
      </c>
      <c r="AD237" s="23" t="str">
        <f ca="1">IF(AND($O237="Objectif",AD$7&gt;=$R237,AD$7&lt;=$R237+$S237-1),2,IF(AND($O237="Jalon",AD$7&gt;=$R237,AD$7&lt;=$R237+$S237-1),1,""))</f>
        <v/>
      </c>
      <c r="AE237" s="23" t="str">
        <f ca="1">IF(AND($O237="Objectif",AE$7&gt;=$R237,AE$7&lt;=$R237+$S237-1),2,IF(AND($O237="Jalon",AE$7&gt;=$R237,AE$7&lt;=$R237+$S237-1),1,""))</f>
        <v/>
      </c>
      <c r="AF237" s="23" t="str">
        <f ca="1">IF(AND($O237="Objectif",AF$7&gt;=$R237,AF$7&lt;=$R237+$S237-1),2,IF(AND($O237="Jalon",AF$7&gt;=$R237,AF$7&lt;=$R237+$S237-1),1,""))</f>
        <v/>
      </c>
      <c r="AG237" s="23" t="str">
        <f ca="1">IF(AND($O237="Objectif",AG$7&gt;=$R237,AG$7&lt;=$R237+$S237-1),2,IF(AND($O237="Jalon",AG$7&gt;=$R237,AG$7&lt;=$R237+$S237-1),1,""))</f>
        <v/>
      </c>
      <c r="AH237" s="23" t="str">
        <f ca="1">IF(AND($O237="Objectif",AH$7&gt;=$R237,AH$7&lt;=$R237+$S237-1),2,IF(AND($O237="Jalon",AH$7&gt;=$R237,AH$7&lt;=$R237+$S237-1),1,""))</f>
        <v/>
      </c>
      <c r="AI237" s="23" t="str">
        <f ca="1">IF(AND($O237="Objectif",AI$7&gt;=$R237,AI$7&lt;=$R237+$S237-1),2,IF(AND($O237="Jalon",AI$7&gt;=$R237,AI$7&lt;=$R237+$S237-1),1,""))</f>
        <v/>
      </c>
      <c r="AJ237" s="23" t="str">
        <f ca="1">IF(AND($O237="Objectif",AJ$7&gt;=$R237,AJ$7&lt;=$R237+$S237-1),2,IF(AND($O237="Jalon",AJ$7&gt;=$R237,AJ$7&lt;=$R237+$S237-1),1,""))</f>
        <v/>
      </c>
      <c r="AK237" s="23" t="str">
        <f ca="1">IF(AND($O237="Objectif",AK$7&gt;=$R237,AK$7&lt;=$R237+$S237-1),2,IF(AND($O237="Jalon",AK$7&gt;=$R237,AK$7&lt;=$R237+$S237-1),1,""))</f>
        <v/>
      </c>
      <c r="AL237" s="23" t="str">
        <f ca="1">IF(AND($O237="Objectif",AL$7&gt;=$R237,AL$7&lt;=$R237+$S237-1),2,IF(AND($O237="Jalon",AL$7&gt;=$R237,AL$7&lt;=$R237+$S237-1),1,""))</f>
        <v/>
      </c>
      <c r="AM237" s="23" t="str">
        <f ca="1">IF(AND($O237="Objectif",AM$7&gt;=$R237,AM$7&lt;=$R237+$S237-1),2,IF(AND($O237="Jalon",AM$7&gt;=$R237,AM$7&lt;=$R237+$S237-1),1,""))</f>
        <v/>
      </c>
      <c r="AN237" s="23" t="str">
        <f ca="1">IF(AND($O237="Objectif",AN$7&gt;=$R237,AN$7&lt;=$R237+$S237-1),2,IF(AND($O237="Jalon",AN$7&gt;=$R237,AN$7&lt;=$R237+$S237-1),1,""))</f>
        <v/>
      </c>
      <c r="AO237" s="23" t="str">
        <f ca="1">IF(AND($O237="Objectif",AO$7&gt;=$R237,AO$7&lt;=$R237+$S237-1),2,IF(AND($O237="Jalon",AO$7&gt;=$R237,AO$7&lt;=$R237+$S237-1),1,""))</f>
        <v/>
      </c>
      <c r="AP237" s="23" t="str">
        <f ca="1">IF(AND($O237="Objectif",AP$7&gt;=$R237,AP$7&lt;=$R237+$S237-1),2,IF(AND($O237="Jalon",AP$7&gt;=$R237,AP$7&lt;=$R237+$S237-1),1,""))</f>
        <v/>
      </c>
      <c r="AQ237" s="23" t="str">
        <f ca="1">IF(AND($O237="Objectif",AQ$7&gt;=$R237,AQ$7&lt;=$R237+$S237-1),2,IF(AND($O237="Jalon",AQ$7&gt;=$R237,AQ$7&lt;=$R237+$S237-1),1,""))</f>
        <v/>
      </c>
      <c r="AR237" s="23" t="str">
        <f ca="1">IF(AND($O237="Objectif",AR$7&gt;=$R237,AR$7&lt;=$R237+$S237-1),2,IF(AND($O237="Jalon",AR$7&gt;=$R237,AR$7&lt;=$R237+$S237-1),1,""))</f>
        <v/>
      </c>
      <c r="AS237" s="23" t="str">
        <f ca="1">IF(AND($O237="Objectif",AS$7&gt;=$R237,AS$7&lt;=$R237+$S237-1),2,IF(AND($O237="Jalon",AS$7&gt;=$R237,AS$7&lt;=$R237+$S237-1),1,""))</f>
        <v/>
      </c>
      <c r="AT237" s="23" t="str">
        <f ca="1">IF(AND($O237="Objectif",AT$7&gt;=$R237,AT$7&lt;=$R237+$S237-1),2,IF(AND($O237="Jalon",AT$7&gt;=$R237,AT$7&lt;=$R237+$S237-1),1,""))</f>
        <v/>
      </c>
      <c r="AU237" s="23" t="str">
        <f ca="1">IF(AND($O237="Objectif",AU$7&gt;=$R237,AU$7&lt;=$R237+$S237-1),2,IF(AND($O237="Jalon",AU$7&gt;=$R237,AU$7&lt;=$R237+$S237-1),1,""))</f>
        <v/>
      </c>
      <c r="AV237" s="23" t="str">
        <f ca="1">IF(AND($O237="Objectif",AV$7&gt;=$R237,AV$7&lt;=$R237+$S237-1),2,IF(AND($O237="Jalon",AV$7&gt;=$R237,AV$7&lt;=$R237+$S237-1),1,""))</f>
        <v/>
      </c>
      <c r="AW237" s="23" t="str">
        <f ca="1">IF(AND($O237="Objectif",AW$7&gt;=$R237,AW$7&lt;=$R237+$S237-1),2,IF(AND($O237="Jalon",AW$7&gt;=$R237,AW$7&lt;=$R237+$S237-1),1,""))</f>
        <v/>
      </c>
      <c r="AX237" s="23" t="str">
        <f ca="1">IF(AND($O237="Objectif",AX$7&gt;=$R237,AX$7&lt;=$R237+$S237-1),2,IF(AND($O237="Jalon",AX$7&gt;=$R237,AX$7&lt;=$R237+$S237-1),1,""))</f>
        <v/>
      </c>
      <c r="AY237" s="23" t="str">
        <f ca="1">IF(AND($O237="Objectif",AY$7&gt;=$R237,AY$7&lt;=$R237+$S237-1),2,IF(AND($O237="Jalon",AY$7&gt;=$R237,AY$7&lt;=$R237+$S237-1),1,""))</f>
        <v/>
      </c>
      <c r="AZ237" s="23" t="str">
        <f ca="1">IF(AND($O237="Objectif",AZ$7&gt;=$R237,AZ$7&lt;=$R237+$S237-1),2,IF(AND($O237="Jalon",AZ$7&gt;=$R237,AZ$7&lt;=$R237+$S237-1),1,""))</f>
        <v/>
      </c>
      <c r="BA237" s="23" t="str">
        <f ca="1">IF(AND($O237="Objectif",BA$7&gt;=$R237,BA$7&lt;=$R237+$S237-1),2,IF(AND($O237="Jalon",BA$7&gt;=$R237,BA$7&lt;=$R237+$S237-1),1,""))</f>
        <v/>
      </c>
      <c r="BB237" s="23" t="str">
        <f ca="1">IF(AND($O237="Objectif",BB$7&gt;=$R237,BB$7&lt;=$R237+$S237-1),2,IF(AND($O237="Jalon",BB$7&gt;=$R237,BB$7&lt;=$R237+$S237-1),1,""))</f>
        <v/>
      </c>
      <c r="BC237" s="23" t="str">
        <f ca="1">IF(AND($O237="Objectif",BC$7&gt;=$R237,BC$7&lt;=$R237+$S237-1),2,IF(AND($O237="Jalon",BC$7&gt;=$R237,BC$7&lt;=$R237+$S237-1),1,""))</f>
        <v/>
      </c>
      <c r="BD237" s="23" t="str">
        <f ca="1">IF(AND($O237="Objectif",BD$7&gt;=$R237,BD$7&lt;=$R237+$S237-1),2,IF(AND($O237="Jalon",BD$7&gt;=$R237,BD$7&lt;=$R237+$S237-1),1,""))</f>
        <v/>
      </c>
      <c r="BE237" s="23" t="str">
        <f ca="1">IF(AND($O237="Objectif",BE$7&gt;=$R237,BE$7&lt;=$R237+$S237-1),2,IF(AND($O237="Jalon",BE$7&gt;=$R237,BE$7&lt;=$R237+$S237-1),1,""))</f>
        <v/>
      </c>
      <c r="BF237" s="23" t="str">
        <f ca="1">IF(AND($O237="Objectif",BF$7&gt;=$R237,BF$7&lt;=$R237+$S237-1),2,IF(AND($O237="Jalon",BF$7&gt;=$R237,BF$7&lt;=$R237+$S237-1),1,""))</f>
        <v/>
      </c>
      <c r="BG237" s="23" t="str">
        <f ca="1">IF(AND($O237="Objectif",BG$7&gt;=$R237,BG$7&lt;=$R237+$S237-1),2,IF(AND($O237="Jalon",BG$7&gt;=$R237,BG$7&lt;=$R237+$S237-1),1,""))</f>
        <v/>
      </c>
      <c r="BH237" s="23" t="str">
        <f ca="1">IF(AND($O237="Objectif",BH$7&gt;=$R237,BH$7&lt;=$R237+$S237-1),2,IF(AND($O237="Jalon",BH$7&gt;=$R237,BH$7&lt;=$R237+$S237-1),1,""))</f>
        <v/>
      </c>
      <c r="BI237" s="23" t="str">
        <f ca="1">IF(AND($O237="Objectif",BI$7&gt;=$R237,BI$7&lt;=$R237+$S237-1),2,IF(AND($O237="Jalon",BI$7&gt;=$R237,BI$7&lt;=$R237+$S237-1),1,""))</f>
        <v/>
      </c>
      <c r="BJ237" s="23" t="str">
        <f ca="1">IF(AND($O237="Objectif",BJ$7&gt;=$R237,BJ$7&lt;=$R237+$S237-1),2,IF(AND($O237="Jalon",BJ$7&gt;=$R237,BJ$7&lt;=$R237+$S237-1),1,""))</f>
        <v/>
      </c>
      <c r="BK237" s="23" t="str">
        <f ca="1">IF(AND($O237="Objectif",BK$7&gt;=$R237,BK$7&lt;=$R237+$S237-1),2,IF(AND($O237="Jalon",BK$7&gt;=$R237,BK$7&lt;=$R237+$S237-1),1,""))</f>
        <v/>
      </c>
      <c r="BL237" s="23" t="str">
        <f ca="1">IF(AND($O237="Objectif",BL$7&gt;=$R237,BL$7&lt;=$R237+$S237-1),2,IF(AND($O237="Jalon",BL$7&gt;=$R237,BL$7&lt;=$R237+$S237-1),1,""))</f>
        <v/>
      </c>
      <c r="BM237" s="23" t="str">
        <f ca="1">IF(AND($O237="Objectif",BM$7&gt;=$R237,BM$7&lt;=$R237+$S237-1),2,IF(AND($O237="Jalon",BM$7&gt;=$R237,BM$7&lt;=$R237+$S237-1),1,""))</f>
        <v/>
      </c>
      <c r="BN237" s="23" t="str">
        <f ca="1">IF(AND($O237="Objectif",BN$7&gt;=$R237,BN$7&lt;=$R237+$S237-1),2,IF(AND($O237="Jalon",BN$7&gt;=$R237,BN$7&lt;=$R237+$S237-1),1,""))</f>
        <v/>
      </c>
      <c r="BO237" s="23" t="str">
        <f ca="1">IF(AND($O237="Objectif",BO$7&gt;=$R237,BO$7&lt;=$R237+$S237-1),2,IF(AND($O237="Jalon",BO$7&gt;=$R237,BO$7&lt;=$R237+$S237-1),1,""))</f>
        <v/>
      </c>
      <c r="BP237" s="23" t="str">
        <f ca="1">IF(AND($O237="Objectif",BP$7&gt;=$R237,BP$7&lt;=$R237+$S237-1),2,IF(AND($O237="Jalon",BP$7&gt;=$R237,BP$7&lt;=$R237+$S237-1),1,""))</f>
        <v/>
      </c>
      <c r="BQ237" s="23" t="str">
        <f ca="1">IF(AND($O237="Objectif",BQ$7&gt;=$R237,BQ$7&lt;=$R237+$S237-1),2,IF(AND($O237="Jalon",BQ$7&gt;=$R237,BQ$7&lt;=$R237+$S237-1),1,""))</f>
        <v/>
      </c>
      <c r="BR237" s="23" t="str">
        <f ca="1">IF(AND($O237="Objectif",BR$7&gt;=$R237,BR$7&lt;=$R237+$S237-1),2,IF(AND($O237="Jalon",BR$7&gt;=$R237,BR$7&lt;=$R237+$S237-1),1,""))</f>
        <v/>
      </c>
      <c r="BS237" s="23" t="str">
        <f ca="1">IF(AND($O237="Objectif",BS$7&gt;=$R237,BS$7&lt;=$R237+$S237-1),2,IF(AND($O237="Jalon",BS$7&gt;=$R237,BS$7&lt;=$R237+$S237-1),1,""))</f>
        <v/>
      </c>
      <c r="BT237" s="23" t="str">
        <f ca="1">IF(AND($O237="Objectif",BT$7&gt;=$R237,BT$7&lt;=$R237+$S237-1),2,IF(AND($O237="Jalon",BT$7&gt;=$R237,BT$7&lt;=$R237+$S237-1),1,""))</f>
        <v/>
      </c>
      <c r="BU237" s="23" t="str">
        <f ca="1">IF(AND($O237="Objectif",BU$7&gt;=$R237,BU$7&lt;=$R237+$S237-1),2,IF(AND($O237="Jalon",BU$7&gt;=$R237,BU$7&lt;=$R237+$S237-1),1,""))</f>
        <v/>
      </c>
      <c r="BV237" s="23" t="str">
        <f ca="1">IF(AND($O237="Objectif",BV$7&gt;=$R237,BV$7&lt;=$R237+$S237-1),2,IF(AND($O237="Jalon",BV$7&gt;=$R237,BV$7&lt;=$R237+$S237-1),1,""))</f>
        <v/>
      </c>
      <c r="BW237" s="23" t="str">
        <f ca="1">IF(AND($O237="Objectif",BW$7&gt;=$R237,BW$7&lt;=$R237+$S237-1),2,IF(AND($O237="Jalon",BW$7&gt;=$R237,BW$7&lt;=$R237+$S237-1),1,""))</f>
        <v/>
      </c>
      <c r="BX237" s="23" t="str">
        <f ca="1">IF(AND($O237="Objectif",BX$7&gt;=$R237,BX$7&lt;=$R237+$S237-1),2,IF(AND($O237="Jalon",BX$7&gt;=$R237,BX$7&lt;=$R237+$S237-1),1,""))</f>
        <v/>
      </c>
      <c r="BY237" s="23" t="str">
        <f ca="1">IF(AND($O237="Objectif",BY$7&gt;=$R237,BY$7&lt;=$R237+$S237-1),2,IF(AND($O237="Jalon",BY$7&gt;=$R237,BY$7&lt;=$R237+$S237-1),1,""))</f>
        <v/>
      </c>
      <c r="BZ237" s="23" t="str">
        <f ca="1">IF(AND($O237="Objectif",BZ$7&gt;=$R237,BZ$7&lt;=$R237+$S237-1),2,IF(AND($O237="Jalon",BZ$7&gt;=$R237,BZ$7&lt;=$R237+$S237-1),1,""))</f>
        <v/>
      </c>
      <c r="CA237" s="23" t="str">
        <f ca="1">IF(AND($O237="Objectif",CA$7&gt;=$R237,CA$7&lt;=$R237+$S237-1),2,IF(AND($O237="Jalon",CA$7&gt;=$R237,CA$7&lt;=$R237+$S237-1),1,""))</f>
        <v/>
      </c>
      <c r="CB237" s="23" t="str">
        <f ca="1">IF(AND($O237="Objectif",CB$7&gt;=$R237,CB$7&lt;=$R237+$S237-1),2,IF(AND($O237="Jalon",CB$7&gt;=$R237,CB$7&lt;=$R237+$S237-1),1,""))</f>
        <v/>
      </c>
    </row>
    <row r="238" spans="1:80" ht="30" customHeight="1" x14ac:dyDescent="0.25">
      <c r="A238" s="37">
        <v>2</v>
      </c>
      <c r="B238" s="33" t="s">
        <v>18</v>
      </c>
      <c r="C238" s="88" t="str">
        <f ca="1">VLOOKUP(((Jalons[[#This Row],[perturbation ]]+Jalons[[#This Row],[perturbation 9]])/150),$D$3:$E$6,2,1)</f>
        <v>En bonne voie</v>
      </c>
      <c r="D238" s="88" t="str">
        <f ca="1">VLOOKUP((Jalons[[#This Row],[temps consommés ]]-Jalons[[#This Row],[Nombre de jours]])/Jalons[[#This Row],[Nombre de jours]],$V$3:$W$6,2,1)</f>
        <v>En bonne voie</v>
      </c>
      <c r="E238" s="22" t="s">
        <v>9</v>
      </c>
      <c r="F238" s="65">
        <f>IF(AND(Jalons[[#This Row],[début réel ]]="",Jalons[[#This Row],[fin réelle ]]),0,IF(AND(Jalons[[#This Row],[début réel ]]&lt;&gt;"",Jalons[[#This Row],[fin réelle ]]=""),0.5,1))</f>
        <v>0</v>
      </c>
      <c r="G238" s="56">
        <f>+T193+1</f>
        <v>45108</v>
      </c>
      <c r="H238" s="21">
        <v>1</v>
      </c>
      <c r="I238" s="45">
        <f>+Jalons[[#This Row],[Début prévisionnel ]]+Jalons[[#This Row],[Nombre de jours]]-1</f>
        <v>45108</v>
      </c>
      <c r="J238" s="45"/>
      <c r="K238" s="87">
        <f ca="1">IF(Jalons[[#This Row],[temps consommés ]]-Jalons[[#This Row],[Nombre de jours]]&lt;0,0,Jalons[[#This Row],[temps consommés ]]-Jalons[[#This Row],[Nombre de jours]])</f>
        <v>0</v>
      </c>
      <c r="L23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8" s="45"/>
      <c r="O238" s="88" t="str">
        <f ca="1">VLOOKUP(Jalons[[#This Row],[temps consommés 10]]-Jalons[[#This Row],[Nombre de jours6]]/Jalons[[#This Row],[Nombre de jours6]],$V$3:$W$6,2,1)</f>
        <v>En bonne voie</v>
      </c>
      <c r="P238" s="22" t="s">
        <v>9</v>
      </c>
      <c r="Q238" s="65">
        <f>IF(AND(Jalons[[#This Row],[début réel 8]]="",Jalons[[#This Row],[fin réelle 11]]),0,IF(AND(Jalons[[#This Row],[début réel 8]]&lt;&gt;"",Jalons[[#This Row],[fin réelle 11]]=""),0.5,1))</f>
        <v>0</v>
      </c>
      <c r="R238" s="56">
        <f>+Jalons[[#This Row],[Fin ]]+1</f>
        <v>45109</v>
      </c>
      <c r="S238">
        <v>1</v>
      </c>
      <c r="T238" s="45">
        <f>Jalons[[#This Row],[Début prévisionnel 5]]+Jalons[[#This Row],[Nombre de jours6]]</f>
        <v>45110</v>
      </c>
      <c r="U238" s="64"/>
      <c r="V238" s="87">
        <f ca="1">IF(Jalons[[#This Row],[temps consommés 10]]-Jalons[[#This Row],[Nombre de jours6]]&lt;0,0,Jalons[[#This Row],[temps consommés 10]]-Jalons[[#This Row],[Nombre de jours6]])</f>
        <v>0</v>
      </c>
      <c r="W23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8" s="45"/>
      <c r="Y238" s="23" t="str">
        <f ca="1">IF(AND($O238="Objectif",Y$7&gt;=$R238,Y$7&lt;=$R238+$S238-1),2,IF(AND($O238="Jalon",Y$7&gt;=$R238,Y$7&lt;=$R238+$S238-1),1,""))</f>
        <v/>
      </c>
      <c r="Z238" s="23" t="str">
        <f ca="1">IF(AND($O238="Objectif",Z$7&gt;=$R238,Z$7&lt;=$R238+$S238-1),2,IF(AND($O238="Jalon",Z$7&gt;=$R238,Z$7&lt;=$R238+$S238-1),1,""))</f>
        <v/>
      </c>
      <c r="AA238" s="23" t="str">
        <f ca="1">IF(AND($O238="Objectif",AA$7&gt;=$R238,AA$7&lt;=$R238+$S238-1),2,IF(AND($O238="Jalon",AA$7&gt;=$R238,AA$7&lt;=$R238+$S238-1),1,""))</f>
        <v/>
      </c>
      <c r="AB238" s="23" t="str">
        <f ca="1">IF(AND($O238="Objectif",AB$7&gt;=$R238,AB$7&lt;=$R238+$S238-1),2,IF(AND($O238="Jalon",AB$7&gt;=$R238,AB$7&lt;=$R238+$S238-1),1,""))</f>
        <v/>
      </c>
      <c r="AC238" s="23" t="str">
        <f ca="1">IF(AND($O238="Objectif",AC$7&gt;=$R238,AC$7&lt;=$R238+$S238-1),2,IF(AND($O238="Jalon",AC$7&gt;=$R238,AC$7&lt;=$R238+$S238-1),1,""))</f>
        <v/>
      </c>
      <c r="AD238" s="23" t="str">
        <f ca="1">IF(AND($O238="Objectif",AD$7&gt;=$R238,AD$7&lt;=$R238+$S238-1),2,IF(AND($O238="Jalon",AD$7&gt;=$R238,AD$7&lt;=$R238+$S238-1),1,""))</f>
        <v/>
      </c>
      <c r="AE238" s="23" t="str">
        <f ca="1">IF(AND($O238="Objectif",AE$7&gt;=$R238,AE$7&lt;=$R238+$S238-1),2,IF(AND($O238="Jalon",AE$7&gt;=$R238,AE$7&lt;=$R238+$S238-1),1,""))</f>
        <v/>
      </c>
      <c r="AF238" s="23" t="str">
        <f ca="1">IF(AND($O238="Objectif",AF$7&gt;=$R238,AF$7&lt;=$R238+$S238-1),2,IF(AND($O238="Jalon",AF$7&gt;=$R238,AF$7&lt;=$R238+$S238-1),1,""))</f>
        <v/>
      </c>
      <c r="AG238" s="23" t="str">
        <f ca="1">IF(AND($O238="Objectif",AG$7&gt;=$R238,AG$7&lt;=$R238+$S238-1),2,IF(AND($O238="Jalon",AG$7&gt;=$R238,AG$7&lt;=$R238+$S238-1),1,""))</f>
        <v/>
      </c>
      <c r="AH238" s="23" t="str">
        <f ca="1">IF(AND($O238="Objectif",AH$7&gt;=$R238,AH$7&lt;=$R238+$S238-1),2,IF(AND($O238="Jalon",AH$7&gt;=$R238,AH$7&lt;=$R238+$S238-1),1,""))</f>
        <v/>
      </c>
      <c r="AI238" s="23" t="str">
        <f ca="1">IF(AND($O238="Objectif",AI$7&gt;=$R238,AI$7&lt;=$R238+$S238-1),2,IF(AND($O238="Jalon",AI$7&gt;=$R238,AI$7&lt;=$R238+$S238-1),1,""))</f>
        <v/>
      </c>
      <c r="AJ238" s="23" t="str">
        <f ca="1">IF(AND($O238="Objectif",AJ$7&gt;=$R238,AJ$7&lt;=$R238+$S238-1),2,IF(AND($O238="Jalon",AJ$7&gt;=$R238,AJ$7&lt;=$R238+$S238-1),1,""))</f>
        <v/>
      </c>
      <c r="AK238" s="23" t="str">
        <f ca="1">IF(AND($O238="Objectif",AK$7&gt;=$R238,AK$7&lt;=$R238+$S238-1),2,IF(AND($O238="Jalon",AK$7&gt;=$R238,AK$7&lt;=$R238+$S238-1),1,""))</f>
        <v/>
      </c>
      <c r="AL238" s="23" t="str">
        <f ca="1">IF(AND($O238="Objectif",AL$7&gt;=$R238,AL$7&lt;=$R238+$S238-1),2,IF(AND($O238="Jalon",AL$7&gt;=$R238,AL$7&lt;=$R238+$S238-1),1,""))</f>
        <v/>
      </c>
      <c r="AM238" s="23" t="str">
        <f ca="1">IF(AND($O238="Objectif",AM$7&gt;=$R238,AM$7&lt;=$R238+$S238-1),2,IF(AND($O238="Jalon",AM$7&gt;=$R238,AM$7&lt;=$R238+$S238-1),1,""))</f>
        <v/>
      </c>
      <c r="AN238" s="23" t="str">
        <f ca="1">IF(AND($O238="Objectif",AN$7&gt;=$R238,AN$7&lt;=$R238+$S238-1),2,IF(AND($O238="Jalon",AN$7&gt;=$R238,AN$7&lt;=$R238+$S238-1),1,""))</f>
        <v/>
      </c>
      <c r="AO238" s="23" t="str">
        <f ca="1">IF(AND($O238="Objectif",AO$7&gt;=$R238,AO$7&lt;=$R238+$S238-1),2,IF(AND($O238="Jalon",AO$7&gt;=$R238,AO$7&lt;=$R238+$S238-1),1,""))</f>
        <v/>
      </c>
      <c r="AP238" s="23" t="str">
        <f ca="1">IF(AND($O238="Objectif",AP$7&gt;=$R238,AP$7&lt;=$R238+$S238-1),2,IF(AND($O238="Jalon",AP$7&gt;=$R238,AP$7&lt;=$R238+$S238-1),1,""))</f>
        <v/>
      </c>
      <c r="AQ238" s="23" t="str">
        <f ca="1">IF(AND($O238="Objectif",AQ$7&gt;=$R238,AQ$7&lt;=$R238+$S238-1),2,IF(AND($O238="Jalon",AQ$7&gt;=$R238,AQ$7&lt;=$R238+$S238-1),1,""))</f>
        <v/>
      </c>
      <c r="AR238" s="23" t="str">
        <f ca="1">IF(AND($O238="Objectif",AR$7&gt;=$R238,AR$7&lt;=$R238+$S238-1),2,IF(AND($O238="Jalon",AR$7&gt;=$R238,AR$7&lt;=$R238+$S238-1),1,""))</f>
        <v/>
      </c>
      <c r="AS238" s="23" t="str">
        <f ca="1">IF(AND($O238="Objectif",AS$7&gt;=$R238,AS$7&lt;=$R238+$S238-1),2,IF(AND($O238="Jalon",AS$7&gt;=$R238,AS$7&lt;=$R238+$S238-1),1,""))</f>
        <v/>
      </c>
      <c r="AT238" s="23" t="str">
        <f ca="1">IF(AND($O238="Objectif",AT$7&gt;=$R238,AT$7&lt;=$R238+$S238-1),2,IF(AND($O238="Jalon",AT$7&gt;=$R238,AT$7&lt;=$R238+$S238-1),1,""))</f>
        <v/>
      </c>
      <c r="AU238" s="23" t="str">
        <f ca="1">IF(AND($O238="Objectif",AU$7&gt;=$R238,AU$7&lt;=$R238+$S238-1),2,IF(AND($O238="Jalon",AU$7&gt;=$R238,AU$7&lt;=$R238+$S238-1),1,""))</f>
        <v/>
      </c>
      <c r="AV238" s="23" t="str">
        <f ca="1">IF(AND($O238="Objectif",AV$7&gt;=$R238,AV$7&lt;=$R238+$S238-1),2,IF(AND($O238="Jalon",AV$7&gt;=$R238,AV$7&lt;=$R238+$S238-1),1,""))</f>
        <v/>
      </c>
      <c r="AW238" s="23" t="str">
        <f ca="1">IF(AND($O238="Objectif",AW$7&gt;=$R238,AW$7&lt;=$R238+$S238-1),2,IF(AND($O238="Jalon",AW$7&gt;=$R238,AW$7&lt;=$R238+$S238-1),1,""))</f>
        <v/>
      </c>
      <c r="AX238" s="23" t="str">
        <f ca="1">IF(AND($O238="Objectif",AX$7&gt;=$R238,AX$7&lt;=$R238+$S238-1),2,IF(AND($O238="Jalon",AX$7&gt;=$R238,AX$7&lt;=$R238+$S238-1),1,""))</f>
        <v/>
      </c>
      <c r="AY238" s="23" t="str">
        <f ca="1">IF(AND($O238="Objectif",AY$7&gt;=$R238,AY$7&lt;=$R238+$S238-1),2,IF(AND($O238="Jalon",AY$7&gt;=$R238,AY$7&lt;=$R238+$S238-1),1,""))</f>
        <v/>
      </c>
      <c r="AZ238" s="23" t="str">
        <f ca="1">IF(AND($O238="Objectif",AZ$7&gt;=$R238,AZ$7&lt;=$R238+$S238-1),2,IF(AND($O238="Jalon",AZ$7&gt;=$R238,AZ$7&lt;=$R238+$S238-1),1,""))</f>
        <v/>
      </c>
      <c r="BA238" s="23" t="str">
        <f ca="1">IF(AND($O238="Objectif",BA$7&gt;=$R238,BA$7&lt;=$R238+$S238-1),2,IF(AND($O238="Jalon",BA$7&gt;=$R238,BA$7&lt;=$R238+$S238-1),1,""))</f>
        <v/>
      </c>
      <c r="BB238" s="23" t="str">
        <f ca="1">IF(AND($O238="Objectif",BB$7&gt;=$R238,BB$7&lt;=$R238+$S238-1),2,IF(AND($O238="Jalon",BB$7&gt;=$R238,BB$7&lt;=$R238+$S238-1),1,""))</f>
        <v/>
      </c>
      <c r="BC238" s="23" t="str">
        <f ca="1">IF(AND($O238="Objectif",BC$7&gt;=$R238,BC$7&lt;=$R238+$S238-1),2,IF(AND($O238="Jalon",BC$7&gt;=$R238,BC$7&lt;=$R238+$S238-1),1,""))</f>
        <v/>
      </c>
      <c r="BD238" s="23" t="str">
        <f ca="1">IF(AND($O238="Objectif",BD$7&gt;=$R238,BD$7&lt;=$R238+$S238-1),2,IF(AND($O238="Jalon",BD$7&gt;=$R238,BD$7&lt;=$R238+$S238-1),1,""))</f>
        <v/>
      </c>
      <c r="BE238" s="23" t="str">
        <f ca="1">IF(AND($O238="Objectif",BE$7&gt;=$R238,BE$7&lt;=$R238+$S238-1),2,IF(AND($O238="Jalon",BE$7&gt;=$R238,BE$7&lt;=$R238+$S238-1),1,""))</f>
        <v/>
      </c>
      <c r="BF238" s="23" t="str">
        <f ca="1">IF(AND($O238="Objectif",BF$7&gt;=$R238,BF$7&lt;=$R238+$S238-1),2,IF(AND($O238="Jalon",BF$7&gt;=$R238,BF$7&lt;=$R238+$S238-1),1,""))</f>
        <v/>
      </c>
      <c r="BG238" s="23" t="str">
        <f ca="1">IF(AND($O238="Objectif",BG$7&gt;=$R238,BG$7&lt;=$R238+$S238-1),2,IF(AND($O238="Jalon",BG$7&gt;=$R238,BG$7&lt;=$R238+$S238-1),1,""))</f>
        <v/>
      </c>
      <c r="BH238" s="23" t="str">
        <f ca="1">IF(AND($O238="Objectif",BH$7&gt;=$R238,BH$7&lt;=$R238+$S238-1),2,IF(AND($O238="Jalon",BH$7&gt;=$R238,BH$7&lt;=$R238+$S238-1),1,""))</f>
        <v/>
      </c>
      <c r="BI238" s="23" t="str">
        <f ca="1">IF(AND($O238="Objectif",BI$7&gt;=$R238,BI$7&lt;=$R238+$S238-1),2,IF(AND($O238="Jalon",BI$7&gt;=$R238,BI$7&lt;=$R238+$S238-1),1,""))</f>
        <v/>
      </c>
      <c r="BJ238" s="23" t="str">
        <f ca="1">IF(AND($O238="Objectif",BJ$7&gt;=$R238,BJ$7&lt;=$R238+$S238-1),2,IF(AND($O238="Jalon",BJ$7&gt;=$R238,BJ$7&lt;=$R238+$S238-1),1,""))</f>
        <v/>
      </c>
      <c r="BK238" s="23" t="str">
        <f ca="1">IF(AND($O238="Objectif",BK$7&gt;=$R238,BK$7&lt;=$R238+$S238-1),2,IF(AND($O238="Jalon",BK$7&gt;=$R238,BK$7&lt;=$R238+$S238-1),1,""))</f>
        <v/>
      </c>
      <c r="BL238" s="23" t="str">
        <f ca="1">IF(AND($O238="Objectif",BL$7&gt;=$R238,BL$7&lt;=$R238+$S238-1),2,IF(AND($O238="Jalon",BL$7&gt;=$R238,BL$7&lt;=$R238+$S238-1),1,""))</f>
        <v/>
      </c>
      <c r="BM238" s="23" t="str">
        <f ca="1">IF(AND($O238="Objectif",BM$7&gt;=$R238,BM$7&lt;=$R238+$S238-1),2,IF(AND($O238="Jalon",BM$7&gt;=$R238,BM$7&lt;=$R238+$S238-1),1,""))</f>
        <v/>
      </c>
      <c r="BN238" s="23" t="str">
        <f ca="1">IF(AND($O238="Objectif",BN$7&gt;=$R238,BN$7&lt;=$R238+$S238-1),2,IF(AND($O238="Jalon",BN$7&gt;=$R238,BN$7&lt;=$R238+$S238-1),1,""))</f>
        <v/>
      </c>
      <c r="BO238" s="23" t="str">
        <f ca="1">IF(AND($O238="Objectif",BO$7&gt;=$R238,BO$7&lt;=$R238+$S238-1),2,IF(AND($O238="Jalon",BO$7&gt;=$R238,BO$7&lt;=$R238+$S238-1),1,""))</f>
        <v/>
      </c>
      <c r="BP238" s="23" t="str">
        <f ca="1">IF(AND($O238="Objectif",BP$7&gt;=$R238,BP$7&lt;=$R238+$S238-1),2,IF(AND($O238="Jalon",BP$7&gt;=$R238,BP$7&lt;=$R238+$S238-1),1,""))</f>
        <v/>
      </c>
      <c r="BQ238" s="23" t="str">
        <f ca="1">IF(AND($O238="Objectif",BQ$7&gt;=$R238,BQ$7&lt;=$R238+$S238-1),2,IF(AND($O238="Jalon",BQ$7&gt;=$R238,BQ$7&lt;=$R238+$S238-1),1,""))</f>
        <v/>
      </c>
      <c r="BR238" s="23" t="str">
        <f ca="1">IF(AND($O238="Objectif",BR$7&gt;=$R238,BR$7&lt;=$R238+$S238-1),2,IF(AND($O238="Jalon",BR$7&gt;=$R238,BR$7&lt;=$R238+$S238-1),1,""))</f>
        <v/>
      </c>
      <c r="BS238" s="23" t="str">
        <f ca="1">IF(AND($O238="Objectif",BS$7&gt;=$R238,BS$7&lt;=$R238+$S238-1),2,IF(AND($O238="Jalon",BS$7&gt;=$R238,BS$7&lt;=$R238+$S238-1),1,""))</f>
        <v/>
      </c>
      <c r="BT238" s="23" t="str">
        <f ca="1">IF(AND($O238="Objectif",BT$7&gt;=$R238,BT$7&lt;=$R238+$S238-1),2,IF(AND($O238="Jalon",BT$7&gt;=$R238,BT$7&lt;=$R238+$S238-1),1,""))</f>
        <v/>
      </c>
      <c r="BU238" s="23" t="str">
        <f ca="1">IF(AND($O238="Objectif",BU$7&gt;=$R238,BU$7&lt;=$R238+$S238-1),2,IF(AND($O238="Jalon",BU$7&gt;=$R238,BU$7&lt;=$R238+$S238-1),1,""))</f>
        <v/>
      </c>
      <c r="BV238" s="23" t="str">
        <f ca="1">IF(AND($O238="Objectif",BV$7&gt;=$R238,BV$7&lt;=$R238+$S238-1),2,IF(AND($O238="Jalon",BV$7&gt;=$R238,BV$7&lt;=$R238+$S238-1),1,""))</f>
        <v/>
      </c>
      <c r="BW238" s="23" t="str">
        <f ca="1">IF(AND($O238="Objectif",BW$7&gt;=$R238,BW$7&lt;=$R238+$S238-1),2,IF(AND($O238="Jalon",BW$7&gt;=$R238,BW$7&lt;=$R238+$S238-1),1,""))</f>
        <v/>
      </c>
      <c r="BX238" s="23" t="str">
        <f ca="1">IF(AND($O238="Objectif",BX$7&gt;=$R238,BX$7&lt;=$R238+$S238-1),2,IF(AND($O238="Jalon",BX$7&gt;=$R238,BX$7&lt;=$R238+$S238-1),1,""))</f>
        <v/>
      </c>
      <c r="BY238" s="23" t="str">
        <f ca="1">IF(AND($O238="Objectif",BY$7&gt;=$R238,BY$7&lt;=$R238+$S238-1),2,IF(AND($O238="Jalon",BY$7&gt;=$R238,BY$7&lt;=$R238+$S238-1),1,""))</f>
        <v/>
      </c>
      <c r="BZ238" s="23" t="str">
        <f ca="1">IF(AND($O238="Objectif",BZ$7&gt;=$R238,BZ$7&lt;=$R238+$S238-1),2,IF(AND($O238="Jalon",BZ$7&gt;=$R238,BZ$7&lt;=$R238+$S238-1),1,""))</f>
        <v/>
      </c>
      <c r="CA238" s="23" t="str">
        <f ca="1">IF(AND($O238="Objectif",CA$7&gt;=$R238,CA$7&lt;=$R238+$S238-1),2,IF(AND($O238="Jalon",CA$7&gt;=$R238,CA$7&lt;=$R238+$S238-1),1,""))</f>
        <v/>
      </c>
      <c r="CB238" s="23" t="str">
        <f ca="1">IF(AND($O238="Objectif",CB$7&gt;=$R238,CB$7&lt;=$R238+$S238-1),2,IF(AND($O238="Jalon",CB$7&gt;=$R238,CB$7&lt;=$R238+$S238-1),1,""))</f>
        <v/>
      </c>
    </row>
    <row r="239" spans="1:80" ht="30" customHeight="1" x14ac:dyDescent="0.25">
      <c r="A239" s="37">
        <v>3</v>
      </c>
      <c r="B239" s="33" t="s">
        <v>19</v>
      </c>
      <c r="C239" s="88" t="str">
        <f ca="1">VLOOKUP(((Jalons[[#This Row],[perturbation ]]+Jalons[[#This Row],[perturbation 9]])/150),$D$3:$E$6,2,1)</f>
        <v>En bonne voie</v>
      </c>
      <c r="D239" s="88" t="str">
        <f ca="1">VLOOKUP((Jalons[[#This Row],[temps consommés ]]-Jalons[[#This Row],[Nombre de jours]])/Jalons[[#This Row],[Nombre de jours]],$V$3:$W$6,2,1)</f>
        <v>En bonne voie</v>
      </c>
      <c r="E239" s="22" t="s">
        <v>9</v>
      </c>
      <c r="F239" s="65">
        <f>IF(AND(Jalons[[#This Row],[début réel ]]="",Jalons[[#This Row],[fin réelle ]]),0,IF(AND(Jalons[[#This Row],[début réel ]]&lt;&gt;"",Jalons[[#This Row],[fin réelle ]]=""),0.5,1))</f>
        <v>0</v>
      </c>
      <c r="G239" s="56">
        <f>+T194+1</f>
        <v>45108</v>
      </c>
      <c r="H239" s="21">
        <v>1</v>
      </c>
      <c r="I239" s="45">
        <f>+Jalons[[#This Row],[Début prévisionnel ]]+Jalons[[#This Row],[Nombre de jours]]-1</f>
        <v>45108</v>
      </c>
      <c r="J239" s="45"/>
      <c r="K239" s="87">
        <f ca="1">IF(Jalons[[#This Row],[temps consommés ]]-Jalons[[#This Row],[Nombre de jours]]&lt;0,0,Jalons[[#This Row],[temps consommés ]]-Jalons[[#This Row],[Nombre de jours]])</f>
        <v>0</v>
      </c>
      <c r="L23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39" s="45"/>
      <c r="O239" s="88" t="str">
        <f ca="1">VLOOKUP(Jalons[[#This Row],[temps consommés 10]]-Jalons[[#This Row],[Nombre de jours6]]/Jalons[[#This Row],[Nombre de jours6]],$V$3:$W$6,2,1)</f>
        <v>En bonne voie</v>
      </c>
      <c r="P239" s="22" t="s">
        <v>9</v>
      </c>
      <c r="Q239" s="65">
        <f>IF(AND(Jalons[[#This Row],[début réel 8]]="",Jalons[[#This Row],[fin réelle 11]]),0,IF(AND(Jalons[[#This Row],[début réel 8]]&lt;&gt;"",Jalons[[#This Row],[fin réelle 11]]=""),0.5,1))</f>
        <v>0</v>
      </c>
      <c r="R239" s="56">
        <f>+Jalons[[#This Row],[Fin ]]+1</f>
        <v>45109</v>
      </c>
      <c r="S239">
        <v>1</v>
      </c>
      <c r="T239" s="45">
        <f>Jalons[[#This Row],[Début prévisionnel 5]]+Jalons[[#This Row],[Nombre de jours6]]</f>
        <v>45110</v>
      </c>
      <c r="U239" s="64"/>
      <c r="V239" s="87">
        <f ca="1">IF(Jalons[[#This Row],[temps consommés 10]]-Jalons[[#This Row],[Nombre de jours6]]&lt;0,0,Jalons[[#This Row],[temps consommés 10]]-Jalons[[#This Row],[Nombre de jours6]])</f>
        <v>0</v>
      </c>
      <c r="W23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39" s="45"/>
      <c r="Y239" s="23" t="str">
        <f ca="1">IF(AND($O239="Objectif",Y$7&gt;=$R239,Y$7&lt;=$R239+$S239-1),2,IF(AND($O239="Jalon",Y$7&gt;=$R239,Y$7&lt;=$R239+$S239-1),1,""))</f>
        <v/>
      </c>
      <c r="Z239" s="23" t="str">
        <f ca="1">IF(AND($O239="Objectif",Z$7&gt;=$R239,Z$7&lt;=$R239+$S239-1),2,IF(AND($O239="Jalon",Z$7&gt;=$R239,Z$7&lt;=$R239+$S239-1),1,""))</f>
        <v/>
      </c>
      <c r="AA239" s="23" t="str">
        <f ca="1">IF(AND($O239="Objectif",AA$7&gt;=$R239,AA$7&lt;=$R239+$S239-1),2,IF(AND($O239="Jalon",AA$7&gt;=$R239,AA$7&lt;=$R239+$S239-1),1,""))</f>
        <v/>
      </c>
      <c r="AB239" s="23" t="str">
        <f ca="1">IF(AND($O239="Objectif",AB$7&gt;=$R239,AB$7&lt;=$R239+$S239-1),2,IF(AND($O239="Jalon",AB$7&gt;=$R239,AB$7&lt;=$R239+$S239-1),1,""))</f>
        <v/>
      </c>
      <c r="AC239" s="23" t="str">
        <f ca="1">IF(AND($O239="Objectif",AC$7&gt;=$R239,AC$7&lt;=$R239+$S239-1),2,IF(AND($O239="Jalon",AC$7&gt;=$R239,AC$7&lt;=$R239+$S239-1),1,""))</f>
        <v/>
      </c>
      <c r="AD239" s="23" t="str">
        <f ca="1">IF(AND($O239="Objectif",AD$7&gt;=$R239,AD$7&lt;=$R239+$S239-1),2,IF(AND($O239="Jalon",AD$7&gt;=$R239,AD$7&lt;=$R239+$S239-1),1,""))</f>
        <v/>
      </c>
      <c r="AE239" s="23" t="str">
        <f ca="1">IF(AND($O239="Objectif",AE$7&gt;=$R239,AE$7&lt;=$R239+$S239-1),2,IF(AND($O239="Jalon",AE$7&gt;=$R239,AE$7&lt;=$R239+$S239-1),1,""))</f>
        <v/>
      </c>
      <c r="AF239" s="23" t="str">
        <f ca="1">IF(AND($O239="Objectif",AF$7&gt;=$R239,AF$7&lt;=$R239+$S239-1),2,IF(AND($O239="Jalon",AF$7&gt;=$R239,AF$7&lt;=$R239+$S239-1),1,""))</f>
        <v/>
      </c>
      <c r="AG239" s="23" t="str">
        <f ca="1">IF(AND($O239="Objectif",AG$7&gt;=$R239,AG$7&lt;=$R239+$S239-1),2,IF(AND($O239="Jalon",AG$7&gt;=$R239,AG$7&lt;=$R239+$S239-1),1,""))</f>
        <v/>
      </c>
      <c r="AH239" s="23" t="str">
        <f ca="1">IF(AND($O239="Objectif",AH$7&gt;=$R239,AH$7&lt;=$R239+$S239-1),2,IF(AND($O239="Jalon",AH$7&gt;=$R239,AH$7&lt;=$R239+$S239-1),1,""))</f>
        <v/>
      </c>
      <c r="AI239" s="23" t="str">
        <f ca="1">IF(AND($O239="Objectif",AI$7&gt;=$R239,AI$7&lt;=$R239+$S239-1),2,IF(AND($O239="Jalon",AI$7&gt;=$R239,AI$7&lt;=$R239+$S239-1),1,""))</f>
        <v/>
      </c>
      <c r="AJ239" s="23" t="str">
        <f ca="1">IF(AND($O239="Objectif",AJ$7&gt;=$R239,AJ$7&lt;=$R239+$S239-1),2,IF(AND($O239="Jalon",AJ$7&gt;=$R239,AJ$7&lt;=$R239+$S239-1),1,""))</f>
        <v/>
      </c>
      <c r="AK239" s="23" t="str">
        <f ca="1">IF(AND($O239="Objectif",AK$7&gt;=$R239,AK$7&lt;=$R239+$S239-1),2,IF(AND($O239="Jalon",AK$7&gt;=$R239,AK$7&lt;=$R239+$S239-1),1,""))</f>
        <v/>
      </c>
      <c r="AL239" s="23" t="str">
        <f ca="1">IF(AND($O239="Objectif",AL$7&gt;=$R239,AL$7&lt;=$R239+$S239-1),2,IF(AND($O239="Jalon",AL$7&gt;=$R239,AL$7&lt;=$R239+$S239-1),1,""))</f>
        <v/>
      </c>
      <c r="AM239" s="23" t="str">
        <f ca="1">IF(AND($O239="Objectif",AM$7&gt;=$R239,AM$7&lt;=$R239+$S239-1),2,IF(AND($O239="Jalon",AM$7&gt;=$R239,AM$7&lt;=$R239+$S239-1),1,""))</f>
        <v/>
      </c>
      <c r="AN239" s="23" t="str">
        <f ca="1">IF(AND($O239="Objectif",AN$7&gt;=$R239,AN$7&lt;=$R239+$S239-1),2,IF(AND($O239="Jalon",AN$7&gt;=$R239,AN$7&lt;=$R239+$S239-1),1,""))</f>
        <v/>
      </c>
      <c r="AO239" s="23" t="str">
        <f ca="1">IF(AND($O239="Objectif",AO$7&gt;=$R239,AO$7&lt;=$R239+$S239-1),2,IF(AND($O239="Jalon",AO$7&gt;=$R239,AO$7&lt;=$R239+$S239-1),1,""))</f>
        <v/>
      </c>
      <c r="AP239" s="23" t="str">
        <f ca="1">IF(AND($O239="Objectif",AP$7&gt;=$R239,AP$7&lt;=$R239+$S239-1),2,IF(AND($O239="Jalon",AP$7&gt;=$R239,AP$7&lt;=$R239+$S239-1),1,""))</f>
        <v/>
      </c>
      <c r="AQ239" s="23" t="str">
        <f ca="1">IF(AND($O239="Objectif",AQ$7&gt;=$R239,AQ$7&lt;=$R239+$S239-1),2,IF(AND($O239="Jalon",AQ$7&gt;=$R239,AQ$7&lt;=$R239+$S239-1),1,""))</f>
        <v/>
      </c>
      <c r="AR239" s="23" t="str">
        <f ca="1">IF(AND($O239="Objectif",AR$7&gt;=$R239,AR$7&lt;=$R239+$S239-1),2,IF(AND($O239="Jalon",AR$7&gt;=$R239,AR$7&lt;=$R239+$S239-1),1,""))</f>
        <v/>
      </c>
      <c r="AS239" s="23" t="str">
        <f ca="1">IF(AND($O239="Objectif",AS$7&gt;=$R239,AS$7&lt;=$R239+$S239-1),2,IF(AND($O239="Jalon",AS$7&gt;=$R239,AS$7&lt;=$R239+$S239-1),1,""))</f>
        <v/>
      </c>
      <c r="AT239" s="23" t="str">
        <f ca="1">IF(AND($O239="Objectif",AT$7&gt;=$R239,AT$7&lt;=$R239+$S239-1),2,IF(AND($O239="Jalon",AT$7&gt;=$R239,AT$7&lt;=$R239+$S239-1),1,""))</f>
        <v/>
      </c>
      <c r="AU239" s="23" t="str">
        <f ca="1">IF(AND($O239="Objectif",AU$7&gt;=$R239,AU$7&lt;=$R239+$S239-1),2,IF(AND($O239="Jalon",AU$7&gt;=$R239,AU$7&lt;=$R239+$S239-1),1,""))</f>
        <v/>
      </c>
      <c r="AV239" s="23" t="str">
        <f ca="1">IF(AND($O239="Objectif",AV$7&gt;=$R239,AV$7&lt;=$R239+$S239-1),2,IF(AND($O239="Jalon",AV$7&gt;=$R239,AV$7&lt;=$R239+$S239-1),1,""))</f>
        <v/>
      </c>
      <c r="AW239" s="23" t="str">
        <f ca="1">IF(AND($O239="Objectif",AW$7&gt;=$R239,AW$7&lt;=$R239+$S239-1),2,IF(AND($O239="Jalon",AW$7&gt;=$R239,AW$7&lt;=$R239+$S239-1),1,""))</f>
        <v/>
      </c>
      <c r="AX239" s="23" t="str">
        <f ca="1">IF(AND($O239="Objectif",AX$7&gt;=$R239,AX$7&lt;=$R239+$S239-1),2,IF(AND($O239="Jalon",AX$7&gt;=$R239,AX$7&lt;=$R239+$S239-1),1,""))</f>
        <v/>
      </c>
      <c r="AY239" s="23" t="str">
        <f ca="1">IF(AND($O239="Objectif",AY$7&gt;=$R239,AY$7&lt;=$R239+$S239-1),2,IF(AND($O239="Jalon",AY$7&gt;=$R239,AY$7&lt;=$R239+$S239-1),1,""))</f>
        <v/>
      </c>
      <c r="AZ239" s="23" t="str">
        <f ca="1">IF(AND($O239="Objectif",AZ$7&gt;=$R239,AZ$7&lt;=$R239+$S239-1),2,IF(AND($O239="Jalon",AZ$7&gt;=$R239,AZ$7&lt;=$R239+$S239-1),1,""))</f>
        <v/>
      </c>
      <c r="BA239" s="23" t="str">
        <f ca="1">IF(AND($O239="Objectif",BA$7&gt;=$R239,BA$7&lt;=$R239+$S239-1),2,IF(AND($O239="Jalon",BA$7&gt;=$R239,BA$7&lt;=$R239+$S239-1),1,""))</f>
        <v/>
      </c>
      <c r="BB239" s="23" t="str">
        <f ca="1">IF(AND($O239="Objectif",BB$7&gt;=$R239,BB$7&lt;=$R239+$S239-1),2,IF(AND($O239="Jalon",BB$7&gt;=$R239,BB$7&lt;=$R239+$S239-1),1,""))</f>
        <v/>
      </c>
      <c r="BC239" s="23" t="str">
        <f ca="1">IF(AND($O239="Objectif",BC$7&gt;=$R239,BC$7&lt;=$R239+$S239-1),2,IF(AND($O239="Jalon",BC$7&gt;=$R239,BC$7&lt;=$R239+$S239-1),1,""))</f>
        <v/>
      </c>
      <c r="BD239" s="23" t="str">
        <f ca="1">IF(AND($O239="Objectif",BD$7&gt;=$R239,BD$7&lt;=$R239+$S239-1),2,IF(AND($O239="Jalon",BD$7&gt;=$R239,BD$7&lt;=$R239+$S239-1),1,""))</f>
        <v/>
      </c>
      <c r="BE239" s="23" t="str">
        <f ca="1">IF(AND($O239="Objectif",BE$7&gt;=$R239,BE$7&lt;=$R239+$S239-1),2,IF(AND($O239="Jalon",BE$7&gt;=$R239,BE$7&lt;=$R239+$S239-1),1,""))</f>
        <v/>
      </c>
      <c r="BF239" s="23" t="str">
        <f ca="1">IF(AND($O239="Objectif",BF$7&gt;=$R239,BF$7&lt;=$R239+$S239-1),2,IF(AND($O239="Jalon",BF$7&gt;=$R239,BF$7&lt;=$R239+$S239-1),1,""))</f>
        <v/>
      </c>
      <c r="BG239" s="23" t="str">
        <f ca="1">IF(AND($O239="Objectif",BG$7&gt;=$R239,BG$7&lt;=$R239+$S239-1),2,IF(AND($O239="Jalon",BG$7&gt;=$R239,BG$7&lt;=$R239+$S239-1),1,""))</f>
        <v/>
      </c>
      <c r="BH239" s="23" t="str">
        <f ca="1">IF(AND($O239="Objectif",BH$7&gt;=$R239,BH$7&lt;=$R239+$S239-1),2,IF(AND($O239="Jalon",BH$7&gt;=$R239,BH$7&lt;=$R239+$S239-1),1,""))</f>
        <v/>
      </c>
      <c r="BI239" s="23" t="str">
        <f ca="1">IF(AND($O239="Objectif",BI$7&gt;=$R239,BI$7&lt;=$R239+$S239-1),2,IF(AND($O239="Jalon",BI$7&gt;=$R239,BI$7&lt;=$R239+$S239-1),1,""))</f>
        <v/>
      </c>
      <c r="BJ239" s="23" t="str">
        <f ca="1">IF(AND($O239="Objectif",BJ$7&gt;=$R239,BJ$7&lt;=$R239+$S239-1),2,IF(AND($O239="Jalon",BJ$7&gt;=$R239,BJ$7&lt;=$R239+$S239-1),1,""))</f>
        <v/>
      </c>
      <c r="BK239" s="23" t="str">
        <f ca="1">IF(AND($O239="Objectif",BK$7&gt;=$R239,BK$7&lt;=$R239+$S239-1),2,IF(AND($O239="Jalon",BK$7&gt;=$R239,BK$7&lt;=$R239+$S239-1),1,""))</f>
        <v/>
      </c>
      <c r="BL239" s="23" t="str">
        <f ca="1">IF(AND($O239="Objectif",BL$7&gt;=$R239,BL$7&lt;=$R239+$S239-1),2,IF(AND($O239="Jalon",BL$7&gt;=$R239,BL$7&lt;=$R239+$S239-1),1,""))</f>
        <v/>
      </c>
      <c r="BM239" s="23" t="str">
        <f ca="1">IF(AND($O239="Objectif",BM$7&gt;=$R239,BM$7&lt;=$R239+$S239-1),2,IF(AND($O239="Jalon",BM$7&gt;=$R239,BM$7&lt;=$R239+$S239-1),1,""))</f>
        <v/>
      </c>
      <c r="BN239" s="23" t="str">
        <f ca="1">IF(AND($O239="Objectif",BN$7&gt;=$R239,BN$7&lt;=$R239+$S239-1),2,IF(AND($O239="Jalon",BN$7&gt;=$R239,BN$7&lt;=$R239+$S239-1),1,""))</f>
        <v/>
      </c>
      <c r="BO239" s="23" t="str">
        <f ca="1">IF(AND($O239="Objectif",BO$7&gt;=$R239,BO$7&lt;=$R239+$S239-1),2,IF(AND($O239="Jalon",BO$7&gt;=$R239,BO$7&lt;=$R239+$S239-1),1,""))</f>
        <v/>
      </c>
      <c r="BP239" s="23" t="str">
        <f ca="1">IF(AND($O239="Objectif",BP$7&gt;=$R239,BP$7&lt;=$R239+$S239-1),2,IF(AND($O239="Jalon",BP$7&gt;=$R239,BP$7&lt;=$R239+$S239-1),1,""))</f>
        <v/>
      </c>
      <c r="BQ239" s="23" t="str">
        <f ca="1">IF(AND($O239="Objectif",BQ$7&gt;=$R239,BQ$7&lt;=$R239+$S239-1),2,IF(AND($O239="Jalon",BQ$7&gt;=$R239,BQ$7&lt;=$R239+$S239-1),1,""))</f>
        <v/>
      </c>
      <c r="BR239" s="23" t="str">
        <f ca="1">IF(AND($O239="Objectif",BR$7&gt;=$R239,BR$7&lt;=$R239+$S239-1),2,IF(AND($O239="Jalon",BR$7&gt;=$R239,BR$7&lt;=$R239+$S239-1),1,""))</f>
        <v/>
      </c>
      <c r="BS239" s="23" t="str">
        <f ca="1">IF(AND($O239="Objectif",BS$7&gt;=$R239,BS$7&lt;=$R239+$S239-1),2,IF(AND($O239="Jalon",BS$7&gt;=$R239,BS$7&lt;=$R239+$S239-1),1,""))</f>
        <v/>
      </c>
      <c r="BT239" s="23" t="str">
        <f ca="1">IF(AND($O239="Objectif",BT$7&gt;=$R239,BT$7&lt;=$R239+$S239-1),2,IF(AND($O239="Jalon",BT$7&gt;=$R239,BT$7&lt;=$R239+$S239-1),1,""))</f>
        <v/>
      </c>
      <c r="BU239" s="23" t="str">
        <f ca="1">IF(AND($O239="Objectif",BU$7&gt;=$R239,BU$7&lt;=$R239+$S239-1),2,IF(AND($O239="Jalon",BU$7&gt;=$R239,BU$7&lt;=$R239+$S239-1),1,""))</f>
        <v/>
      </c>
      <c r="BV239" s="23" t="str">
        <f ca="1">IF(AND($O239="Objectif",BV$7&gt;=$R239,BV$7&lt;=$R239+$S239-1),2,IF(AND($O239="Jalon",BV$7&gt;=$R239,BV$7&lt;=$R239+$S239-1),1,""))</f>
        <v/>
      </c>
      <c r="BW239" s="23" t="str">
        <f ca="1">IF(AND($O239="Objectif",BW$7&gt;=$R239,BW$7&lt;=$R239+$S239-1),2,IF(AND($O239="Jalon",BW$7&gt;=$R239,BW$7&lt;=$R239+$S239-1),1,""))</f>
        <v/>
      </c>
      <c r="BX239" s="23" t="str">
        <f ca="1">IF(AND($O239="Objectif",BX$7&gt;=$R239,BX$7&lt;=$R239+$S239-1),2,IF(AND($O239="Jalon",BX$7&gt;=$R239,BX$7&lt;=$R239+$S239-1),1,""))</f>
        <v/>
      </c>
      <c r="BY239" s="23" t="str">
        <f ca="1">IF(AND($O239="Objectif",BY$7&gt;=$R239,BY$7&lt;=$R239+$S239-1),2,IF(AND($O239="Jalon",BY$7&gt;=$R239,BY$7&lt;=$R239+$S239-1),1,""))</f>
        <v/>
      </c>
      <c r="BZ239" s="23" t="str">
        <f ca="1">IF(AND($O239="Objectif",BZ$7&gt;=$R239,BZ$7&lt;=$R239+$S239-1),2,IF(AND($O239="Jalon",BZ$7&gt;=$R239,BZ$7&lt;=$R239+$S239-1),1,""))</f>
        <v/>
      </c>
      <c r="CA239" s="23" t="str">
        <f ca="1">IF(AND($O239="Objectif",CA$7&gt;=$R239,CA$7&lt;=$R239+$S239-1),2,IF(AND($O239="Jalon",CA$7&gt;=$R239,CA$7&lt;=$R239+$S239-1),1,""))</f>
        <v/>
      </c>
      <c r="CB239" s="23" t="str">
        <f ca="1">IF(AND($O239="Objectif",CB$7&gt;=$R239,CB$7&lt;=$R239+$S239-1),2,IF(AND($O239="Jalon",CB$7&gt;=$R239,CB$7&lt;=$R239+$S239-1),1,""))</f>
        <v/>
      </c>
    </row>
    <row r="240" spans="1:80" ht="30" customHeight="1" x14ac:dyDescent="0.25">
      <c r="A240" s="37">
        <v>4</v>
      </c>
      <c r="B240" s="33" t="s">
        <v>20</v>
      </c>
      <c r="C240" s="88" t="str">
        <f ca="1">VLOOKUP(((Jalons[[#This Row],[perturbation ]]+Jalons[[#This Row],[perturbation 9]])/150),$D$3:$E$6,2,1)</f>
        <v>En bonne voie</v>
      </c>
      <c r="D240" s="88" t="str">
        <f ca="1">VLOOKUP((Jalons[[#This Row],[temps consommés ]]-Jalons[[#This Row],[Nombre de jours]])/Jalons[[#This Row],[Nombre de jours]],$V$3:$W$6,2,1)</f>
        <v>En bonne voie</v>
      </c>
      <c r="E240" s="22" t="s">
        <v>9</v>
      </c>
      <c r="F240" s="65">
        <f>IF(AND(Jalons[[#This Row],[début réel ]]="",Jalons[[#This Row],[fin réelle ]]),0,IF(AND(Jalons[[#This Row],[début réel ]]&lt;&gt;"",Jalons[[#This Row],[fin réelle ]]=""),0.5,1))</f>
        <v>0</v>
      </c>
      <c r="G240" s="56">
        <f>+T195+1</f>
        <v>45108</v>
      </c>
      <c r="H240" s="21">
        <v>1</v>
      </c>
      <c r="I240" s="45">
        <f>+Jalons[[#This Row],[Début prévisionnel ]]+Jalons[[#This Row],[Nombre de jours]]-1</f>
        <v>45108</v>
      </c>
      <c r="J240" s="45"/>
      <c r="K240" s="87">
        <f ca="1">IF(Jalons[[#This Row],[temps consommés ]]-Jalons[[#This Row],[Nombre de jours]]&lt;0,0,Jalons[[#This Row],[temps consommés ]]-Jalons[[#This Row],[Nombre de jours]])</f>
        <v>0</v>
      </c>
      <c r="L24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0" s="45"/>
      <c r="O240" s="88" t="str">
        <f ca="1">VLOOKUP(Jalons[[#This Row],[temps consommés 10]]-Jalons[[#This Row],[Nombre de jours6]]/Jalons[[#This Row],[Nombre de jours6]],$V$3:$W$6,2,1)</f>
        <v>En bonne voie</v>
      </c>
      <c r="P240" s="22" t="s">
        <v>9</v>
      </c>
      <c r="Q240" s="65">
        <f>IF(AND(Jalons[[#This Row],[début réel 8]]="",Jalons[[#This Row],[fin réelle 11]]),0,IF(AND(Jalons[[#This Row],[début réel 8]]&lt;&gt;"",Jalons[[#This Row],[fin réelle 11]]=""),0.5,1))</f>
        <v>0</v>
      </c>
      <c r="R240" s="56">
        <f>+Jalons[[#This Row],[Fin ]]+1</f>
        <v>45109</v>
      </c>
      <c r="S240">
        <v>1</v>
      </c>
      <c r="T240" s="45">
        <f>Jalons[[#This Row],[Début prévisionnel 5]]+Jalons[[#This Row],[Nombre de jours6]]</f>
        <v>45110</v>
      </c>
      <c r="U240" s="64"/>
      <c r="V240" s="87">
        <f ca="1">IF(Jalons[[#This Row],[temps consommés 10]]-Jalons[[#This Row],[Nombre de jours6]]&lt;0,0,Jalons[[#This Row],[temps consommés 10]]-Jalons[[#This Row],[Nombre de jours6]])</f>
        <v>0</v>
      </c>
      <c r="W24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0" s="45"/>
      <c r="Y240" s="23" t="str">
        <f ca="1">IF(AND($O240="Objectif",Y$7&gt;=$R240,Y$7&lt;=$R240+$S240-1),2,IF(AND($O240="Jalon",Y$7&gt;=$R240,Y$7&lt;=$R240+$S240-1),1,""))</f>
        <v/>
      </c>
      <c r="Z240" s="23" t="str">
        <f ca="1">IF(AND($O240="Objectif",Z$7&gt;=$R240,Z$7&lt;=$R240+$S240-1),2,IF(AND($O240="Jalon",Z$7&gt;=$R240,Z$7&lt;=$R240+$S240-1),1,""))</f>
        <v/>
      </c>
      <c r="AA240" s="23" t="str">
        <f ca="1">IF(AND($O240="Objectif",AA$7&gt;=$R240,AA$7&lt;=$R240+$S240-1),2,IF(AND($O240="Jalon",AA$7&gt;=$R240,AA$7&lt;=$R240+$S240-1),1,""))</f>
        <v/>
      </c>
      <c r="AB240" s="23" t="str">
        <f ca="1">IF(AND($O240="Objectif",AB$7&gt;=$R240,AB$7&lt;=$R240+$S240-1),2,IF(AND($O240="Jalon",AB$7&gt;=$R240,AB$7&lt;=$R240+$S240-1),1,""))</f>
        <v/>
      </c>
      <c r="AC240" s="23" t="str">
        <f ca="1">IF(AND($O240="Objectif",AC$7&gt;=$R240,AC$7&lt;=$R240+$S240-1),2,IF(AND($O240="Jalon",AC$7&gt;=$R240,AC$7&lt;=$R240+$S240-1),1,""))</f>
        <v/>
      </c>
      <c r="AD240" s="23" t="str">
        <f ca="1">IF(AND($O240="Objectif",AD$7&gt;=$R240,AD$7&lt;=$R240+$S240-1),2,IF(AND($O240="Jalon",AD$7&gt;=$R240,AD$7&lt;=$R240+$S240-1),1,""))</f>
        <v/>
      </c>
      <c r="AE240" s="23" t="str">
        <f ca="1">IF(AND($O240="Objectif",AE$7&gt;=$R240,AE$7&lt;=$R240+$S240-1),2,IF(AND($O240="Jalon",AE$7&gt;=$R240,AE$7&lt;=$R240+$S240-1),1,""))</f>
        <v/>
      </c>
      <c r="AF240" s="23" t="str">
        <f ca="1">IF(AND($O240="Objectif",AF$7&gt;=$R240,AF$7&lt;=$R240+$S240-1),2,IF(AND($O240="Jalon",AF$7&gt;=$R240,AF$7&lt;=$R240+$S240-1),1,""))</f>
        <v/>
      </c>
      <c r="AG240" s="23" t="str">
        <f ca="1">IF(AND($O240="Objectif",AG$7&gt;=$R240,AG$7&lt;=$R240+$S240-1),2,IF(AND($O240="Jalon",AG$7&gt;=$R240,AG$7&lt;=$R240+$S240-1),1,""))</f>
        <v/>
      </c>
      <c r="AH240" s="23" t="str">
        <f ca="1">IF(AND($O240="Objectif",AH$7&gt;=$R240,AH$7&lt;=$R240+$S240-1),2,IF(AND($O240="Jalon",AH$7&gt;=$R240,AH$7&lt;=$R240+$S240-1),1,""))</f>
        <v/>
      </c>
      <c r="AI240" s="23" t="str">
        <f ca="1">IF(AND($O240="Objectif",AI$7&gt;=$R240,AI$7&lt;=$R240+$S240-1),2,IF(AND($O240="Jalon",AI$7&gt;=$R240,AI$7&lt;=$R240+$S240-1),1,""))</f>
        <v/>
      </c>
      <c r="AJ240" s="23" t="str">
        <f ca="1">IF(AND($O240="Objectif",AJ$7&gt;=$R240,AJ$7&lt;=$R240+$S240-1),2,IF(AND($O240="Jalon",AJ$7&gt;=$R240,AJ$7&lt;=$R240+$S240-1),1,""))</f>
        <v/>
      </c>
      <c r="AK240" s="23" t="str">
        <f ca="1">IF(AND($O240="Objectif",AK$7&gt;=$R240,AK$7&lt;=$R240+$S240-1),2,IF(AND($O240="Jalon",AK$7&gt;=$R240,AK$7&lt;=$R240+$S240-1),1,""))</f>
        <v/>
      </c>
      <c r="AL240" s="23" t="str">
        <f ca="1">IF(AND($O240="Objectif",AL$7&gt;=$R240,AL$7&lt;=$R240+$S240-1),2,IF(AND($O240="Jalon",AL$7&gt;=$R240,AL$7&lt;=$R240+$S240-1),1,""))</f>
        <v/>
      </c>
      <c r="AM240" s="23" t="str">
        <f ca="1">IF(AND($O240="Objectif",AM$7&gt;=$R240,AM$7&lt;=$R240+$S240-1),2,IF(AND($O240="Jalon",AM$7&gt;=$R240,AM$7&lt;=$R240+$S240-1),1,""))</f>
        <v/>
      </c>
      <c r="AN240" s="23" t="str">
        <f ca="1">IF(AND($O240="Objectif",AN$7&gt;=$R240,AN$7&lt;=$R240+$S240-1),2,IF(AND($O240="Jalon",AN$7&gt;=$R240,AN$7&lt;=$R240+$S240-1),1,""))</f>
        <v/>
      </c>
      <c r="AO240" s="23" t="str">
        <f ca="1">IF(AND($O240="Objectif",AO$7&gt;=$R240,AO$7&lt;=$R240+$S240-1),2,IF(AND($O240="Jalon",AO$7&gt;=$R240,AO$7&lt;=$R240+$S240-1),1,""))</f>
        <v/>
      </c>
      <c r="AP240" s="23" t="str">
        <f ca="1">IF(AND($O240="Objectif",AP$7&gt;=$R240,AP$7&lt;=$R240+$S240-1),2,IF(AND($O240="Jalon",AP$7&gt;=$R240,AP$7&lt;=$R240+$S240-1),1,""))</f>
        <v/>
      </c>
      <c r="AQ240" s="23" t="str">
        <f ca="1">IF(AND($O240="Objectif",AQ$7&gt;=$R240,AQ$7&lt;=$R240+$S240-1),2,IF(AND($O240="Jalon",AQ$7&gt;=$R240,AQ$7&lt;=$R240+$S240-1),1,""))</f>
        <v/>
      </c>
      <c r="AR240" s="23" t="str">
        <f ca="1">IF(AND($O240="Objectif",AR$7&gt;=$R240,AR$7&lt;=$R240+$S240-1),2,IF(AND($O240="Jalon",AR$7&gt;=$R240,AR$7&lt;=$R240+$S240-1),1,""))</f>
        <v/>
      </c>
      <c r="AS240" s="23" t="str">
        <f ca="1">IF(AND($O240="Objectif",AS$7&gt;=$R240,AS$7&lt;=$R240+$S240-1),2,IF(AND($O240="Jalon",AS$7&gt;=$R240,AS$7&lt;=$R240+$S240-1),1,""))</f>
        <v/>
      </c>
      <c r="AT240" s="23" t="str">
        <f ca="1">IF(AND($O240="Objectif",AT$7&gt;=$R240,AT$7&lt;=$R240+$S240-1),2,IF(AND($O240="Jalon",AT$7&gt;=$R240,AT$7&lt;=$R240+$S240-1),1,""))</f>
        <v/>
      </c>
      <c r="AU240" s="23" t="str">
        <f ca="1">IF(AND($O240="Objectif",AU$7&gt;=$R240,AU$7&lt;=$R240+$S240-1),2,IF(AND($O240="Jalon",AU$7&gt;=$R240,AU$7&lt;=$R240+$S240-1),1,""))</f>
        <v/>
      </c>
      <c r="AV240" s="23" t="str">
        <f ca="1">IF(AND($O240="Objectif",AV$7&gt;=$R240,AV$7&lt;=$R240+$S240-1),2,IF(AND($O240="Jalon",AV$7&gt;=$R240,AV$7&lt;=$R240+$S240-1),1,""))</f>
        <v/>
      </c>
      <c r="AW240" s="23" t="str">
        <f ca="1">IF(AND($O240="Objectif",AW$7&gt;=$R240,AW$7&lt;=$R240+$S240-1),2,IF(AND($O240="Jalon",AW$7&gt;=$R240,AW$7&lt;=$R240+$S240-1),1,""))</f>
        <v/>
      </c>
      <c r="AX240" s="23" t="str">
        <f ca="1">IF(AND($O240="Objectif",AX$7&gt;=$R240,AX$7&lt;=$R240+$S240-1),2,IF(AND($O240="Jalon",AX$7&gt;=$R240,AX$7&lt;=$R240+$S240-1),1,""))</f>
        <v/>
      </c>
      <c r="AY240" s="23" t="str">
        <f ca="1">IF(AND($O240="Objectif",AY$7&gt;=$R240,AY$7&lt;=$R240+$S240-1),2,IF(AND($O240="Jalon",AY$7&gt;=$R240,AY$7&lt;=$R240+$S240-1),1,""))</f>
        <v/>
      </c>
      <c r="AZ240" s="23" t="str">
        <f ca="1">IF(AND($O240="Objectif",AZ$7&gt;=$R240,AZ$7&lt;=$R240+$S240-1),2,IF(AND($O240="Jalon",AZ$7&gt;=$R240,AZ$7&lt;=$R240+$S240-1),1,""))</f>
        <v/>
      </c>
      <c r="BA240" s="23" t="str">
        <f ca="1">IF(AND($O240="Objectif",BA$7&gt;=$R240,BA$7&lt;=$R240+$S240-1),2,IF(AND($O240="Jalon",BA$7&gt;=$R240,BA$7&lt;=$R240+$S240-1),1,""))</f>
        <v/>
      </c>
      <c r="BB240" s="23" t="str">
        <f ca="1">IF(AND($O240="Objectif",BB$7&gt;=$R240,BB$7&lt;=$R240+$S240-1),2,IF(AND($O240="Jalon",BB$7&gt;=$R240,BB$7&lt;=$R240+$S240-1),1,""))</f>
        <v/>
      </c>
      <c r="BC240" s="23" t="str">
        <f ca="1">IF(AND($O240="Objectif",BC$7&gt;=$R240,BC$7&lt;=$R240+$S240-1),2,IF(AND($O240="Jalon",BC$7&gt;=$R240,BC$7&lt;=$R240+$S240-1),1,""))</f>
        <v/>
      </c>
      <c r="BD240" s="23" t="str">
        <f ca="1">IF(AND($O240="Objectif",BD$7&gt;=$R240,BD$7&lt;=$R240+$S240-1),2,IF(AND($O240="Jalon",BD$7&gt;=$R240,BD$7&lt;=$R240+$S240-1),1,""))</f>
        <v/>
      </c>
      <c r="BE240" s="23" t="str">
        <f ca="1">IF(AND($O240="Objectif",BE$7&gt;=$R240,BE$7&lt;=$R240+$S240-1),2,IF(AND($O240="Jalon",BE$7&gt;=$R240,BE$7&lt;=$R240+$S240-1),1,""))</f>
        <v/>
      </c>
      <c r="BF240" s="23" t="str">
        <f ca="1">IF(AND($O240="Objectif",BF$7&gt;=$R240,BF$7&lt;=$R240+$S240-1),2,IF(AND($O240="Jalon",BF$7&gt;=$R240,BF$7&lt;=$R240+$S240-1),1,""))</f>
        <v/>
      </c>
      <c r="BG240" s="23" t="str">
        <f ca="1">IF(AND($O240="Objectif",BG$7&gt;=$R240,BG$7&lt;=$R240+$S240-1),2,IF(AND($O240="Jalon",BG$7&gt;=$R240,BG$7&lt;=$R240+$S240-1),1,""))</f>
        <v/>
      </c>
      <c r="BH240" s="23" t="str">
        <f ca="1">IF(AND($O240="Objectif",BH$7&gt;=$R240,BH$7&lt;=$R240+$S240-1),2,IF(AND($O240="Jalon",BH$7&gt;=$R240,BH$7&lt;=$R240+$S240-1),1,""))</f>
        <v/>
      </c>
      <c r="BI240" s="23" t="str">
        <f ca="1">IF(AND($O240="Objectif",BI$7&gt;=$R240,BI$7&lt;=$R240+$S240-1),2,IF(AND($O240="Jalon",BI$7&gt;=$R240,BI$7&lt;=$R240+$S240-1),1,""))</f>
        <v/>
      </c>
      <c r="BJ240" s="23" t="str">
        <f ca="1">IF(AND($O240="Objectif",BJ$7&gt;=$R240,BJ$7&lt;=$R240+$S240-1),2,IF(AND($O240="Jalon",BJ$7&gt;=$R240,BJ$7&lt;=$R240+$S240-1),1,""))</f>
        <v/>
      </c>
      <c r="BK240" s="23" t="str">
        <f ca="1">IF(AND($O240="Objectif",BK$7&gt;=$R240,BK$7&lt;=$R240+$S240-1),2,IF(AND($O240="Jalon",BK$7&gt;=$R240,BK$7&lt;=$R240+$S240-1),1,""))</f>
        <v/>
      </c>
      <c r="BL240" s="23" t="str">
        <f ca="1">IF(AND($O240="Objectif",BL$7&gt;=$R240,BL$7&lt;=$R240+$S240-1),2,IF(AND($O240="Jalon",BL$7&gt;=$R240,BL$7&lt;=$R240+$S240-1),1,""))</f>
        <v/>
      </c>
      <c r="BM240" s="23" t="str">
        <f ca="1">IF(AND($O240="Objectif",BM$7&gt;=$R240,BM$7&lt;=$R240+$S240-1),2,IF(AND($O240="Jalon",BM$7&gt;=$R240,BM$7&lt;=$R240+$S240-1),1,""))</f>
        <v/>
      </c>
      <c r="BN240" s="23" t="str">
        <f ca="1">IF(AND($O240="Objectif",BN$7&gt;=$R240,BN$7&lt;=$R240+$S240-1),2,IF(AND($O240="Jalon",BN$7&gt;=$R240,BN$7&lt;=$R240+$S240-1),1,""))</f>
        <v/>
      </c>
      <c r="BO240" s="23" t="str">
        <f ca="1">IF(AND($O240="Objectif",BO$7&gt;=$R240,BO$7&lt;=$R240+$S240-1),2,IF(AND($O240="Jalon",BO$7&gt;=$R240,BO$7&lt;=$R240+$S240-1),1,""))</f>
        <v/>
      </c>
      <c r="BP240" s="23" t="str">
        <f ca="1">IF(AND($O240="Objectif",BP$7&gt;=$R240,BP$7&lt;=$R240+$S240-1),2,IF(AND($O240="Jalon",BP$7&gt;=$R240,BP$7&lt;=$R240+$S240-1),1,""))</f>
        <v/>
      </c>
      <c r="BQ240" s="23" t="str">
        <f ca="1">IF(AND($O240="Objectif",BQ$7&gt;=$R240,BQ$7&lt;=$R240+$S240-1),2,IF(AND($O240="Jalon",BQ$7&gt;=$R240,BQ$7&lt;=$R240+$S240-1),1,""))</f>
        <v/>
      </c>
      <c r="BR240" s="23" t="str">
        <f ca="1">IF(AND($O240="Objectif",BR$7&gt;=$R240,BR$7&lt;=$R240+$S240-1),2,IF(AND($O240="Jalon",BR$7&gt;=$R240,BR$7&lt;=$R240+$S240-1),1,""))</f>
        <v/>
      </c>
      <c r="BS240" s="23" t="str">
        <f ca="1">IF(AND($O240="Objectif",BS$7&gt;=$R240,BS$7&lt;=$R240+$S240-1),2,IF(AND($O240="Jalon",BS$7&gt;=$R240,BS$7&lt;=$R240+$S240-1),1,""))</f>
        <v/>
      </c>
      <c r="BT240" s="23" t="str">
        <f ca="1">IF(AND($O240="Objectif",BT$7&gt;=$R240,BT$7&lt;=$R240+$S240-1),2,IF(AND($O240="Jalon",BT$7&gt;=$R240,BT$7&lt;=$R240+$S240-1),1,""))</f>
        <v/>
      </c>
      <c r="BU240" s="23" t="str">
        <f ca="1">IF(AND($O240="Objectif",BU$7&gt;=$R240,BU$7&lt;=$R240+$S240-1),2,IF(AND($O240="Jalon",BU$7&gt;=$R240,BU$7&lt;=$R240+$S240-1),1,""))</f>
        <v/>
      </c>
      <c r="BV240" s="23" t="str">
        <f ca="1">IF(AND($O240="Objectif",BV$7&gt;=$R240,BV$7&lt;=$R240+$S240-1),2,IF(AND($O240="Jalon",BV$7&gt;=$R240,BV$7&lt;=$R240+$S240-1),1,""))</f>
        <v/>
      </c>
      <c r="BW240" s="23" t="str">
        <f ca="1">IF(AND($O240="Objectif",BW$7&gt;=$R240,BW$7&lt;=$R240+$S240-1),2,IF(AND($O240="Jalon",BW$7&gt;=$R240,BW$7&lt;=$R240+$S240-1),1,""))</f>
        <v/>
      </c>
      <c r="BX240" s="23" t="str">
        <f ca="1">IF(AND($O240="Objectif",BX$7&gt;=$R240,BX$7&lt;=$R240+$S240-1),2,IF(AND($O240="Jalon",BX$7&gt;=$R240,BX$7&lt;=$R240+$S240-1),1,""))</f>
        <v/>
      </c>
      <c r="BY240" s="23" t="str">
        <f ca="1">IF(AND($O240="Objectif",BY$7&gt;=$R240,BY$7&lt;=$R240+$S240-1),2,IF(AND($O240="Jalon",BY$7&gt;=$R240,BY$7&lt;=$R240+$S240-1),1,""))</f>
        <v/>
      </c>
      <c r="BZ240" s="23" t="str">
        <f ca="1">IF(AND($O240="Objectif",BZ$7&gt;=$R240,BZ$7&lt;=$R240+$S240-1),2,IF(AND($O240="Jalon",BZ$7&gt;=$R240,BZ$7&lt;=$R240+$S240-1),1,""))</f>
        <v/>
      </c>
      <c r="CA240" s="23" t="str">
        <f ca="1">IF(AND($O240="Objectif",CA$7&gt;=$R240,CA$7&lt;=$R240+$S240-1),2,IF(AND($O240="Jalon",CA$7&gt;=$R240,CA$7&lt;=$R240+$S240-1),1,""))</f>
        <v/>
      </c>
      <c r="CB240" s="23" t="str">
        <f ca="1">IF(AND($O240="Objectif",CB$7&gt;=$R240,CB$7&lt;=$R240+$S240-1),2,IF(AND($O240="Jalon",CB$7&gt;=$R240,CB$7&lt;=$R240+$S240-1),1,""))</f>
        <v/>
      </c>
    </row>
    <row r="241" spans="1:80" ht="30" customHeight="1" x14ac:dyDescent="0.25">
      <c r="A241" s="37">
        <v>5</v>
      </c>
      <c r="B241" s="33" t="s">
        <v>21</v>
      </c>
      <c r="C241" s="88" t="str">
        <f ca="1">VLOOKUP(((Jalons[[#This Row],[perturbation ]]+Jalons[[#This Row],[perturbation 9]])/150),$D$3:$E$6,2,1)</f>
        <v>En bonne voie</v>
      </c>
      <c r="D241" s="88" t="str">
        <f ca="1">VLOOKUP((Jalons[[#This Row],[temps consommés ]]-Jalons[[#This Row],[Nombre de jours]])/Jalons[[#This Row],[Nombre de jours]],$V$3:$W$6,2,1)</f>
        <v>En bonne voie</v>
      </c>
      <c r="E241" s="22" t="s">
        <v>9</v>
      </c>
      <c r="F241" s="65">
        <f>IF(AND(Jalons[[#This Row],[début réel ]]="",Jalons[[#This Row],[fin réelle ]]),0,IF(AND(Jalons[[#This Row],[début réel ]]&lt;&gt;"",Jalons[[#This Row],[fin réelle ]]=""),0.5,1))</f>
        <v>0</v>
      </c>
      <c r="G241" s="56">
        <f>+T196+1</f>
        <v>45108</v>
      </c>
      <c r="H241" s="21">
        <v>1</v>
      </c>
      <c r="I241" s="45">
        <f>+Jalons[[#This Row],[Début prévisionnel ]]+Jalons[[#This Row],[Nombre de jours]]-1</f>
        <v>45108</v>
      </c>
      <c r="J241" s="45"/>
      <c r="K241" s="87">
        <f ca="1">IF(Jalons[[#This Row],[temps consommés ]]-Jalons[[#This Row],[Nombre de jours]]&lt;0,0,Jalons[[#This Row],[temps consommés ]]-Jalons[[#This Row],[Nombre de jours]])</f>
        <v>0</v>
      </c>
      <c r="L24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1" s="45"/>
      <c r="O241" s="88" t="str">
        <f ca="1">VLOOKUP(Jalons[[#This Row],[temps consommés 10]]-Jalons[[#This Row],[Nombre de jours6]]/Jalons[[#This Row],[Nombre de jours6]],$V$3:$W$6,2,1)</f>
        <v>En bonne voie</v>
      </c>
      <c r="P241" s="22" t="s">
        <v>9</v>
      </c>
      <c r="Q241" s="65">
        <f>IF(AND(Jalons[[#This Row],[début réel 8]]="",Jalons[[#This Row],[fin réelle 11]]),0,IF(AND(Jalons[[#This Row],[début réel 8]]&lt;&gt;"",Jalons[[#This Row],[fin réelle 11]]=""),0.5,1))</f>
        <v>0</v>
      </c>
      <c r="R241" s="56">
        <f>+Jalons[[#This Row],[Fin ]]+1</f>
        <v>45109</v>
      </c>
      <c r="S241">
        <v>1</v>
      </c>
      <c r="T241" s="45">
        <f>Jalons[[#This Row],[Début prévisionnel 5]]+Jalons[[#This Row],[Nombre de jours6]]</f>
        <v>45110</v>
      </c>
      <c r="U241" s="64"/>
      <c r="V241" s="87">
        <f ca="1">IF(Jalons[[#This Row],[temps consommés 10]]-Jalons[[#This Row],[Nombre de jours6]]&lt;0,0,Jalons[[#This Row],[temps consommés 10]]-Jalons[[#This Row],[Nombre de jours6]])</f>
        <v>0</v>
      </c>
      <c r="W24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1" s="45"/>
      <c r="Y241" s="23" t="str">
        <f ca="1">IF(AND($O241="Objectif",Y$7&gt;=$R241,Y$7&lt;=$R241+$S241-1),2,IF(AND($O241="Jalon",Y$7&gt;=$R241,Y$7&lt;=$R241+$S241-1),1,""))</f>
        <v/>
      </c>
      <c r="Z241" s="23" t="str">
        <f ca="1">IF(AND($O241="Objectif",Z$7&gt;=$R241,Z$7&lt;=$R241+$S241-1),2,IF(AND($O241="Jalon",Z$7&gt;=$R241,Z$7&lt;=$R241+$S241-1),1,""))</f>
        <v/>
      </c>
      <c r="AA241" s="23" t="str">
        <f ca="1">IF(AND($O241="Objectif",AA$7&gt;=$R241,AA$7&lt;=$R241+$S241-1),2,IF(AND($O241="Jalon",AA$7&gt;=$R241,AA$7&lt;=$R241+$S241-1),1,""))</f>
        <v/>
      </c>
      <c r="AB241" s="23" t="str">
        <f ca="1">IF(AND($O241="Objectif",AB$7&gt;=$R241,AB$7&lt;=$R241+$S241-1),2,IF(AND($O241="Jalon",AB$7&gt;=$R241,AB$7&lt;=$R241+$S241-1),1,""))</f>
        <v/>
      </c>
      <c r="AC241" s="23" t="str">
        <f ca="1">IF(AND($O241="Objectif",AC$7&gt;=$R241,AC$7&lt;=$R241+$S241-1),2,IF(AND($O241="Jalon",AC$7&gt;=$R241,AC$7&lt;=$R241+$S241-1),1,""))</f>
        <v/>
      </c>
      <c r="AD241" s="23" t="str">
        <f ca="1">IF(AND($O241="Objectif",AD$7&gt;=$R241,AD$7&lt;=$R241+$S241-1),2,IF(AND($O241="Jalon",AD$7&gt;=$R241,AD$7&lt;=$R241+$S241-1),1,""))</f>
        <v/>
      </c>
      <c r="AE241" s="23" t="str">
        <f ca="1">IF(AND($O241="Objectif",AE$7&gt;=$R241,AE$7&lt;=$R241+$S241-1),2,IF(AND($O241="Jalon",AE$7&gt;=$R241,AE$7&lt;=$R241+$S241-1),1,""))</f>
        <v/>
      </c>
      <c r="AF241" s="23" t="str">
        <f ca="1">IF(AND($O241="Objectif",AF$7&gt;=$R241,AF$7&lt;=$R241+$S241-1),2,IF(AND($O241="Jalon",AF$7&gt;=$R241,AF$7&lt;=$R241+$S241-1),1,""))</f>
        <v/>
      </c>
      <c r="AG241" s="23" t="str">
        <f ca="1">IF(AND($O241="Objectif",AG$7&gt;=$R241,AG$7&lt;=$R241+$S241-1),2,IF(AND($O241="Jalon",AG$7&gt;=$R241,AG$7&lt;=$R241+$S241-1),1,""))</f>
        <v/>
      </c>
      <c r="AH241" s="23" t="str">
        <f ca="1">IF(AND($O241="Objectif",AH$7&gt;=$R241,AH$7&lt;=$R241+$S241-1),2,IF(AND($O241="Jalon",AH$7&gt;=$R241,AH$7&lt;=$R241+$S241-1),1,""))</f>
        <v/>
      </c>
      <c r="AI241" s="23" t="str">
        <f ca="1">IF(AND($O241="Objectif",AI$7&gt;=$R241,AI$7&lt;=$R241+$S241-1),2,IF(AND($O241="Jalon",AI$7&gt;=$R241,AI$7&lt;=$R241+$S241-1),1,""))</f>
        <v/>
      </c>
      <c r="AJ241" s="23" t="str">
        <f ca="1">IF(AND($O241="Objectif",AJ$7&gt;=$R241,AJ$7&lt;=$R241+$S241-1),2,IF(AND($O241="Jalon",AJ$7&gt;=$R241,AJ$7&lt;=$R241+$S241-1),1,""))</f>
        <v/>
      </c>
      <c r="AK241" s="23" t="str">
        <f ca="1">IF(AND($O241="Objectif",AK$7&gt;=$R241,AK$7&lt;=$R241+$S241-1),2,IF(AND($O241="Jalon",AK$7&gt;=$R241,AK$7&lt;=$R241+$S241-1),1,""))</f>
        <v/>
      </c>
      <c r="AL241" s="23" t="str">
        <f ca="1">IF(AND($O241="Objectif",AL$7&gt;=$R241,AL$7&lt;=$R241+$S241-1),2,IF(AND($O241="Jalon",AL$7&gt;=$R241,AL$7&lt;=$R241+$S241-1),1,""))</f>
        <v/>
      </c>
      <c r="AM241" s="23" t="str">
        <f ca="1">IF(AND($O241="Objectif",AM$7&gt;=$R241,AM$7&lt;=$R241+$S241-1),2,IF(AND($O241="Jalon",AM$7&gt;=$R241,AM$7&lt;=$R241+$S241-1),1,""))</f>
        <v/>
      </c>
      <c r="AN241" s="23" t="str">
        <f ca="1">IF(AND($O241="Objectif",AN$7&gt;=$R241,AN$7&lt;=$R241+$S241-1),2,IF(AND($O241="Jalon",AN$7&gt;=$R241,AN$7&lt;=$R241+$S241-1),1,""))</f>
        <v/>
      </c>
      <c r="AO241" s="23" t="str">
        <f ca="1">IF(AND($O241="Objectif",AO$7&gt;=$R241,AO$7&lt;=$R241+$S241-1),2,IF(AND($O241="Jalon",AO$7&gt;=$R241,AO$7&lt;=$R241+$S241-1),1,""))</f>
        <v/>
      </c>
      <c r="AP241" s="23" t="str">
        <f ca="1">IF(AND($O241="Objectif",AP$7&gt;=$R241,AP$7&lt;=$R241+$S241-1),2,IF(AND($O241="Jalon",AP$7&gt;=$R241,AP$7&lt;=$R241+$S241-1),1,""))</f>
        <v/>
      </c>
      <c r="AQ241" s="23" t="str">
        <f ca="1">IF(AND($O241="Objectif",AQ$7&gt;=$R241,AQ$7&lt;=$R241+$S241-1),2,IF(AND($O241="Jalon",AQ$7&gt;=$R241,AQ$7&lt;=$R241+$S241-1),1,""))</f>
        <v/>
      </c>
      <c r="AR241" s="23" t="str">
        <f ca="1">IF(AND($O241="Objectif",AR$7&gt;=$R241,AR$7&lt;=$R241+$S241-1),2,IF(AND($O241="Jalon",AR$7&gt;=$R241,AR$7&lt;=$R241+$S241-1),1,""))</f>
        <v/>
      </c>
      <c r="AS241" s="23" t="str">
        <f ca="1">IF(AND($O241="Objectif",AS$7&gt;=$R241,AS$7&lt;=$R241+$S241-1),2,IF(AND($O241="Jalon",AS$7&gt;=$R241,AS$7&lt;=$R241+$S241-1),1,""))</f>
        <v/>
      </c>
      <c r="AT241" s="23" t="str">
        <f ca="1">IF(AND($O241="Objectif",AT$7&gt;=$R241,AT$7&lt;=$R241+$S241-1),2,IF(AND($O241="Jalon",AT$7&gt;=$R241,AT$7&lt;=$R241+$S241-1),1,""))</f>
        <v/>
      </c>
      <c r="AU241" s="23" t="str">
        <f ca="1">IF(AND($O241="Objectif",AU$7&gt;=$R241,AU$7&lt;=$R241+$S241-1),2,IF(AND($O241="Jalon",AU$7&gt;=$R241,AU$7&lt;=$R241+$S241-1),1,""))</f>
        <v/>
      </c>
      <c r="AV241" s="23" t="str">
        <f ca="1">IF(AND($O241="Objectif",AV$7&gt;=$R241,AV$7&lt;=$R241+$S241-1),2,IF(AND($O241="Jalon",AV$7&gt;=$R241,AV$7&lt;=$R241+$S241-1),1,""))</f>
        <v/>
      </c>
      <c r="AW241" s="23" t="str">
        <f ca="1">IF(AND($O241="Objectif",AW$7&gt;=$R241,AW$7&lt;=$R241+$S241-1),2,IF(AND($O241="Jalon",AW$7&gt;=$R241,AW$7&lt;=$R241+$S241-1),1,""))</f>
        <v/>
      </c>
      <c r="AX241" s="23" t="str">
        <f ca="1">IF(AND($O241="Objectif",AX$7&gt;=$R241,AX$7&lt;=$R241+$S241-1),2,IF(AND($O241="Jalon",AX$7&gt;=$R241,AX$7&lt;=$R241+$S241-1),1,""))</f>
        <v/>
      </c>
      <c r="AY241" s="23" t="str">
        <f ca="1">IF(AND($O241="Objectif",AY$7&gt;=$R241,AY$7&lt;=$R241+$S241-1),2,IF(AND($O241="Jalon",AY$7&gt;=$R241,AY$7&lt;=$R241+$S241-1),1,""))</f>
        <v/>
      </c>
      <c r="AZ241" s="23" t="str">
        <f ca="1">IF(AND($O241="Objectif",AZ$7&gt;=$R241,AZ$7&lt;=$R241+$S241-1),2,IF(AND($O241="Jalon",AZ$7&gt;=$R241,AZ$7&lt;=$R241+$S241-1),1,""))</f>
        <v/>
      </c>
      <c r="BA241" s="23" t="str">
        <f ca="1">IF(AND($O241="Objectif",BA$7&gt;=$R241,BA$7&lt;=$R241+$S241-1),2,IF(AND($O241="Jalon",BA$7&gt;=$R241,BA$7&lt;=$R241+$S241-1),1,""))</f>
        <v/>
      </c>
      <c r="BB241" s="23" t="str">
        <f ca="1">IF(AND($O241="Objectif",BB$7&gt;=$R241,BB$7&lt;=$R241+$S241-1),2,IF(AND($O241="Jalon",BB$7&gt;=$R241,BB$7&lt;=$R241+$S241-1),1,""))</f>
        <v/>
      </c>
      <c r="BC241" s="23" t="str">
        <f ca="1">IF(AND($O241="Objectif",BC$7&gt;=$R241,BC$7&lt;=$R241+$S241-1),2,IF(AND($O241="Jalon",BC$7&gt;=$R241,BC$7&lt;=$R241+$S241-1),1,""))</f>
        <v/>
      </c>
      <c r="BD241" s="23" t="str">
        <f ca="1">IF(AND($O241="Objectif",BD$7&gt;=$R241,BD$7&lt;=$R241+$S241-1),2,IF(AND($O241="Jalon",BD$7&gt;=$R241,BD$7&lt;=$R241+$S241-1),1,""))</f>
        <v/>
      </c>
      <c r="BE241" s="23" t="str">
        <f ca="1">IF(AND($O241="Objectif",BE$7&gt;=$R241,BE$7&lt;=$R241+$S241-1),2,IF(AND($O241="Jalon",BE$7&gt;=$R241,BE$7&lt;=$R241+$S241-1),1,""))</f>
        <v/>
      </c>
      <c r="BF241" s="23" t="str">
        <f ca="1">IF(AND($O241="Objectif",BF$7&gt;=$R241,BF$7&lt;=$R241+$S241-1),2,IF(AND($O241="Jalon",BF$7&gt;=$R241,BF$7&lt;=$R241+$S241-1),1,""))</f>
        <v/>
      </c>
      <c r="BG241" s="23" t="str">
        <f ca="1">IF(AND($O241="Objectif",BG$7&gt;=$R241,BG$7&lt;=$R241+$S241-1),2,IF(AND($O241="Jalon",BG$7&gt;=$R241,BG$7&lt;=$R241+$S241-1),1,""))</f>
        <v/>
      </c>
      <c r="BH241" s="23" t="str">
        <f ca="1">IF(AND($O241="Objectif",BH$7&gt;=$R241,BH$7&lt;=$R241+$S241-1),2,IF(AND($O241="Jalon",BH$7&gt;=$R241,BH$7&lt;=$R241+$S241-1),1,""))</f>
        <v/>
      </c>
      <c r="BI241" s="23" t="str">
        <f ca="1">IF(AND($O241="Objectif",BI$7&gt;=$R241,BI$7&lt;=$R241+$S241-1),2,IF(AND($O241="Jalon",BI$7&gt;=$R241,BI$7&lt;=$R241+$S241-1),1,""))</f>
        <v/>
      </c>
      <c r="BJ241" s="23" t="str">
        <f ca="1">IF(AND($O241="Objectif",BJ$7&gt;=$R241,BJ$7&lt;=$R241+$S241-1),2,IF(AND($O241="Jalon",BJ$7&gt;=$R241,BJ$7&lt;=$R241+$S241-1),1,""))</f>
        <v/>
      </c>
      <c r="BK241" s="23" t="str">
        <f ca="1">IF(AND($O241="Objectif",BK$7&gt;=$R241,BK$7&lt;=$R241+$S241-1),2,IF(AND($O241="Jalon",BK$7&gt;=$R241,BK$7&lt;=$R241+$S241-1),1,""))</f>
        <v/>
      </c>
      <c r="BL241" s="23" t="str">
        <f ca="1">IF(AND($O241="Objectif",BL$7&gt;=$R241,BL$7&lt;=$R241+$S241-1),2,IF(AND($O241="Jalon",BL$7&gt;=$R241,BL$7&lt;=$R241+$S241-1),1,""))</f>
        <v/>
      </c>
      <c r="BM241" s="23" t="str">
        <f ca="1">IF(AND($O241="Objectif",BM$7&gt;=$R241,BM$7&lt;=$R241+$S241-1),2,IF(AND($O241="Jalon",BM$7&gt;=$R241,BM$7&lt;=$R241+$S241-1),1,""))</f>
        <v/>
      </c>
      <c r="BN241" s="23" t="str">
        <f ca="1">IF(AND($O241="Objectif",BN$7&gt;=$R241,BN$7&lt;=$R241+$S241-1),2,IF(AND($O241="Jalon",BN$7&gt;=$R241,BN$7&lt;=$R241+$S241-1),1,""))</f>
        <v/>
      </c>
      <c r="BO241" s="23" t="str">
        <f ca="1">IF(AND($O241="Objectif",BO$7&gt;=$R241,BO$7&lt;=$R241+$S241-1),2,IF(AND($O241="Jalon",BO$7&gt;=$R241,BO$7&lt;=$R241+$S241-1),1,""))</f>
        <v/>
      </c>
      <c r="BP241" s="23" t="str">
        <f ca="1">IF(AND($O241="Objectif",BP$7&gt;=$R241,BP$7&lt;=$R241+$S241-1),2,IF(AND($O241="Jalon",BP$7&gt;=$R241,BP$7&lt;=$R241+$S241-1),1,""))</f>
        <v/>
      </c>
      <c r="BQ241" s="23" t="str">
        <f ca="1">IF(AND($O241="Objectif",BQ$7&gt;=$R241,BQ$7&lt;=$R241+$S241-1),2,IF(AND($O241="Jalon",BQ$7&gt;=$R241,BQ$7&lt;=$R241+$S241-1),1,""))</f>
        <v/>
      </c>
      <c r="BR241" s="23" t="str">
        <f ca="1">IF(AND($O241="Objectif",BR$7&gt;=$R241,BR$7&lt;=$R241+$S241-1),2,IF(AND($O241="Jalon",BR$7&gt;=$R241,BR$7&lt;=$R241+$S241-1),1,""))</f>
        <v/>
      </c>
      <c r="BS241" s="23" t="str">
        <f ca="1">IF(AND($O241="Objectif",BS$7&gt;=$R241,BS$7&lt;=$R241+$S241-1),2,IF(AND($O241="Jalon",BS$7&gt;=$R241,BS$7&lt;=$R241+$S241-1),1,""))</f>
        <v/>
      </c>
      <c r="BT241" s="23" t="str">
        <f ca="1">IF(AND($O241="Objectif",BT$7&gt;=$R241,BT$7&lt;=$R241+$S241-1),2,IF(AND($O241="Jalon",BT$7&gt;=$R241,BT$7&lt;=$R241+$S241-1),1,""))</f>
        <v/>
      </c>
      <c r="BU241" s="23" t="str">
        <f ca="1">IF(AND($O241="Objectif",BU$7&gt;=$R241,BU$7&lt;=$R241+$S241-1),2,IF(AND($O241="Jalon",BU$7&gt;=$R241,BU$7&lt;=$R241+$S241-1),1,""))</f>
        <v/>
      </c>
      <c r="BV241" s="23" t="str">
        <f ca="1">IF(AND($O241="Objectif",BV$7&gt;=$R241,BV$7&lt;=$R241+$S241-1),2,IF(AND($O241="Jalon",BV$7&gt;=$R241,BV$7&lt;=$R241+$S241-1),1,""))</f>
        <v/>
      </c>
      <c r="BW241" s="23" t="str">
        <f ca="1">IF(AND($O241="Objectif",BW$7&gt;=$R241,BW$7&lt;=$R241+$S241-1),2,IF(AND($O241="Jalon",BW$7&gt;=$R241,BW$7&lt;=$R241+$S241-1),1,""))</f>
        <v/>
      </c>
      <c r="BX241" s="23" t="str">
        <f ca="1">IF(AND($O241="Objectif",BX$7&gt;=$R241,BX$7&lt;=$R241+$S241-1),2,IF(AND($O241="Jalon",BX$7&gt;=$R241,BX$7&lt;=$R241+$S241-1),1,""))</f>
        <v/>
      </c>
      <c r="BY241" s="23" t="str">
        <f ca="1">IF(AND($O241="Objectif",BY$7&gt;=$R241,BY$7&lt;=$R241+$S241-1),2,IF(AND($O241="Jalon",BY$7&gt;=$R241,BY$7&lt;=$R241+$S241-1),1,""))</f>
        <v/>
      </c>
      <c r="BZ241" s="23" t="str">
        <f ca="1">IF(AND($O241="Objectif",BZ$7&gt;=$R241,BZ$7&lt;=$R241+$S241-1),2,IF(AND($O241="Jalon",BZ$7&gt;=$R241,BZ$7&lt;=$R241+$S241-1),1,""))</f>
        <v/>
      </c>
      <c r="CA241" s="23" t="str">
        <f ca="1">IF(AND($O241="Objectif",CA$7&gt;=$R241,CA$7&lt;=$R241+$S241-1),2,IF(AND($O241="Jalon",CA$7&gt;=$R241,CA$7&lt;=$R241+$S241-1),1,""))</f>
        <v/>
      </c>
      <c r="CB241" s="23" t="str">
        <f ca="1">IF(AND($O241="Objectif",CB$7&gt;=$R241,CB$7&lt;=$R241+$S241-1),2,IF(AND($O241="Jalon",CB$7&gt;=$R241,CB$7&lt;=$R241+$S241-1),1,""))</f>
        <v/>
      </c>
    </row>
    <row r="242" spans="1:80" ht="30" customHeight="1" x14ac:dyDescent="0.25">
      <c r="A242" s="37">
        <v>6</v>
      </c>
      <c r="B242" s="33" t="s">
        <v>22</v>
      </c>
      <c r="C242" s="88" t="str">
        <f ca="1">VLOOKUP(((Jalons[[#This Row],[perturbation ]]+Jalons[[#This Row],[perturbation 9]])/150),$D$3:$E$6,2,1)</f>
        <v>En bonne voie</v>
      </c>
      <c r="D242" s="88" t="str">
        <f ca="1">VLOOKUP((Jalons[[#This Row],[temps consommés ]]-Jalons[[#This Row],[Nombre de jours]])/Jalons[[#This Row],[Nombre de jours]],$V$3:$W$6,2,1)</f>
        <v>En bonne voie</v>
      </c>
      <c r="E242" s="22" t="s">
        <v>9</v>
      </c>
      <c r="F242" s="65">
        <f>IF(AND(Jalons[[#This Row],[début réel ]]="",Jalons[[#This Row],[fin réelle ]]),0,IF(AND(Jalons[[#This Row],[début réel ]]&lt;&gt;"",Jalons[[#This Row],[fin réelle ]]=""),0.5,1))</f>
        <v>0</v>
      </c>
      <c r="G242" s="56">
        <f>+T197+1</f>
        <v>45108</v>
      </c>
      <c r="H242" s="21">
        <v>1</v>
      </c>
      <c r="I242" s="45">
        <f>+Jalons[[#This Row],[Début prévisionnel ]]+Jalons[[#This Row],[Nombre de jours]]-1</f>
        <v>45108</v>
      </c>
      <c r="J242" s="45"/>
      <c r="K242" s="87">
        <f ca="1">IF(Jalons[[#This Row],[temps consommés ]]-Jalons[[#This Row],[Nombre de jours]]&lt;0,0,Jalons[[#This Row],[temps consommés ]]-Jalons[[#This Row],[Nombre de jours]])</f>
        <v>0</v>
      </c>
      <c r="L24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2" s="45"/>
      <c r="O242" s="88" t="str">
        <f ca="1">VLOOKUP(Jalons[[#This Row],[temps consommés 10]]-Jalons[[#This Row],[Nombre de jours6]]/Jalons[[#This Row],[Nombre de jours6]],$V$3:$W$6,2,1)</f>
        <v>En bonne voie</v>
      </c>
      <c r="P242" s="22" t="s">
        <v>9</v>
      </c>
      <c r="Q242" s="65">
        <f>IF(AND(Jalons[[#This Row],[début réel 8]]="",Jalons[[#This Row],[fin réelle 11]]),0,IF(AND(Jalons[[#This Row],[début réel 8]]&lt;&gt;"",Jalons[[#This Row],[fin réelle 11]]=""),0.5,1))</f>
        <v>0</v>
      </c>
      <c r="R242" s="56">
        <f>+Jalons[[#This Row],[Fin ]]+1</f>
        <v>45109</v>
      </c>
      <c r="S242">
        <v>1</v>
      </c>
      <c r="T242" s="45">
        <f>Jalons[[#This Row],[Début prévisionnel 5]]+Jalons[[#This Row],[Nombre de jours6]]</f>
        <v>45110</v>
      </c>
      <c r="U242" s="64"/>
      <c r="V242" s="87">
        <f ca="1">IF(Jalons[[#This Row],[temps consommés 10]]-Jalons[[#This Row],[Nombre de jours6]]&lt;0,0,Jalons[[#This Row],[temps consommés 10]]-Jalons[[#This Row],[Nombre de jours6]])</f>
        <v>0</v>
      </c>
      <c r="W24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2" s="45"/>
      <c r="Y242" s="23" t="str">
        <f ca="1">IF(AND($O242="Objectif",Y$7&gt;=$R242,Y$7&lt;=$R242+$S242-1),2,IF(AND($O242="Jalon",Y$7&gt;=$R242,Y$7&lt;=$R242+$S242-1),1,""))</f>
        <v/>
      </c>
      <c r="Z242" s="23" t="str">
        <f ca="1">IF(AND($O242="Objectif",Z$7&gt;=$R242,Z$7&lt;=$R242+$S242-1),2,IF(AND($O242="Jalon",Z$7&gt;=$R242,Z$7&lt;=$R242+$S242-1),1,""))</f>
        <v/>
      </c>
      <c r="AA242" s="23" t="str">
        <f ca="1">IF(AND($O242="Objectif",AA$7&gt;=$R242,AA$7&lt;=$R242+$S242-1),2,IF(AND($O242="Jalon",AA$7&gt;=$R242,AA$7&lt;=$R242+$S242-1),1,""))</f>
        <v/>
      </c>
      <c r="AB242" s="23" t="str">
        <f ca="1">IF(AND($O242="Objectif",AB$7&gt;=$R242,AB$7&lt;=$R242+$S242-1),2,IF(AND($O242="Jalon",AB$7&gt;=$R242,AB$7&lt;=$R242+$S242-1),1,""))</f>
        <v/>
      </c>
      <c r="AC242" s="23" t="str">
        <f ca="1">IF(AND($O242="Objectif",AC$7&gt;=$R242,AC$7&lt;=$R242+$S242-1),2,IF(AND($O242="Jalon",AC$7&gt;=$R242,AC$7&lt;=$R242+$S242-1),1,""))</f>
        <v/>
      </c>
      <c r="AD242" s="23" t="str">
        <f ca="1">IF(AND($O242="Objectif",AD$7&gt;=$R242,AD$7&lt;=$R242+$S242-1),2,IF(AND($O242="Jalon",AD$7&gt;=$R242,AD$7&lt;=$R242+$S242-1),1,""))</f>
        <v/>
      </c>
      <c r="AE242" s="23" t="str">
        <f ca="1">IF(AND($O242="Objectif",AE$7&gt;=$R242,AE$7&lt;=$R242+$S242-1),2,IF(AND($O242="Jalon",AE$7&gt;=$R242,AE$7&lt;=$R242+$S242-1),1,""))</f>
        <v/>
      </c>
      <c r="AF242" s="23" t="str">
        <f ca="1">IF(AND($O242="Objectif",AF$7&gt;=$R242,AF$7&lt;=$R242+$S242-1),2,IF(AND($O242="Jalon",AF$7&gt;=$R242,AF$7&lt;=$R242+$S242-1),1,""))</f>
        <v/>
      </c>
      <c r="AG242" s="23" t="str">
        <f ca="1">IF(AND($O242="Objectif",AG$7&gt;=$R242,AG$7&lt;=$R242+$S242-1),2,IF(AND($O242="Jalon",AG$7&gt;=$R242,AG$7&lt;=$R242+$S242-1),1,""))</f>
        <v/>
      </c>
      <c r="AH242" s="23" t="str">
        <f ca="1">IF(AND($O242="Objectif",AH$7&gt;=$R242,AH$7&lt;=$R242+$S242-1),2,IF(AND($O242="Jalon",AH$7&gt;=$R242,AH$7&lt;=$R242+$S242-1),1,""))</f>
        <v/>
      </c>
      <c r="AI242" s="23" t="str">
        <f ca="1">IF(AND($O242="Objectif",AI$7&gt;=$R242,AI$7&lt;=$R242+$S242-1),2,IF(AND($O242="Jalon",AI$7&gt;=$R242,AI$7&lt;=$R242+$S242-1),1,""))</f>
        <v/>
      </c>
      <c r="AJ242" s="23" t="str">
        <f ca="1">IF(AND($O242="Objectif",AJ$7&gt;=$R242,AJ$7&lt;=$R242+$S242-1),2,IF(AND($O242="Jalon",AJ$7&gt;=$R242,AJ$7&lt;=$R242+$S242-1),1,""))</f>
        <v/>
      </c>
      <c r="AK242" s="23" t="str">
        <f ca="1">IF(AND($O242="Objectif",AK$7&gt;=$R242,AK$7&lt;=$R242+$S242-1),2,IF(AND($O242="Jalon",AK$7&gt;=$R242,AK$7&lt;=$R242+$S242-1),1,""))</f>
        <v/>
      </c>
      <c r="AL242" s="23" t="str">
        <f ca="1">IF(AND($O242="Objectif",AL$7&gt;=$R242,AL$7&lt;=$R242+$S242-1),2,IF(AND($O242="Jalon",AL$7&gt;=$R242,AL$7&lt;=$R242+$S242-1),1,""))</f>
        <v/>
      </c>
      <c r="AM242" s="23" t="str">
        <f ca="1">IF(AND($O242="Objectif",AM$7&gt;=$R242,AM$7&lt;=$R242+$S242-1),2,IF(AND($O242="Jalon",AM$7&gt;=$R242,AM$7&lt;=$R242+$S242-1),1,""))</f>
        <v/>
      </c>
      <c r="AN242" s="23" t="str">
        <f ca="1">IF(AND($O242="Objectif",AN$7&gt;=$R242,AN$7&lt;=$R242+$S242-1),2,IF(AND($O242="Jalon",AN$7&gt;=$R242,AN$7&lt;=$R242+$S242-1),1,""))</f>
        <v/>
      </c>
      <c r="AO242" s="23" t="str">
        <f ca="1">IF(AND($O242="Objectif",AO$7&gt;=$R242,AO$7&lt;=$R242+$S242-1),2,IF(AND($O242="Jalon",AO$7&gt;=$R242,AO$7&lt;=$R242+$S242-1),1,""))</f>
        <v/>
      </c>
      <c r="AP242" s="23" t="str">
        <f ca="1">IF(AND($O242="Objectif",AP$7&gt;=$R242,AP$7&lt;=$R242+$S242-1),2,IF(AND($O242="Jalon",AP$7&gt;=$R242,AP$7&lt;=$R242+$S242-1),1,""))</f>
        <v/>
      </c>
      <c r="AQ242" s="23" t="str">
        <f ca="1">IF(AND($O242="Objectif",AQ$7&gt;=$R242,AQ$7&lt;=$R242+$S242-1),2,IF(AND($O242="Jalon",AQ$7&gt;=$R242,AQ$7&lt;=$R242+$S242-1),1,""))</f>
        <v/>
      </c>
      <c r="AR242" s="23" t="str">
        <f ca="1">IF(AND($O242="Objectif",AR$7&gt;=$R242,AR$7&lt;=$R242+$S242-1),2,IF(AND($O242="Jalon",AR$7&gt;=$R242,AR$7&lt;=$R242+$S242-1),1,""))</f>
        <v/>
      </c>
      <c r="AS242" s="23" t="str">
        <f ca="1">IF(AND($O242="Objectif",AS$7&gt;=$R242,AS$7&lt;=$R242+$S242-1),2,IF(AND($O242="Jalon",AS$7&gt;=$R242,AS$7&lt;=$R242+$S242-1),1,""))</f>
        <v/>
      </c>
      <c r="AT242" s="23" t="str">
        <f ca="1">IF(AND($O242="Objectif",AT$7&gt;=$R242,AT$7&lt;=$R242+$S242-1),2,IF(AND($O242="Jalon",AT$7&gt;=$R242,AT$7&lt;=$R242+$S242-1),1,""))</f>
        <v/>
      </c>
      <c r="AU242" s="23" t="str">
        <f ca="1">IF(AND($O242="Objectif",AU$7&gt;=$R242,AU$7&lt;=$R242+$S242-1),2,IF(AND($O242="Jalon",AU$7&gt;=$R242,AU$7&lt;=$R242+$S242-1),1,""))</f>
        <v/>
      </c>
      <c r="AV242" s="23" t="str">
        <f ca="1">IF(AND($O242="Objectif",AV$7&gt;=$R242,AV$7&lt;=$R242+$S242-1),2,IF(AND($O242="Jalon",AV$7&gt;=$R242,AV$7&lt;=$R242+$S242-1),1,""))</f>
        <v/>
      </c>
      <c r="AW242" s="23" t="str">
        <f ca="1">IF(AND($O242="Objectif",AW$7&gt;=$R242,AW$7&lt;=$R242+$S242-1),2,IF(AND($O242="Jalon",AW$7&gt;=$R242,AW$7&lt;=$R242+$S242-1),1,""))</f>
        <v/>
      </c>
      <c r="AX242" s="23" t="str">
        <f ca="1">IF(AND($O242="Objectif",AX$7&gt;=$R242,AX$7&lt;=$R242+$S242-1),2,IF(AND($O242="Jalon",AX$7&gt;=$R242,AX$7&lt;=$R242+$S242-1),1,""))</f>
        <v/>
      </c>
      <c r="AY242" s="23" t="str">
        <f ca="1">IF(AND($O242="Objectif",AY$7&gt;=$R242,AY$7&lt;=$R242+$S242-1),2,IF(AND($O242="Jalon",AY$7&gt;=$R242,AY$7&lt;=$R242+$S242-1),1,""))</f>
        <v/>
      </c>
      <c r="AZ242" s="23" t="str">
        <f ca="1">IF(AND($O242="Objectif",AZ$7&gt;=$R242,AZ$7&lt;=$R242+$S242-1),2,IF(AND($O242="Jalon",AZ$7&gt;=$R242,AZ$7&lt;=$R242+$S242-1),1,""))</f>
        <v/>
      </c>
      <c r="BA242" s="23" t="str">
        <f ca="1">IF(AND($O242="Objectif",BA$7&gt;=$R242,BA$7&lt;=$R242+$S242-1),2,IF(AND($O242="Jalon",BA$7&gt;=$R242,BA$7&lt;=$R242+$S242-1),1,""))</f>
        <v/>
      </c>
      <c r="BB242" s="23" t="str">
        <f ca="1">IF(AND($O242="Objectif",BB$7&gt;=$R242,BB$7&lt;=$R242+$S242-1),2,IF(AND($O242="Jalon",BB$7&gt;=$R242,BB$7&lt;=$R242+$S242-1),1,""))</f>
        <v/>
      </c>
      <c r="BC242" s="23" t="str">
        <f ca="1">IF(AND($O242="Objectif",BC$7&gt;=$R242,BC$7&lt;=$R242+$S242-1),2,IF(AND($O242="Jalon",BC$7&gt;=$R242,BC$7&lt;=$R242+$S242-1),1,""))</f>
        <v/>
      </c>
      <c r="BD242" s="23" t="str">
        <f ca="1">IF(AND($O242="Objectif",BD$7&gt;=$R242,BD$7&lt;=$R242+$S242-1),2,IF(AND($O242="Jalon",BD$7&gt;=$R242,BD$7&lt;=$R242+$S242-1),1,""))</f>
        <v/>
      </c>
      <c r="BE242" s="23" t="str">
        <f ca="1">IF(AND($O242="Objectif",BE$7&gt;=$R242,BE$7&lt;=$R242+$S242-1),2,IF(AND($O242="Jalon",BE$7&gt;=$R242,BE$7&lt;=$R242+$S242-1),1,""))</f>
        <v/>
      </c>
      <c r="BF242" s="23" t="str">
        <f ca="1">IF(AND($O242="Objectif",BF$7&gt;=$R242,BF$7&lt;=$R242+$S242-1),2,IF(AND($O242="Jalon",BF$7&gt;=$R242,BF$7&lt;=$R242+$S242-1),1,""))</f>
        <v/>
      </c>
      <c r="BG242" s="23" t="str">
        <f ca="1">IF(AND($O242="Objectif",BG$7&gt;=$R242,BG$7&lt;=$R242+$S242-1),2,IF(AND($O242="Jalon",BG$7&gt;=$R242,BG$7&lt;=$R242+$S242-1),1,""))</f>
        <v/>
      </c>
      <c r="BH242" s="23" t="str">
        <f ca="1">IF(AND($O242="Objectif",BH$7&gt;=$R242,BH$7&lt;=$R242+$S242-1),2,IF(AND($O242="Jalon",BH$7&gt;=$R242,BH$7&lt;=$R242+$S242-1),1,""))</f>
        <v/>
      </c>
      <c r="BI242" s="23" t="str">
        <f ca="1">IF(AND($O242="Objectif",BI$7&gt;=$R242,BI$7&lt;=$R242+$S242-1),2,IF(AND($O242="Jalon",BI$7&gt;=$R242,BI$7&lt;=$R242+$S242-1),1,""))</f>
        <v/>
      </c>
      <c r="BJ242" s="23" t="str">
        <f ca="1">IF(AND($O242="Objectif",BJ$7&gt;=$R242,BJ$7&lt;=$R242+$S242-1),2,IF(AND($O242="Jalon",BJ$7&gt;=$R242,BJ$7&lt;=$R242+$S242-1),1,""))</f>
        <v/>
      </c>
      <c r="BK242" s="23" t="str">
        <f ca="1">IF(AND($O242="Objectif",BK$7&gt;=$R242,BK$7&lt;=$R242+$S242-1),2,IF(AND($O242="Jalon",BK$7&gt;=$R242,BK$7&lt;=$R242+$S242-1),1,""))</f>
        <v/>
      </c>
      <c r="BL242" s="23" t="str">
        <f ca="1">IF(AND($O242="Objectif",BL$7&gt;=$R242,BL$7&lt;=$R242+$S242-1),2,IF(AND($O242="Jalon",BL$7&gt;=$R242,BL$7&lt;=$R242+$S242-1),1,""))</f>
        <v/>
      </c>
      <c r="BM242" s="23" t="str">
        <f ca="1">IF(AND($O242="Objectif",BM$7&gt;=$R242,BM$7&lt;=$R242+$S242-1),2,IF(AND($O242="Jalon",BM$7&gt;=$R242,BM$7&lt;=$R242+$S242-1),1,""))</f>
        <v/>
      </c>
      <c r="BN242" s="23" t="str">
        <f ca="1">IF(AND($O242="Objectif",BN$7&gt;=$R242,BN$7&lt;=$R242+$S242-1),2,IF(AND($O242="Jalon",BN$7&gt;=$R242,BN$7&lt;=$R242+$S242-1),1,""))</f>
        <v/>
      </c>
      <c r="BO242" s="23" t="str">
        <f ca="1">IF(AND($O242="Objectif",BO$7&gt;=$R242,BO$7&lt;=$R242+$S242-1),2,IF(AND($O242="Jalon",BO$7&gt;=$R242,BO$7&lt;=$R242+$S242-1),1,""))</f>
        <v/>
      </c>
      <c r="BP242" s="23" t="str">
        <f ca="1">IF(AND($O242="Objectif",BP$7&gt;=$R242,BP$7&lt;=$R242+$S242-1),2,IF(AND($O242="Jalon",BP$7&gt;=$R242,BP$7&lt;=$R242+$S242-1),1,""))</f>
        <v/>
      </c>
      <c r="BQ242" s="23" t="str">
        <f ca="1">IF(AND($O242="Objectif",BQ$7&gt;=$R242,BQ$7&lt;=$R242+$S242-1),2,IF(AND($O242="Jalon",BQ$7&gt;=$R242,BQ$7&lt;=$R242+$S242-1),1,""))</f>
        <v/>
      </c>
      <c r="BR242" s="23" t="str">
        <f ca="1">IF(AND($O242="Objectif",BR$7&gt;=$R242,BR$7&lt;=$R242+$S242-1),2,IF(AND($O242="Jalon",BR$7&gt;=$R242,BR$7&lt;=$R242+$S242-1),1,""))</f>
        <v/>
      </c>
      <c r="BS242" s="23" t="str">
        <f ca="1">IF(AND($O242="Objectif",BS$7&gt;=$R242,BS$7&lt;=$R242+$S242-1),2,IF(AND($O242="Jalon",BS$7&gt;=$R242,BS$7&lt;=$R242+$S242-1),1,""))</f>
        <v/>
      </c>
      <c r="BT242" s="23" t="str">
        <f ca="1">IF(AND($O242="Objectif",BT$7&gt;=$R242,BT$7&lt;=$R242+$S242-1),2,IF(AND($O242="Jalon",BT$7&gt;=$R242,BT$7&lt;=$R242+$S242-1),1,""))</f>
        <v/>
      </c>
      <c r="BU242" s="23" t="str">
        <f ca="1">IF(AND($O242="Objectif",BU$7&gt;=$R242,BU$7&lt;=$R242+$S242-1),2,IF(AND($O242="Jalon",BU$7&gt;=$R242,BU$7&lt;=$R242+$S242-1),1,""))</f>
        <v/>
      </c>
      <c r="BV242" s="23" t="str">
        <f ca="1">IF(AND($O242="Objectif",BV$7&gt;=$R242,BV$7&lt;=$R242+$S242-1),2,IF(AND($O242="Jalon",BV$7&gt;=$R242,BV$7&lt;=$R242+$S242-1),1,""))</f>
        <v/>
      </c>
      <c r="BW242" s="23" t="str">
        <f ca="1">IF(AND($O242="Objectif",BW$7&gt;=$R242,BW$7&lt;=$R242+$S242-1),2,IF(AND($O242="Jalon",BW$7&gt;=$R242,BW$7&lt;=$R242+$S242-1),1,""))</f>
        <v/>
      </c>
      <c r="BX242" s="23" t="str">
        <f ca="1">IF(AND($O242="Objectif",BX$7&gt;=$R242,BX$7&lt;=$R242+$S242-1),2,IF(AND($O242="Jalon",BX$7&gt;=$R242,BX$7&lt;=$R242+$S242-1),1,""))</f>
        <v/>
      </c>
      <c r="BY242" s="23" t="str">
        <f ca="1">IF(AND($O242="Objectif",BY$7&gt;=$R242,BY$7&lt;=$R242+$S242-1),2,IF(AND($O242="Jalon",BY$7&gt;=$R242,BY$7&lt;=$R242+$S242-1),1,""))</f>
        <v/>
      </c>
      <c r="BZ242" s="23" t="str">
        <f ca="1">IF(AND($O242="Objectif",BZ$7&gt;=$R242,BZ$7&lt;=$R242+$S242-1),2,IF(AND($O242="Jalon",BZ$7&gt;=$R242,BZ$7&lt;=$R242+$S242-1),1,""))</f>
        <v/>
      </c>
      <c r="CA242" s="23" t="str">
        <f ca="1">IF(AND($O242="Objectif",CA$7&gt;=$R242,CA$7&lt;=$R242+$S242-1),2,IF(AND($O242="Jalon",CA$7&gt;=$R242,CA$7&lt;=$R242+$S242-1),1,""))</f>
        <v/>
      </c>
      <c r="CB242" s="23" t="str">
        <f ca="1">IF(AND($O242="Objectif",CB$7&gt;=$R242,CB$7&lt;=$R242+$S242-1),2,IF(AND($O242="Jalon",CB$7&gt;=$R242,CB$7&lt;=$R242+$S242-1),1,""))</f>
        <v/>
      </c>
    </row>
    <row r="243" spans="1:80" ht="30" customHeight="1" x14ac:dyDescent="0.25">
      <c r="A243" s="37">
        <v>7</v>
      </c>
      <c r="B243" s="33" t="s">
        <v>23</v>
      </c>
      <c r="C243" s="88" t="str">
        <f ca="1">VLOOKUP(((Jalons[[#This Row],[perturbation ]]+Jalons[[#This Row],[perturbation 9]])/150),$D$3:$E$6,2,1)</f>
        <v>En bonne voie</v>
      </c>
      <c r="D243" s="88" t="str">
        <f ca="1">VLOOKUP((Jalons[[#This Row],[temps consommés ]]-Jalons[[#This Row],[Nombre de jours]])/Jalons[[#This Row],[Nombre de jours]],$V$3:$W$6,2,1)</f>
        <v>En bonne voie</v>
      </c>
      <c r="E243" s="22" t="s">
        <v>9</v>
      </c>
      <c r="F243" s="65">
        <f>IF(AND(Jalons[[#This Row],[début réel ]]="",Jalons[[#This Row],[fin réelle ]]),0,IF(AND(Jalons[[#This Row],[début réel ]]&lt;&gt;"",Jalons[[#This Row],[fin réelle ]]=""),0.5,1))</f>
        <v>0</v>
      </c>
      <c r="G243" s="56">
        <f>+T198+1</f>
        <v>45108</v>
      </c>
      <c r="H243" s="21">
        <v>1</v>
      </c>
      <c r="I243" s="45">
        <f>+Jalons[[#This Row],[Début prévisionnel ]]+Jalons[[#This Row],[Nombre de jours]]-1</f>
        <v>45108</v>
      </c>
      <c r="J243" s="45"/>
      <c r="K243" s="87">
        <f ca="1">IF(Jalons[[#This Row],[temps consommés ]]-Jalons[[#This Row],[Nombre de jours]]&lt;0,0,Jalons[[#This Row],[temps consommés ]]-Jalons[[#This Row],[Nombre de jours]])</f>
        <v>0</v>
      </c>
      <c r="L24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3" s="45"/>
      <c r="O243" s="88" t="str">
        <f ca="1">VLOOKUP(Jalons[[#This Row],[temps consommés 10]]-Jalons[[#This Row],[Nombre de jours6]]/Jalons[[#This Row],[Nombre de jours6]],$V$3:$W$6,2,1)</f>
        <v>En bonne voie</v>
      </c>
      <c r="P243" s="22" t="s">
        <v>9</v>
      </c>
      <c r="Q243" s="65">
        <f>IF(AND(Jalons[[#This Row],[début réel 8]]="",Jalons[[#This Row],[fin réelle 11]]),0,IF(AND(Jalons[[#This Row],[début réel 8]]&lt;&gt;"",Jalons[[#This Row],[fin réelle 11]]=""),0.5,1))</f>
        <v>0</v>
      </c>
      <c r="R243" s="56">
        <f>+Jalons[[#This Row],[Fin ]]+1</f>
        <v>45109</v>
      </c>
      <c r="S243">
        <v>1</v>
      </c>
      <c r="T243" s="45">
        <f>Jalons[[#This Row],[Début prévisionnel 5]]+Jalons[[#This Row],[Nombre de jours6]]</f>
        <v>45110</v>
      </c>
      <c r="U243" s="64"/>
      <c r="V243" s="87">
        <f ca="1">IF(Jalons[[#This Row],[temps consommés 10]]-Jalons[[#This Row],[Nombre de jours6]]&lt;0,0,Jalons[[#This Row],[temps consommés 10]]-Jalons[[#This Row],[Nombre de jours6]])</f>
        <v>0</v>
      </c>
      <c r="W24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3" s="45"/>
      <c r="Y243" s="23" t="str">
        <f ca="1">IF(AND($O243="Objectif",Y$7&gt;=$R243,Y$7&lt;=$R243+$S243-1),2,IF(AND($O243="Jalon",Y$7&gt;=$R243,Y$7&lt;=$R243+$S243-1),1,""))</f>
        <v/>
      </c>
      <c r="Z243" s="23" t="str">
        <f ca="1">IF(AND($O243="Objectif",Z$7&gt;=$R243,Z$7&lt;=$R243+$S243-1),2,IF(AND($O243="Jalon",Z$7&gt;=$R243,Z$7&lt;=$R243+$S243-1),1,""))</f>
        <v/>
      </c>
      <c r="AA243" s="23" t="str">
        <f ca="1">IF(AND($O243="Objectif",AA$7&gt;=$R243,AA$7&lt;=$R243+$S243-1),2,IF(AND($O243="Jalon",AA$7&gt;=$R243,AA$7&lt;=$R243+$S243-1),1,""))</f>
        <v/>
      </c>
      <c r="AB243" s="23" t="str">
        <f ca="1">IF(AND($O243="Objectif",AB$7&gt;=$R243,AB$7&lt;=$R243+$S243-1),2,IF(AND($O243="Jalon",AB$7&gt;=$R243,AB$7&lt;=$R243+$S243-1),1,""))</f>
        <v/>
      </c>
      <c r="AC243" s="23" t="str">
        <f ca="1">IF(AND($O243="Objectif",AC$7&gt;=$R243,AC$7&lt;=$R243+$S243-1),2,IF(AND($O243="Jalon",AC$7&gt;=$R243,AC$7&lt;=$R243+$S243-1),1,""))</f>
        <v/>
      </c>
      <c r="AD243" s="23" t="str">
        <f ca="1">IF(AND($O243="Objectif",AD$7&gt;=$R243,AD$7&lt;=$R243+$S243-1),2,IF(AND($O243="Jalon",AD$7&gt;=$R243,AD$7&lt;=$R243+$S243-1),1,""))</f>
        <v/>
      </c>
      <c r="AE243" s="23" t="str">
        <f ca="1">IF(AND($O243="Objectif",AE$7&gt;=$R243,AE$7&lt;=$R243+$S243-1),2,IF(AND($O243="Jalon",AE$7&gt;=$R243,AE$7&lt;=$R243+$S243-1),1,""))</f>
        <v/>
      </c>
      <c r="AF243" s="23" t="str">
        <f ca="1">IF(AND($O243="Objectif",AF$7&gt;=$R243,AF$7&lt;=$R243+$S243-1),2,IF(AND($O243="Jalon",AF$7&gt;=$R243,AF$7&lt;=$R243+$S243-1),1,""))</f>
        <v/>
      </c>
      <c r="AG243" s="23" t="str">
        <f ca="1">IF(AND($O243="Objectif",AG$7&gt;=$R243,AG$7&lt;=$R243+$S243-1),2,IF(AND($O243="Jalon",AG$7&gt;=$R243,AG$7&lt;=$R243+$S243-1),1,""))</f>
        <v/>
      </c>
      <c r="AH243" s="23" t="str">
        <f ca="1">IF(AND($O243="Objectif",AH$7&gt;=$R243,AH$7&lt;=$R243+$S243-1),2,IF(AND($O243="Jalon",AH$7&gt;=$R243,AH$7&lt;=$R243+$S243-1),1,""))</f>
        <v/>
      </c>
      <c r="AI243" s="23" t="str">
        <f ca="1">IF(AND($O243="Objectif",AI$7&gt;=$R243,AI$7&lt;=$R243+$S243-1),2,IF(AND($O243="Jalon",AI$7&gt;=$R243,AI$7&lt;=$R243+$S243-1),1,""))</f>
        <v/>
      </c>
      <c r="AJ243" s="23" t="str">
        <f ca="1">IF(AND($O243="Objectif",AJ$7&gt;=$R243,AJ$7&lt;=$R243+$S243-1),2,IF(AND($O243="Jalon",AJ$7&gt;=$R243,AJ$7&lt;=$R243+$S243-1),1,""))</f>
        <v/>
      </c>
      <c r="AK243" s="23" t="str">
        <f ca="1">IF(AND($O243="Objectif",AK$7&gt;=$R243,AK$7&lt;=$R243+$S243-1),2,IF(AND($O243="Jalon",AK$7&gt;=$R243,AK$7&lt;=$R243+$S243-1),1,""))</f>
        <v/>
      </c>
      <c r="AL243" s="23" t="str">
        <f ca="1">IF(AND($O243="Objectif",AL$7&gt;=$R243,AL$7&lt;=$R243+$S243-1),2,IF(AND($O243="Jalon",AL$7&gt;=$R243,AL$7&lt;=$R243+$S243-1),1,""))</f>
        <v/>
      </c>
      <c r="AM243" s="23" t="str">
        <f ca="1">IF(AND($O243="Objectif",AM$7&gt;=$R243,AM$7&lt;=$R243+$S243-1),2,IF(AND($O243="Jalon",AM$7&gt;=$R243,AM$7&lt;=$R243+$S243-1),1,""))</f>
        <v/>
      </c>
      <c r="AN243" s="23" t="str">
        <f ca="1">IF(AND($O243="Objectif",AN$7&gt;=$R243,AN$7&lt;=$R243+$S243-1),2,IF(AND($O243="Jalon",AN$7&gt;=$R243,AN$7&lt;=$R243+$S243-1),1,""))</f>
        <v/>
      </c>
      <c r="AO243" s="23" t="str">
        <f ca="1">IF(AND($O243="Objectif",AO$7&gt;=$R243,AO$7&lt;=$R243+$S243-1),2,IF(AND($O243="Jalon",AO$7&gt;=$R243,AO$7&lt;=$R243+$S243-1),1,""))</f>
        <v/>
      </c>
      <c r="AP243" s="23" t="str">
        <f ca="1">IF(AND($O243="Objectif",AP$7&gt;=$R243,AP$7&lt;=$R243+$S243-1),2,IF(AND($O243="Jalon",AP$7&gt;=$R243,AP$7&lt;=$R243+$S243-1),1,""))</f>
        <v/>
      </c>
      <c r="AQ243" s="23" t="str">
        <f ca="1">IF(AND($O243="Objectif",AQ$7&gt;=$R243,AQ$7&lt;=$R243+$S243-1),2,IF(AND($O243="Jalon",AQ$7&gt;=$R243,AQ$7&lt;=$R243+$S243-1),1,""))</f>
        <v/>
      </c>
      <c r="AR243" s="23" t="str">
        <f ca="1">IF(AND($O243="Objectif",AR$7&gt;=$R243,AR$7&lt;=$R243+$S243-1),2,IF(AND($O243="Jalon",AR$7&gt;=$R243,AR$7&lt;=$R243+$S243-1),1,""))</f>
        <v/>
      </c>
      <c r="AS243" s="23" t="str">
        <f ca="1">IF(AND($O243="Objectif",AS$7&gt;=$R243,AS$7&lt;=$R243+$S243-1),2,IF(AND($O243="Jalon",AS$7&gt;=$R243,AS$7&lt;=$R243+$S243-1),1,""))</f>
        <v/>
      </c>
      <c r="AT243" s="23" t="str">
        <f ca="1">IF(AND($O243="Objectif",AT$7&gt;=$R243,AT$7&lt;=$R243+$S243-1),2,IF(AND($O243="Jalon",AT$7&gt;=$R243,AT$7&lt;=$R243+$S243-1),1,""))</f>
        <v/>
      </c>
      <c r="AU243" s="23" t="str">
        <f ca="1">IF(AND($O243="Objectif",AU$7&gt;=$R243,AU$7&lt;=$R243+$S243-1),2,IF(AND($O243="Jalon",AU$7&gt;=$R243,AU$7&lt;=$R243+$S243-1),1,""))</f>
        <v/>
      </c>
      <c r="AV243" s="23" t="str">
        <f ca="1">IF(AND($O243="Objectif",AV$7&gt;=$R243,AV$7&lt;=$R243+$S243-1),2,IF(AND($O243="Jalon",AV$7&gt;=$R243,AV$7&lt;=$R243+$S243-1),1,""))</f>
        <v/>
      </c>
      <c r="AW243" s="23" t="str">
        <f ca="1">IF(AND($O243="Objectif",AW$7&gt;=$R243,AW$7&lt;=$R243+$S243-1),2,IF(AND($O243="Jalon",AW$7&gt;=$R243,AW$7&lt;=$R243+$S243-1),1,""))</f>
        <v/>
      </c>
      <c r="AX243" s="23" t="str">
        <f ca="1">IF(AND($O243="Objectif",AX$7&gt;=$R243,AX$7&lt;=$R243+$S243-1),2,IF(AND($O243="Jalon",AX$7&gt;=$R243,AX$7&lt;=$R243+$S243-1),1,""))</f>
        <v/>
      </c>
      <c r="AY243" s="23" t="str">
        <f ca="1">IF(AND($O243="Objectif",AY$7&gt;=$R243,AY$7&lt;=$R243+$S243-1),2,IF(AND($O243="Jalon",AY$7&gt;=$R243,AY$7&lt;=$R243+$S243-1),1,""))</f>
        <v/>
      </c>
      <c r="AZ243" s="23" t="str">
        <f ca="1">IF(AND($O243="Objectif",AZ$7&gt;=$R243,AZ$7&lt;=$R243+$S243-1),2,IF(AND($O243="Jalon",AZ$7&gt;=$R243,AZ$7&lt;=$R243+$S243-1),1,""))</f>
        <v/>
      </c>
      <c r="BA243" s="23" t="str">
        <f ca="1">IF(AND($O243="Objectif",BA$7&gt;=$R243,BA$7&lt;=$R243+$S243-1),2,IF(AND($O243="Jalon",BA$7&gt;=$R243,BA$7&lt;=$R243+$S243-1),1,""))</f>
        <v/>
      </c>
      <c r="BB243" s="23" t="str">
        <f ca="1">IF(AND($O243="Objectif",BB$7&gt;=$R243,BB$7&lt;=$R243+$S243-1),2,IF(AND($O243="Jalon",BB$7&gt;=$R243,BB$7&lt;=$R243+$S243-1),1,""))</f>
        <v/>
      </c>
      <c r="BC243" s="23" t="str">
        <f ca="1">IF(AND($O243="Objectif",BC$7&gt;=$R243,BC$7&lt;=$R243+$S243-1),2,IF(AND($O243="Jalon",BC$7&gt;=$R243,BC$7&lt;=$R243+$S243-1),1,""))</f>
        <v/>
      </c>
      <c r="BD243" s="23" t="str">
        <f ca="1">IF(AND($O243="Objectif",BD$7&gt;=$R243,BD$7&lt;=$R243+$S243-1),2,IF(AND($O243="Jalon",BD$7&gt;=$R243,BD$7&lt;=$R243+$S243-1),1,""))</f>
        <v/>
      </c>
      <c r="BE243" s="23" t="str">
        <f ca="1">IF(AND($O243="Objectif",BE$7&gt;=$R243,BE$7&lt;=$R243+$S243-1),2,IF(AND($O243="Jalon",BE$7&gt;=$R243,BE$7&lt;=$R243+$S243-1),1,""))</f>
        <v/>
      </c>
      <c r="BF243" s="23" t="str">
        <f ca="1">IF(AND($O243="Objectif",BF$7&gt;=$R243,BF$7&lt;=$R243+$S243-1),2,IF(AND($O243="Jalon",BF$7&gt;=$R243,BF$7&lt;=$R243+$S243-1),1,""))</f>
        <v/>
      </c>
      <c r="BG243" s="23" t="str">
        <f ca="1">IF(AND($O243="Objectif",BG$7&gt;=$R243,BG$7&lt;=$R243+$S243-1),2,IF(AND($O243="Jalon",BG$7&gt;=$R243,BG$7&lt;=$R243+$S243-1),1,""))</f>
        <v/>
      </c>
      <c r="BH243" s="23" t="str">
        <f ca="1">IF(AND($O243="Objectif",BH$7&gt;=$R243,BH$7&lt;=$R243+$S243-1),2,IF(AND($O243="Jalon",BH$7&gt;=$R243,BH$7&lt;=$R243+$S243-1),1,""))</f>
        <v/>
      </c>
      <c r="BI243" s="23" t="str">
        <f ca="1">IF(AND($O243="Objectif",BI$7&gt;=$R243,BI$7&lt;=$R243+$S243-1),2,IF(AND($O243="Jalon",BI$7&gt;=$R243,BI$7&lt;=$R243+$S243-1),1,""))</f>
        <v/>
      </c>
      <c r="BJ243" s="23" t="str">
        <f ca="1">IF(AND($O243="Objectif",BJ$7&gt;=$R243,BJ$7&lt;=$R243+$S243-1),2,IF(AND($O243="Jalon",BJ$7&gt;=$R243,BJ$7&lt;=$R243+$S243-1),1,""))</f>
        <v/>
      </c>
      <c r="BK243" s="23" t="str">
        <f ca="1">IF(AND($O243="Objectif",BK$7&gt;=$R243,BK$7&lt;=$R243+$S243-1),2,IF(AND($O243="Jalon",BK$7&gt;=$R243,BK$7&lt;=$R243+$S243-1),1,""))</f>
        <v/>
      </c>
      <c r="BL243" s="23" t="str">
        <f ca="1">IF(AND($O243="Objectif",BL$7&gt;=$R243,BL$7&lt;=$R243+$S243-1),2,IF(AND($O243="Jalon",BL$7&gt;=$R243,BL$7&lt;=$R243+$S243-1),1,""))</f>
        <v/>
      </c>
      <c r="BM243" s="23" t="str">
        <f ca="1">IF(AND($O243="Objectif",BM$7&gt;=$R243,BM$7&lt;=$R243+$S243-1),2,IF(AND($O243="Jalon",BM$7&gt;=$R243,BM$7&lt;=$R243+$S243-1),1,""))</f>
        <v/>
      </c>
      <c r="BN243" s="23" t="str">
        <f ca="1">IF(AND($O243="Objectif",BN$7&gt;=$R243,BN$7&lt;=$R243+$S243-1),2,IF(AND($O243="Jalon",BN$7&gt;=$R243,BN$7&lt;=$R243+$S243-1),1,""))</f>
        <v/>
      </c>
      <c r="BO243" s="23" t="str">
        <f ca="1">IF(AND($O243="Objectif",BO$7&gt;=$R243,BO$7&lt;=$R243+$S243-1),2,IF(AND($O243="Jalon",BO$7&gt;=$R243,BO$7&lt;=$R243+$S243-1),1,""))</f>
        <v/>
      </c>
      <c r="BP243" s="23" t="str">
        <f ca="1">IF(AND($O243="Objectif",BP$7&gt;=$R243,BP$7&lt;=$R243+$S243-1),2,IF(AND($O243="Jalon",BP$7&gt;=$R243,BP$7&lt;=$R243+$S243-1),1,""))</f>
        <v/>
      </c>
      <c r="BQ243" s="23" t="str">
        <f ca="1">IF(AND($O243="Objectif",BQ$7&gt;=$R243,BQ$7&lt;=$R243+$S243-1),2,IF(AND($O243="Jalon",BQ$7&gt;=$R243,BQ$7&lt;=$R243+$S243-1),1,""))</f>
        <v/>
      </c>
      <c r="BR243" s="23" t="str">
        <f ca="1">IF(AND($O243="Objectif",BR$7&gt;=$R243,BR$7&lt;=$R243+$S243-1),2,IF(AND($O243="Jalon",BR$7&gt;=$R243,BR$7&lt;=$R243+$S243-1),1,""))</f>
        <v/>
      </c>
      <c r="BS243" s="23" t="str">
        <f ca="1">IF(AND($O243="Objectif",BS$7&gt;=$R243,BS$7&lt;=$R243+$S243-1),2,IF(AND($O243="Jalon",BS$7&gt;=$R243,BS$7&lt;=$R243+$S243-1),1,""))</f>
        <v/>
      </c>
      <c r="BT243" s="23" t="str">
        <f ca="1">IF(AND($O243="Objectif",BT$7&gt;=$R243,BT$7&lt;=$R243+$S243-1),2,IF(AND($O243="Jalon",BT$7&gt;=$R243,BT$7&lt;=$R243+$S243-1),1,""))</f>
        <v/>
      </c>
      <c r="BU243" s="23" t="str">
        <f ca="1">IF(AND($O243="Objectif",BU$7&gt;=$R243,BU$7&lt;=$R243+$S243-1),2,IF(AND($O243="Jalon",BU$7&gt;=$R243,BU$7&lt;=$R243+$S243-1),1,""))</f>
        <v/>
      </c>
      <c r="BV243" s="23" t="str">
        <f ca="1">IF(AND($O243="Objectif",BV$7&gt;=$R243,BV$7&lt;=$R243+$S243-1),2,IF(AND($O243="Jalon",BV$7&gt;=$R243,BV$7&lt;=$R243+$S243-1),1,""))</f>
        <v/>
      </c>
      <c r="BW243" s="23" t="str">
        <f ca="1">IF(AND($O243="Objectif",BW$7&gt;=$R243,BW$7&lt;=$R243+$S243-1),2,IF(AND($O243="Jalon",BW$7&gt;=$R243,BW$7&lt;=$R243+$S243-1),1,""))</f>
        <v/>
      </c>
      <c r="BX243" s="23" t="str">
        <f ca="1">IF(AND($O243="Objectif",BX$7&gt;=$R243,BX$7&lt;=$R243+$S243-1),2,IF(AND($O243="Jalon",BX$7&gt;=$R243,BX$7&lt;=$R243+$S243-1),1,""))</f>
        <v/>
      </c>
      <c r="BY243" s="23" t="str">
        <f ca="1">IF(AND($O243="Objectif",BY$7&gt;=$R243,BY$7&lt;=$R243+$S243-1),2,IF(AND($O243="Jalon",BY$7&gt;=$R243,BY$7&lt;=$R243+$S243-1),1,""))</f>
        <v/>
      </c>
      <c r="BZ243" s="23" t="str">
        <f ca="1">IF(AND($O243="Objectif",BZ$7&gt;=$R243,BZ$7&lt;=$R243+$S243-1),2,IF(AND($O243="Jalon",BZ$7&gt;=$R243,BZ$7&lt;=$R243+$S243-1),1,""))</f>
        <v/>
      </c>
      <c r="CA243" s="23" t="str">
        <f ca="1">IF(AND($O243="Objectif",CA$7&gt;=$R243,CA$7&lt;=$R243+$S243-1),2,IF(AND($O243="Jalon",CA$7&gt;=$R243,CA$7&lt;=$R243+$S243-1),1,""))</f>
        <v/>
      </c>
      <c r="CB243" s="23" t="str">
        <f ca="1">IF(AND($O243="Objectif",CB$7&gt;=$R243,CB$7&lt;=$R243+$S243-1),2,IF(AND($O243="Jalon",CB$7&gt;=$R243,CB$7&lt;=$R243+$S243-1),1,""))</f>
        <v/>
      </c>
    </row>
    <row r="244" spans="1:80" ht="30" customHeight="1" x14ac:dyDescent="0.25">
      <c r="A244" s="37">
        <v>8</v>
      </c>
      <c r="B244" s="33" t="s">
        <v>24</v>
      </c>
      <c r="C244" s="88" t="str">
        <f ca="1">VLOOKUP(((Jalons[[#This Row],[perturbation ]]+Jalons[[#This Row],[perturbation 9]])/150),$D$3:$E$6,2,1)</f>
        <v>En bonne voie</v>
      </c>
      <c r="D244" s="88" t="str">
        <f ca="1">VLOOKUP((Jalons[[#This Row],[temps consommés ]]-Jalons[[#This Row],[Nombre de jours]])/Jalons[[#This Row],[Nombre de jours]],$V$3:$W$6,2,1)</f>
        <v>En bonne voie</v>
      </c>
      <c r="E244" s="22" t="s">
        <v>9</v>
      </c>
      <c r="F244" s="65">
        <f>IF(AND(Jalons[[#This Row],[début réel ]]="",Jalons[[#This Row],[fin réelle ]]),0,IF(AND(Jalons[[#This Row],[début réel ]]&lt;&gt;"",Jalons[[#This Row],[fin réelle ]]=""),0.5,1))</f>
        <v>0</v>
      </c>
      <c r="G244" s="56">
        <f>+T199+1</f>
        <v>45108</v>
      </c>
      <c r="H244" s="21">
        <v>1</v>
      </c>
      <c r="I244" s="45">
        <f>+Jalons[[#This Row],[Début prévisionnel ]]+Jalons[[#This Row],[Nombre de jours]]-1</f>
        <v>45108</v>
      </c>
      <c r="J244" s="45"/>
      <c r="K244" s="87">
        <f ca="1">IF(Jalons[[#This Row],[temps consommés ]]-Jalons[[#This Row],[Nombre de jours]]&lt;0,0,Jalons[[#This Row],[temps consommés ]]-Jalons[[#This Row],[Nombre de jours]])</f>
        <v>0</v>
      </c>
      <c r="L24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4" s="45"/>
      <c r="O244" s="88" t="str">
        <f ca="1">VLOOKUP(Jalons[[#This Row],[temps consommés 10]]-Jalons[[#This Row],[Nombre de jours6]]/Jalons[[#This Row],[Nombre de jours6]],$V$3:$W$6,2,1)</f>
        <v>En bonne voie</v>
      </c>
      <c r="P244" s="22" t="s">
        <v>9</v>
      </c>
      <c r="Q244" s="65">
        <f>IF(AND(Jalons[[#This Row],[début réel 8]]="",Jalons[[#This Row],[fin réelle 11]]),0,IF(AND(Jalons[[#This Row],[début réel 8]]&lt;&gt;"",Jalons[[#This Row],[fin réelle 11]]=""),0.5,1))</f>
        <v>0</v>
      </c>
      <c r="R244" s="56">
        <f>+Jalons[[#This Row],[Fin ]]+1</f>
        <v>45109</v>
      </c>
      <c r="S244">
        <v>1</v>
      </c>
      <c r="T244" s="45">
        <f>Jalons[[#This Row],[Début prévisionnel 5]]+Jalons[[#This Row],[Nombre de jours6]]</f>
        <v>45110</v>
      </c>
      <c r="U244" s="64"/>
      <c r="V244" s="87">
        <f ca="1">IF(Jalons[[#This Row],[temps consommés 10]]-Jalons[[#This Row],[Nombre de jours6]]&lt;0,0,Jalons[[#This Row],[temps consommés 10]]-Jalons[[#This Row],[Nombre de jours6]])</f>
        <v>0</v>
      </c>
      <c r="W24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4" s="45"/>
      <c r="Y244" s="23" t="str">
        <f ca="1">IF(AND($O244="Objectif",Y$7&gt;=$R244,Y$7&lt;=$R244+$S244-1),2,IF(AND($O244="Jalon",Y$7&gt;=$R244,Y$7&lt;=$R244+$S244-1),1,""))</f>
        <v/>
      </c>
      <c r="Z244" s="23" t="str">
        <f ca="1">IF(AND($O244="Objectif",Z$7&gt;=$R244,Z$7&lt;=$R244+$S244-1),2,IF(AND($O244="Jalon",Z$7&gt;=$R244,Z$7&lt;=$R244+$S244-1),1,""))</f>
        <v/>
      </c>
      <c r="AA244" s="23" t="str">
        <f ca="1">IF(AND($O244="Objectif",AA$7&gt;=$R244,AA$7&lt;=$R244+$S244-1),2,IF(AND($O244="Jalon",AA$7&gt;=$R244,AA$7&lt;=$R244+$S244-1),1,""))</f>
        <v/>
      </c>
      <c r="AB244" s="23" t="str">
        <f ca="1">IF(AND($O244="Objectif",AB$7&gt;=$R244,AB$7&lt;=$R244+$S244-1),2,IF(AND($O244="Jalon",AB$7&gt;=$R244,AB$7&lt;=$R244+$S244-1),1,""))</f>
        <v/>
      </c>
      <c r="AC244" s="23" t="str">
        <f ca="1">IF(AND($O244="Objectif",AC$7&gt;=$R244,AC$7&lt;=$R244+$S244-1),2,IF(AND($O244="Jalon",AC$7&gt;=$R244,AC$7&lt;=$R244+$S244-1),1,""))</f>
        <v/>
      </c>
      <c r="AD244" s="23" t="str">
        <f ca="1">IF(AND($O244="Objectif",AD$7&gt;=$R244,AD$7&lt;=$R244+$S244-1),2,IF(AND($O244="Jalon",AD$7&gt;=$R244,AD$7&lt;=$R244+$S244-1),1,""))</f>
        <v/>
      </c>
      <c r="AE244" s="23" t="str">
        <f ca="1">IF(AND($O244="Objectif",AE$7&gt;=$R244,AE$7&lt;=$R244+$S244-1),2,IF(AND($O244="Jalon",AE$7&gt;=$R244,AE$7&lt;=$R244+$S244-1),1,""))</f>
        <v/>
      </c>
      <c r="AF244" s="23" t="str">
        <f ca="1">IF(AND($O244="Objectif",AF$7&gt;=$R244,AF$7&lt;=$R244+$S244-1),2,IF(AND($O244="Jalon",AF$7&gt;=$R244,AF$7&lt;=$R244+$S244-1),1,""))</f>
        <v/>
      </c>
      <c r="AG244" s="23" t="str">
        <f ca="1">IF(AND($O244="Objectif",AG$7&gt;=$R244,AG$7&lt;=$R244+$S244-1),2,IF(AND($O244="Jalon",AG$7&gt;=$R244,AG$7&lt;=$R244+$S244-1),1,""))</f>
        <v/>
      </c>
      <c r="AH244" s="23" t="str">
        <f ca="1">IF(AND($O244="Objectif",AH$7&gt;=$R244,AH$7&lt;=$R244+$S244-1),2,IF(AND($O244="Jalon",AH$7&gt;=$R244,AH$7&lt;=$R244+$S244-1),1,""))</f>
        <v/>
      </c>
      <c r="AI244" s="23" t="str">
        <f ca="1">IF(AND($O244="Objectif",AI$7&gt;=$R244,AI$7&lt;=$R244+$S244-1),2,IF(AND($O244="Jalon",AI$7&gt;=$R244,AI$7&lt;=$R244+$S244-1),1,""))</f>
        <v/>
      </c>
      <c r="AJ244" s="23" t="str">
        <f ca="1">IF(AND($O244="Objectif",AJ$7&gt;=$R244,AJ$7&lt;=$R244+$S244-1),2,IF(AND($O244="Jalon",AJ$7&gt;=$R244,AJ$7&lt;=$R244+$S244-1),1,""))</f>
        <v/>
      </c>
      <c r="AK244" s="23" t="str">
        <f ca="1">IF(AND($O244="Objectif",AK$7&gt;=$R244,AK$7&lt;=$R244+$S244-1),2,IF(AND($O244="Jalon",AK$7&gt;=$R244,AK$7&lt;=$R244+$S244-1),1,""))</f>
        <v/>
      </c>
      <c r="AL244" s="23" t="str">
        <f ca="1">IF(AND($O244="Objectif",AL$7&gt;=$R244,AL$7&lt;=$R244+$S244-1),2,IF(AND($O244="Jalon",AL$7&gt;=$R244,AL$7&lt;=$R244+$S244-1),1,""))</f>
        <v/>
      </c>
      <c r="AM244" s="23" t="str">
        <f ca="1">IF(AND($O244="Objectif",AM$7&gt;=$R244,AM$7&lt;=$R244+$S244-1),2,IF(AND($O244="Jalon",AM$7&gt;=$R244,AM$7&lt;=$R244+$S244-1),1,""))</f>
        <v/>
      </c>
      <c r="AN244" s="23" t="str">
        <f ca="1">IF(AND($O244="Objectif",AN$7&gt;=$R244,AN$7&lt;=$R244+$S244-1),2,IF(AND($O244="Jalon",AN$7&gt;=$R244,AN$7&lt;=$R244+$S244-1),1,""))</f>
        <v/>
      </c>
      <c r="AO244" s="23" t="str">
        <f ca="1">IF(AND($O244="Objectif",AO$7&gt;=$R244,AO$7&lt;=$R244+$S244-1),2,IF(AND($O244="Jalon",AO$7&gt;=$R244,AO$7&lt;=$R244+$S244-1),1,""))</f>
        <v/>
      </c>
      <c r="AP244" s="23" t="str">
        <f ca="1">IF(AND($O244="Objectif",AP$7&gt;=$R244,AP$7&lt;=$R244+$S244-1),2,IF(AND($O244="Jalon",AP$7&gt;=$R244,AP$7&lt;=$R244+$S244-1),1,""))</f>
        <v/>
      </c>
      <c r="AQ244" s="23" t="str">
        <f ca="1">IF(AND($O244="Objectif",AQ$7&gt;=$R244,AQ$7&lt;=$R244+$S244-1),2,IF(AND($O244="Jalon",AQ$7&gt;=$R244,AQ$7&lt;=$R244+$S244-1),1,""))</f>
        <v/>
      </c>
      <c r="AR244" s="23" t="str">
        <f ca="1">IF(AND($O244="Objectif",AR$7&gt;=$R244,AR$7&lt;=$R244+$S244-1),2,IF(AND($O244="Jalon",AR$7&gt;=$R244,AR$7&lt;=$R244+$S244-1),1,""))</f>
        <v/>
      </c>
      <c r="AS244" s="23" t="str">
        <f ca="1">IF(AND($O244="Objectif",AS$7&gt;=$R244,AS$7&lt;=$R244+$S244-1),2,IF(AND($O244="Jalon",AS$7&gt;=$R244,AS$7&lt;=$R244+$S244-1),1,""))</f>
        <v/>
      </c>
      <c r="AT244" s="23" t="str">
        <f ca="1">IF(AND($O244="Objectif",AT$7&gt;=$R244,AT$7&lt;=$R244+$S244-1),2,IF(AND($O244="Jalon",AT$7&gt;=$R244,AT$7&lt;=$R244+$S244-1),1,""))</f>
        <v/>
      </c>
      <c r="AU244" s="23" t="str">
        <f ca="1">IF(AND($O244="Objectif",AU$7&gt;=$R244,AU$7&lt;=$R244+$S244-1),2,IF(AND($O244="Jalon",AU$7&gt;=$R244,AU$7&lt;=$R244+$S244-1),1,""))</f>
        <v/>
      </c>
      <c r="AV244" s="23" t="str">
        <f ca="1">IF(AND($O244="Objectif",AV$7&gt;=$R244,AV$7&lt;=$R244+$S244-1),2,IF(AND($O244="Jalon",AV$7&gt;=$R244,AV$7&lt;=$R244+$S244-1),1,""))</f>
        <v/>
      </c>
      <c r="AW244" s="23" t="str">
        <f ca="1">IF(AND($O244="Objectif",AW$7&gt;=$R244,AW$7&lt;=$R244+$S244-1),2,IF(AND($O244="Jalon",AW$7&gt;=$R244,AW$7&lt;=$R244+$S244-1),1,""))</f>
        <v/>
      </c>
      <c r="AX244" s="23" t="str">
        <f ca="1">IF(AND($O244="Objectif",AX$7&gt;=$R244,AX$7&lt;=$R244+$S244-1),2,IF(AND($O244="Jalon",AX$7&gt;=$R244,AX$7&lt;=$R244+$S244-1),1,""))</f>
        <v/>
      </c>
      <c r="AY244" s="23" t="str">
        <f ca="1">IF(AND($O244="Objectif",AY$7&gt;=$R244,AY$7&lt;=$R244+$S244-1),2,IF(AND($O244="Jalon",AY$7&gt;=$R244,AY$7&lt;=$R244+$S244-1),1,""))</f>
        <v/>
      </c>
      <c r="AZ244" s="23" t="str">
        <f ca="1">IF(AND($O244="Objectif",AZ$7&gt;=$R244,AZ$7&lt;=$R244+$S244-1),2,IF(AND($O244="Jalon",AZ$7&gt;=$R244,AZ$7&lt;=$R244+$S244-1),1,""))</f>
        <v/>
      </c>
      <c r="BA244" s="23" t="str">
        <f ca="1">IF(AND($O244="Objectif",BA$7&gt;=$R244,BA$7&lt;=$R244+$S244-1),2,IF(AND($O244="Jalon",BA$7&gt;=$R244,BA$7&lt;=$R244+$S244-1),1,""))</f>
        <v/>
      </c>
      <c r="BB244" s="23" t="str">
        <f ca="1">IF(AND($O244="Objectif",BB$7&gt;=$R244,BB$7&lt;=$R244+$S244-1),2,IF(AND($O244="Jalon",BB$7&gt;=$R244,BB$7&lt;=$R244+$S244-1),1,""))</f>
        <v/>
      </c>
      <c r="BC244" s="23" t="str">
        <f ca="1">IF(AND($O244="Objectif",BC$7&gt;=$R244,BC$7&lt;=$R244+$S244-1),2,IF(AND($O244="Jalon",BC$7&gt;=$R244,BC$7&lt;=$R244+$S244-1),1,""))</f>
        <v/>
      </c>
      <c r="BD244" s="23" t="str">
        <f ca="1">IF(AND($O244="Objectif",BD$7&gt;=$R244,BD$7&lt;=$R244+$S244-1),2,IF(AND($O244="Jalon",BD$7&gt;=$R244,BD$7&lt;=$R244+$S244-1),1,""))</f>
        <v/>
      </c>
      <c r="BE244" s="23" t="str">
        <f ca="1">IF(AND($O244="Objectif",BE$7&gt;=$R244,BE$7&lt;=$R244+$S244-1),2,IF(AND($O244="Jalon",BE$7&gt;=$R244,BE$7&lt;=$R244+$S244-1),1,""))</f>
        <v/>
      </c>
      <c r="BF244" s="23" t="str">
        <f ca="1">IF(AND($O244="Objectif",BF$7&gt;=$R244,BF$7&lt;=$R244+$S244-1),2,IF(AND($O244="Jalon",BF$7&gt;=$R244,BF$7&lt;=$R244+$S244-1),1,""))</f>
        <v/>
      </c>
      <c r="BG244" s="23" t="str">
        <f ca="1">IF(AND($O244="Objectif",BG$7&gt;=$R244,BG$7&lt;=$R244+$S244-1),2,IF(AND($O244="Jalon",BG$7&gt;=$R244,BG$7&lt;=$R244+$S244-1),1,""))</f>
        <v/>
      </c>
      <c r="BH244" s="23" t="str">
        <f ca="1">IF(AND($O244="Objectif",BH$7&gt;=$R244,BH$7&lt;=$R244+$S244-1),2,IF(AND($O244="Jalon",BH$7&gt;=$R244,BH$7&lt;=$R244+$S244-1),1,""))</f>
        <v/>
      </c>
      <c r="BI244" s="23" t="str">
        <f ca="1">IF(AND($O244="Objectif",BI$7&gt;=$R244,BI$7&lt;=$R244+$S244-1),2,IF(AND($O244="Jalon",BI$7&gt;=$R244,BI$7&lt;=$R244+$S244-1),1,""))</f>
        <v/>
      </c>
      <c r="BJ244" s="23" t="str">
        <f ca="1">IF(AND($O244="Objectif",BJ$7&gt;=$R244,BJ$7&lt;=$R244+$S244-1),2,IF(AND($O244="Jalon",BJ$7&gt;=$R244,BJ$7&lt;=$R244+$S244-1),1,""))</f>
        <v/>
      </c>
      <c r="BK244" s="23" t="str">
        <f ca="1">IF(AND($O244="Objectif",BK$7&gt;=$R244,BK$7&lt;=$R244+$S244-1),2,IF(AND($O244="Jalon",BK$7&gt;=$R244,BK$7&lt;=$R244+$S244-1),1,""))</f>
        <v/>
      </c>
      <c r="BL244" s="23" t="str">
        <f ca="1">IF(AND($O244="Objectif",BL$7&gt;=$R244,BL$7&lt;=$R244+$S244-1),2,IF(AND($O244="Jalon",BL$7&gt;=$R244,BL$7&lt;=$R244+$S244-1),1,""))</f>
        <v/>
      </c>
      <c r="BM244" s="23" t="str">
        <f ca="1">IF(AND($O244="Objectif",BM$7&gt;=$R244,BM$7&lt;=$R244+$S244-1),2,IF(AND($O244="Jalon",BM$7&gt;=$R244,BM$7&lt;=$R244+$S244-1),1,""))</f>
        <v/>
      </c>
      <c r="BN244" s="23" t="str">
        <f ca="1">IF(AND($O244="Objectif",BN$7&gt;=$R244,BN$7&lt;=$R244+$S244-1),2,IF(AND($O244="Jalon",BN$7&gt;=$R244,BN$7&lt;=$R244+$S244-1),1,""))</f>
        <v/>
      </c>
      <c r="BO244" s="23" t="str">
        <f ca="1">IF(AND($O244="Objectif",BO$7&gt;=$R244,BO$7&lt;=$R244+$S244-1),2,IF(AND($O244="Jalon",BO$7&gt;=$R244,BO$7&lt;=$R244+$S244-1),1,""))</f>
        <v/>
      </c>
      <c r="BP244" s="23" t="str">
        <f ca="1">IF(AND($O244="Objectif",BP$7&gt;=$R244,BP$7&lt;=$R244+$S244-1),2,IF(AND($O244="Jalon",BP$7&gt;=$R244,BP$7&lt;=$R244+$S244-1),1,""))</f>
        <v/>
      </c>
      <c r="BQ244" s="23" t="str">
        <f ca="1">IF(AND($O244="Objectif",BQ$7&gt;=$R244,BQ$7&lt;=$R244+$S244-1),2,IF(AND($O244="Jalon",BQ$7&gt;=$R244,BQ$7&lt;=$R244+$S244-1),1,""))</f>
        <v/>
      </c>
      <c r="BR244" s="23" t="str">
        <f ca="1">IF(AND($O244="Objectif",BR$7&gt;=$R244,BR$7&lt;=$R244+$S244-1),2,IF(AND($O244="Jalon",BR$7&gt;=$R244,BR$7&lt;=$R244+$S244-1),1,""))</f>
        <v/>
      </c>
      <c r="BS244" s="23" t="str">
        <f ca="1">IF(AND($O244="Objectif",BS$7&gt;=$R244,BS$7&lt;=$R244+$S244-1),2,IF(AND($O244="Jalon",BS$7&gt;=$R244,BS$7&lt;=$R244+$S244-1),1,""))</f>
        <v/>
      </c>
      <c r="BT244" s="23" t="str">
        <f ca="1">IF(AND($O244="Objectif",BT$7&gt;=$R244,BT$7&lt;=$R244+$S244-1),2,IF(AND($O244="Jalon",BT$7&gt;=$R244,BT$7&lt;=$R244+$S244-1),1,""))</f>
        <v/>
      </c>
      <c r="BU244" s="23" t="str">
        <f ca="1">IF(AND($O244="Objectif",BU$7&gt;=$R244,BU$7&lt;=$R244+$S244-1),2,IF(AND($O244="Jalon",BU$7&gt;=$R244,BU$7&lt;=$R244+$S244-1),1,""))</f>
        <v/>
      </c>
      <c r="BV244" s="23" t="str">
        <f ca="1">IF(AND($O244="Objectif",BV$7&gt;=$R244,BV$7&lt;=$R244+$S244-1),2,IF(AND($O244="Jalon",BV$7&gt;=$R244,BV$7&lt;=$R244+$S244-1),1,""))</f>
        <v/>
      </c>
      <c r="BW244" s="23" t="str">
        <f ca="1">IF(AND($O244="Objectif",BW$7&gt;=$R244,BW$7&lt;=$R244+$S244-1),2,IF(AND($O244="Jalon",BW$7&gt;=$R244,BW$7&lt;=$R244+$S244-1),1,""))</f>
        <v/>
      </c>
      <c r="BX244" s="23" t="str">
        <f ca="1">IF(AND($O244="Objectif",BX$7&gt;=$R244,BX$7&lt;=$R244+$S244-1),2,IF(AND($O244="Jalon",BX$7&gt;=$R244,BX$7&lt;=$R244+$S244-1),1,""))</f>
        <v/>
      </c>
      <c r="BY244" s="23" t="str">
        <f ca="1">IF(AND($O244="Objectif",BY$7&gt;=$R244,BY$7&lt;=$R244+$S244-1),2,IF(AND($O244="Jalon",BY$7&gt;=$R244,BY$7&lt;=$R244+$S244-1),1,""))</f>
        <v/>
      </c>
      <c r="BZ244" s="23" t="str">
        <f ca="1">IF(AND($O244="Objectif",BZ$7&gt;=$R244,BZ$7&lt;=$R244+$S244-1),2,IF(AND($O244="Jalon",BZ$7&gt;=$R244,BZ$7&lt;=$R244+$S244-1),1,""))</f>
        <v/>
      </c>
      <c r="CA244" s="23" t="str">
        <f ca="1">IF(AND($O244="Objectif",CA$7&gt;=$R244,CA$7&lt;=$R244+$S244-1),2,IF(AND($O244="Jalon",CA$7&gt;=$R244,CA$7&lt;=$R244+$S244-1),1,""))</f>
        <v/>
      </c>
      <c r="CB244" s="23" t="str">
        <f ca="1">IF(AND($O244="Objectif",CB$7&gt;=$R244,CB$7&lt;=$R244+$S244-1),2,IF(AND($O244="Jalon",CB$7&gt;=$R244,CB$7&lt;=$R244+$S244-1),1,""))</f>
        <v/>
      </c>
    </row>
    <row r="245" spans="1:80" ht="30" customHeight="1" x14ac:dyDescent="0.25">
      <c r="A245" s="37">
        <v>9</v>
      </c>
      <c r="B245" s="33" t="s">
        <v>25</v>
      </c>
      <c r="C245" s="88" t="str">
        <f ca="1">VLOOKUP(((Jalons[[#This Row],[perturbation ]]+Jalons[[#This Row],[perturbation 9]])/150),$D$3:$E$6,2,1)</f>
        <v>En bonne voie</v>
      </c>
      <c r="D245" s="88" t="str">
        <f ca="1">VLOOKUP((Jalons[[#This Row],[temps consommés ]]-Jalons[[#This Row],[Nombre de jours]])/Jalons[[#This Row],[Nombre de jours]],$V$3:$W$6,2,1)</f>
        <v>En bonne voie</v>
      </c>
      <c r="E245" s="22" t="s">
        <v>9</v>
      </c>
      <c r="F245" s="65">
        <f>IF(AND(Jalons[[#This Row],[début réel ]]="",Jalons[[#This Row],[fin réelle ]]),0,IF(AND(Jalons[[#This Row],[début réel ]]&lt;&gt;"",Jalons[[#This Row],[fin réelle ]]=""),0.5,1))</f>
        <v>0</v>
      </c>
      <c r="G245" s="56">
        <f>+T200+1</f>
        <v>45108</v>
      </c>
      <c r="H245" s="21">
        <v>1</v>
      </c>
      <c r="I245" s="45">
        <f>+Jalons[[#This Row],[Début prévisionnel ]]+Jalons[[#This Row],[Nombre de jours]]-1</f>
        <v>45108</v>
      </c>
      <c r="J245" s="45"/>
      <c r="K245" s="87">
        <f ca="1">IF(Jalons[[#This Row],[temps consommés ]]-Jalons[[#This Row],[Nombre de jours]]&lt;0,0,Jalons[[#This Row],[temps consommés ]]-Jalons[[#This Row],[Nombre de jours]])</f>
        <v>0</v>
      </c>
      <c r="L24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5" s="45"/>
      <c r="O245" s="88" t="str">
        <f ca="1">VLOOKUP(Jalons[[#This Row],[temps consommés 10]]-Jalons[[#This Row],[Nombre de jours6]]/Jalons[[#This Row],[Nombre de jours6]],$V$3:$W$6,2,1)</f>
        <v>En bonne voie</v>
      </c>
      <c r="P245" s="22" t="s">
        <v>9</v>
      </c>
      <c r="Q245" s="65">
        <f>IF(AND(Jalons[[#This Row],[début réel 8]]="",Jalons[[#This Row],[fin réelle 11]]),0,IF(AND(Jalons[[#This Row],[début réel 8]]&lt;&gt;"",Jalons[[#This Row],[fin réelle 11]]=""),0.5,1))</f>
        <v>0</v>
      </c>
      <c r="R245" s="56">
        <f>+Jalons[[#This Row],[Fin ]]+1</f>
        <v>45109</v>
      </c>
      <c r="S245">
        <v>1</v>
      </c>
      <c r="T245" s="45">
        <f>Jalons[[#This Row],[Début prévisionnel 5]]+Jalons[[#This Row],[Nombre de jours6]]</f>
        <v>45110</v>
      </c>
      <c r="U245" s="64"/>
      <c r="V245" s="87">
        <f ca="1">IF(Jalons[[#This Row],[temps consommés 10]]-Jalons[[#This Row],[Nombre de jours6]]&lt;0,0,Jalons[[#This Row],[temps consommés 10]]-Jalons[[#This Row],[Nombre de jours6]])</f>
        <v>0</v>
      </c>
      <c r="W24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5" s="45"/>
      <c r="Y245" s="23" t="str">
        <f ca="1">IF(AND($O245="Objectif",Y$7&gt;=$R245,Y$7&lt;=$R245+$S245-1),2,IF(AND($O245="Jalon",Y$7&gt;=$R245,Y$7&lt;=$R245+$S245-1),1,""))</f>
        <v/>
      </c>
      <c r="Z245" s="23" t="str">
        <f ca="1">IF(AND($O245="Objectif",Z$7&gt;=$R245,Z$7&lt;=$R245+$S245-1),2,IF(AND($O245="Jalon",Z$7&gt;=$R245,Z$7&lt;=$R245+$S245-1),1,""))</f>
        <v/>
      </c>
      <c r="AA245" s="23" t="str">
        <f ca="1">IF(AND($O245="Objectif",AA$7&gt;=$R245,AA$7&lt;=$R245+$S245-1),2,IF(AND($O245="Jalon",AA$7&gt;=$R245,AA$7&lt;=$R245+$S245-1),1,""))</f>
        <v/>
      </c>
      <c r="AB245" s="23" t="str">
        <f ca="1">IF(AND($O245="Objectif",AB$7&gt;=$R245,AB$7&lt;=$R245+$S245-1),2,IF(AND($O245="Jalon",AB$7&gt;=$R245,AB$7&lt;=$R245+$S245-1),1,""))</f>
        <v/>
      </c>
      <c r="AC245" s="23" t="str">
        <f ca="1">IF(AND($O245="Objectif",AC$7&gt;=$R245,AC$7&lt;=$R245+$S245-1),2,IF(AND($O245="Jalon",AC$7&gt;=$R245,AC$7&lt;=$R245+$S245-1),1,""))</f>
        <v/>
      </c>
      <c r="AD245" s="23" t="str">
        <f ca="1">IF(AND($O245="Objectif",AD$7&gt;=$R245,AD$7&lt;=$R245+$S245-1),2,IF(AND($O245="Jalon",AD$7&gt;=$R245,AD$7&lt;=$R245+$S245-1),1,""))</f>
        <v/>
      </c>
      <c r="AE245" s="23" t="str">
        <f ca="1">IF(AND($O245="Objectif",AE$7&gt;=$R245,AE$7&lt;=$R245+$S245-1),2,IF(AND($O245="Jalon",AE$7&gt;=$R245,AE$7&lt;=$R245+$S245-1),1,""))</f>
        <v/>
      </c>
      <c r="AF245" s="23" t="str">
        <f ca="1">IF(AND($O245="Objectif",AF$7&gt;=$R245,AF$7&lt;=$R245+$S245-1),2,IF(AND($O245="Jalon",AF$7&gt;=$R245,AF$7&lt;=$R245+$S245-1),1,""))</f>
        <v/>
      </c>
      <c r="AG245" s="23" t="str">
        <f ca="1">IF(AND($O245="Objectif",AG$7&gt;=$R245,AG$7&lt;=$R245+$S245-1),2,IF(AND($O245="Jalon",AG$7&gt;=$R245,AG$7&lt;=$R245+$S245-1),1,""))</f>
        <v/>
      </c>
      <c r="AH245" s="23" t="str">
        <f ca="1">IF(AND($O245="Objectif",AH$7&gt;=$R245,AH$7&lt;=$R245+$S245-1),2,IF(AND($O245="Jalon",AH$7&gt;=$R245,AH$7&lt;=$R245+$S245-1),1,""))</f>
        <v/>
      </c>
      <c r="AI245" s="23" t="str">
        <f ca="1">IF(AND($O245="Objectif",AI$7&gt;=$R245,AI$7&lt;=$R245+$S245-1),2,IF(AND($O245="Jalon",AI$7&gt;=$R245,AI$7&lt;=$R245+$S245-1),1,""))</f>
        <v/>
      </c>
      <c r="AJ245" s="23" t="str">
        <f ca="1">IF(AND($O245="Objectif",AJ$7&gt;=$R245,AJ$7&lt;=$R245+$S245-1),2,IF(AND($O245="Jalon",AJ$7&gt;=$R245,AJ$7&lt;=$R245+$S245-1),1,""))</f>
        <v/>
      </c>
      <c r="AK245" s="23" t="str">
        <f ca="1">IF(AND($O245="Objectif",AK$7&gt;=$R245,AK$7&lt;=$R245+$S245-1),2,IF(AND($O245="Jalon",AK$7&gt;=$R245,AK$7&lt;=$R245+$S245-1),1,""))</f>
        <v/>
      </c>
      <c r="AL245" s="23" t="str">
        <f ca="1">IF(AND($O245="Objectif",AL$7&gt;=$R245,AL$7&lt;=$R245+$S245-1),2,IF(AND($O245="Jalon",AL$7&gt;=$R245,AL$7&lt;=$R245+$S245-1),1,""))</f>
        <v/>
      </c>
      <c r="AM245" s="23" t="str">
        <f ca="1">IF(AND($O245="Objectif",AM$7&gt;=$R245,AM$7&lt;=$R245+$S245-1),2,IF(AND($O245="Jalon",AM$7&gt;=$R245,AM$7&lt;=$R245+$S245-1),1,""))</f>
        <v/>
      </c>
      <c r="AN245" s="23" t="str">
        <f ca="1">IF(AND($O245="Objectif",AN$7&gt;=$R245,AN$7&lt;=$R245+$S245-1),2,IF(AND($O245="Jalon",AN$7&gt;=$R245,AN$7&lt;=$R245+$S245-1),1,""))</f>
        <v/>
      </c>
      <c r="AO245" s="23" t="str">
        <f ca="1">IF(AND($O245="Objectif",AO$7&gt;=$R245,AO$7&lt;=$R245+$S245-1),2,IF(AND($O245="Jalon",AO$7&gt;=$R245,AO$7&lt;=$R245+$S245-1),1,""))</f>
        <v/>
      </c>
      <c r="AP245" s="23" t="str">
        <f ca="1">IF(AND($O245="Objectif",AP$7&gt;=$R245,AP$7&lt;=$R245+$S245-1),2,IF(AND($O245="Jalon",AP$7&gt;=$R245,AP$7&lt;=$R245+$S245-1),1,""))</f>
        <v/>
      </c>
      <c r="AQ245" s="23" t="str">
        <f ca="1">IF(AND($O245="Objectif",AQ$7&gt;=$R245,AQ$7&lt;=$R245+$S245-1),2,IF(AND($O245="Jalon",AQ$7&gt;=$R245,AQ$7&lt;=$R245+$S245-1),1,""))</f>
        <v/>
      </c>
      <c r="AR245" s="23" t="str">
        <f ca="1">IF(AND($O245="Objectif",AR$7&gt;=$R245,AR$7&lt;=$R245+$S245-1),2,IF(AND($O245="Jalon",AR$7&gt;=$R245,AR$7&lt;=$R245+$S245-1),1,""))</f>
        <v/>
      </c>
      <c r="AS245" s="23" t="str">
        <f ca="1">IF(AND($O245="Objectif",AS$7&gt;=$R245,AS$7&lt;=$R245+$S245-1),2,IF(AND($O245="Jalon",AS$7&gt;=$R245,AS$7&lt;=$R245+$S245-1),1,""))</f>
        <v/>
      </c>
      <c r="AT245" s="23" t="str">
        <f ca="1">IF(AND($O245="Objectif",AT$7&gt;=$R245,AT$7&lt;=$R245+$S245-1),2,IF(AND($O245="Jalon",AT$7&gt;=$R245,AT$7&lt;=$R245+$S245-1),1,""))</f>
        <v/>
      </c>
      <c r="AU245" s="23" t="str">
        <f ca="1">IF(AND($O245="Objectif",AU$7&gt;=$R245,AU$7&lt;=$R245+$S245-1),2,IF(AND($O245="Jalon",AU$7&gt;=$R245,AU$7&lt;=$R245+$S245-1),1,""))</f>
        <v/>
      </c>
      <c r="AV245" s="23" t="str">
        <f ca="1">IF(AND($O245="Objectif",AV$7&gt;=$R245,AV$7&lt;=$R245+$S245-1),2,IF(AND($O245="Jalon",AV$7&gt;=$R245,AV$7&lt;=$R245+$S245-1),1,""))</f>
        <v/>
      </c>
      <c r="AW245" s="23" t="str">
        <f ca="1">IF(AND($O245="Objectif",AW$7&gt;=$R245,AW$7&lt;=$R245+$S245-1),2,IF(AND($O245="Jalon",AW$7&gt;=$R245,AW$7&lt;=$R245+$S245-1),1,""))</f>
        <v/>
      </c>
      <c r="AX245" s="23" t="str">
        <f ca="1">IF(AND($O245="Objectif",AX$7&gt;=$R245,AX$7&lt;=$R245+$S245-1),2,IF(AND($O245="Jalon",AX$7&gt;=$R245,AX$7&lt;=$R245+$S245-1),1,""))</f>
        <v/>
      </c>
      <c r="AY245" s="23" t="str">
        <f ca="1">IF(AND($O245="Objectif",AY$7&gt;=$R245,AY$7&lt;=$R245+$S245-1),2,IF(AND($O245="Jalon",AY$7&gt;=$R245,AY$7&lt;=$R245+$S245-1),1,""))</f>
        <v/>
      </c>
      <c r="AZ245" s="23" t="str">
        <f ca="1">IF(AND($O245="Objectif",AZ$7&gt;=$R245,AZ$7&lt;=$R245+$S245-1),2,IF(AND($O245="Jalon",AZ$7&gt;=$R245,AZ$7&lt;=$R245+$S245-1),1,""))</f>
        <v/>
      </c>
      <c r="BA245" s="23" t="str">
        <f ca="1">IF(AND($O245="Objectif",BA$7&gt;=$R245,BA$7&lt;=$R245+$S245-1),2,IF(AND($O245="Jalon",BA$7&gt;=$R245,BA$7&lt;=$R245+$S245-1),1,""))</f>
        <v/>
      </c>
      <c r="BB245" s="23" t="str">
        <f ca="1">IF(AND($O245="Objectif",BB$7&gt;=$R245,BB$7&lt;=$R245+$S245-1),2,IF(AND($O245="Jalon",BB$7&gt;=$R245,BB$7&lt;=$R245+$S245-1),1,""))</f>
        <v/>
      </c>
      <c r="BC245" s="23" t="str">
        <f ca="1">IF(AND($O245="Objectif",BC$7&gt;=$R245,BC$7&lt;=$R245+$S245-1),2,IF(AND($O245="Jalon",BC$7&gt;=$R245,BC$7&lt;=$R245+$S245-1),1,""))</f>
        <v/>
      </c>
      <c r="BD245" s="23" t="str">
        <f ca="1">IF(AND($O245="Objectif",BD$7&gt;=$R245,BD$7&lt;=$R245+$S245-1),2,IF(AND($O245="Jalon",BD$7&gt;=$R245,BD$7&lt;=$R245+$S245-1),1,""))</f>
        <v/>
      </c>
      <c r="BE245" s="23" t="str">
        <f ca="1">IF(AND($O245="Objectif",BE$7&gt;=$R245,BE$7&lt;=$R245+$S245-1),2,IF(AND($O245="Jalon",BE$7&gt;=$R245,BE$7&lt;=$R245+$S245-1),1,""))</f>
        <v/>
      </c>
      <c r="BF245" s="23" t="str">
        <f ca="1">IF(AND($O245="Objectif",BF$7&gt;=$R245,BF$7&lt;=$R245+$S245-1),2,IF(AND($O245="Jalon",BF$7&gt;=$R245,BF$7&lt;=$R245+$S245-1),1,""))</f>
        <v/>
      </c>
      <c r="BG245" s="23" t="str">
        <f ca="1">IF(AND($O245="Objectif",BG$7&gt;=$R245,BG$7&lt;=$R245+$S245-1),2,IF(AND($O245="Jalon",BG$7&gt;=$R245,BG$7&lt;=$R245+$S245-1),1,""))</f>
        <v/>
      </c>
      <c r="BH245" s="23" t="str">
        <f ca="1">IF(AND($O245="Objectif",BH$7&gt;=$R245,BH$7&lt;=$R245+$S245-1),2,IF(AND($O245="Jalon",BH$7&gt;=$R245,BH$7&lt;=$R245+$S245-1),1,""))</f>
        <v/>
      </c>
      <c r="BI245" s="23" t="str">
        <f ca="1">IF(AND($O245="Objectif",BI$7&gt;=$R245,BI$7&lt;=$R245+$S245-1),2,IF(AND($O245="Jalon",BI$7&gt;=$R245,BI$7&lt;=$R245+$S245-1),1,""))</f>
        <v/>
      </c>
      <c r="BJ245" s="23" t="str">
        <f ca="1">IF(AND($O245="Objectif",BJ$7&gt;=$R245,BJ$7&lt;=$R245+$S245-1),2,IF(AND($O245="Jalon",BJ$7&gt;=$R245,BJ$7&lt;=$R245+$S245-1),1,""))</f>
        <v/>
      </c>
      <c r="BK245" s="23" t="str">
        <f ca="1">IF(AND($O245="Objectif",BK$7&gt;=$R245,BK$7&lt;=$R245+$S245-1),2,IF(AND($O245="Jalon",BK$7&gt;=$R245,BK$7&lt;=$R245+$S245-1),1,""))</f>
        <v/>
      </c>
      <c r="BL245" s="23" t="str">
        <f ca="1">IF(AND($O245="Objectif",BL$7&gt;=$R245,BL$7&lt;=$R245+$S245-1),2,IF(AND($O245="Jalon",BL$7&gt;=$R245,BL$7&lt;=$R245+$S245-1),1,""))</f>
        <v/>
      </c>
      <c r="BM245" s="23" t="str">
        <f ca="1">IF(AND($O245="Objectif",BM$7&gt;=$R245,BM$7&lt;=$R245+$S245-1),2,IF(AND($O245="Jalon",BM$7&gt;=$R245,BM$7&lt;=$R245+$S245-1),1,""))</f>
        <v/>
      </c>
      <c r="BN245" s="23" t="str">
        <f ca="1">IF(AND($O245="Objectif",BN$7&gt;=$R245,BN$7&lt;=$R245+$S245-1),2,IF(AND($O245="Jalon",BN$7&gt;=$R245,BN$7&lt;=$R245+$S245-1),1,""))</f>
        <v/>
      </c>
      <c r="BO245" s="23" t="str">
        <f ca="1">IF(AND($O245="Objectif",BO$7&gt;=$R245,BO$7&lt;=$R245+$S245-1),2,IF(AND($O245="Jalon",BO$7&gt;=$R245,BO$7&lt;=$R245+$S245-1),1,""))</f>
        <v/>
      </c>
      <c r="BP245" s="23" t="str">
        <f ca="1">IF(AND($O245="Objectif",BP$7&gt;=$R245,BP$7&lt;=$R245+$S245-1),2,IF(AND($O245="Jalon",BP$7&gt;=$R245,BP$7&lt;=$R245+$S245-1),1,""))</f>
        <v/>
      </c>
      <c r="BQ245" s="23" t="str">
        <f ca="1">IF(AND($O245="Objectif",BQ$7&gt;=$R245,BQ$7&lt;=$R245+$S245-1),2,IF(AND($O245="Jalon",BQ$7&gt;=$R245,BQ$7&lt;=$R245+$S245-1),1,""))</f>
        <v/>
      </c>
      <c r="BR245" s="23" t="str">
        <f ca="1">IF(AND($O245="Objectif",BR$7&gt;=$R245,BR$7&lt;=$R245+$S245-1),2,IF(AND($O245="Jalon",BR$7&gt;=$R245,BR$7&lt;=$R245+$S245-1),1,""))</f>
        <v/>
      </c>
      <c r="BS245" s="23" t="str">
        <f ca="1">IF(AND($O245="Objectif",BS$7&gt;=$R245,BS$7&lt;=$R245+$S245-1),2,IF(AND($O245="Jalon",BS$7&gt;=$R245,BS$7&lt;=$R245+$S245-1),1,""))</f>
        <v/>
      </c>
      <c r="BT245" s="23" t="str">
        <f ca="1">IF(AND($O245="Objectif",BT$7&gt;=$R245,BT$7&lt;=$R245+$S245-1),2,IF(AND($O245="Jalon",BT$7&gt;=$R245,BT$7&lt;=$R245+$S245-1),1,""))</f>
        <v/>
      </c>
      <c r="BU245" s="23" t="str">
        <f ca="1">IF(AND($O245="Objectif",BU$7&gt;=$R245,BU$7&lt;=$R245+$S245-1),2,IF(AND($O245="Jalon",BU$7&gt;=$R245,BU$7&lt;=$R245+$S245-1),1,""))</f>
        <v/>
      </c>
      <c r="BV245" s="23" t="str">
        <f ca="1">IF(AND($O245="Objectif",BV$7&gt;=$R245,BV$7&lt;=$R245+$S245-1),2,IF(AND($O245="Jalon",BV$7&gt;=$R245,BV$7&lt;=$R245+$S245-1),1,""))</f>
        <v/>
      </c>
      <c r="BW245" s="23" t="str">
        <f ca="1">IF(AND($O245="Objectif",BW$7&gt;=$R245,BW$7&lt;=$R245+$S245-1),2,IF(AND($O245="Jalon",BW$7&gt;=$R245,BW$7&lt;=$R245+$S245-1),1,""))</f>
        <v/>
      </c>
      <c r="BX245" s="23" t="str">
        <f ca="1">IF(AND($O245="Objectif",BX$7&gt;=$R245,BX$7&lt;=$R245+$S245-1),2,IF(AND($O245="Jalon",BX$7&gt;=$R245,BX$7&lt;=$R245+$S245-1),1,""))</f>
        <v/>
      </c>
      <c r="BY245" s="23" t="str">
        <f ca="1">IF(AND($O245="Objectif",BY$7&gt;=$R245,BY$7&lt;=$R245+$S245-1),2,IF(AND($O245="Jalon",BY$7&gt;=$R245,BY$7&lt;=$R245+$S245-1),1,""))</f>
        <v/>
      </c>
      <c r="BZ245" s="23" t="str">
        <f ca="1">IF(AND($O245="Objectif",BZ$7&gt;=$R245,BZ$7&lt;=$R245+$S245-1),2,IF(AND($O245="Jalon",BZ$7&gt;=$R245,BZ$7&lt;=$R245+$S245-1),1,""))</f>
        <v/>
      </c>
      <c r="CA245" s="23" t="str">
        <f ca="1">IF(AND($O245="Objectif",CA$7&gt;=$R245,CA$7&lt;=$R245+$S245-1),2,IF(AND($O245="Jalon",CA$7&gt;=$R245,CA$7&lt;=$R245+$S245-1),1,""))</f>
        <v/>
      </c>
      <c r="CB245" s="23" t="str">
        <f ca="1">IF(AND($O245="Objectif",CB$7&gt;=$R245,CB$7&lt;=$R245+$S245-1),2,IF(AND($O245="Jalon",CB$7&gt;=$R245,CB$7&lt;=$R245+$S245-1),1,""))</f>
        <v/>
      </c>
    </row>
    <row r="246" spans="1:80" ht="30" customHeight="1" x14ac:dyDescent="0.25">
      <c r="A246" s="37">
        <v>10</v>
      </c>
      <c r="B246" s="33" t="s">
        <v>26</v>
      </c>
      <c r="C246" s="88" t="str">
        <f ca="1">VLOOKUP(((Jalons[[#This Row],[perturbation ]]+Jalons[[#This Row],[perturbation 9]])/150),$D$3:$E$6,2,1)</f>
        <v>En bonne voie</v>
      </c>
      <c r="D246" s="88" t="str">
        <f ca="1">VLOOKUP((Jalons[[#This Row],[temps consommés ]]-Jalons[[#This Row],[Nombre de jours]])/Jalons[[#This Row],[Nombre de jours]],$V$3:$W$6,2,1)</f>
        <v>En bonne voie</v>
      </c>
      <c r="E246" s="22" t="s">
        <v>9</v>
      </c>
      <c r="F246" s="65">
        <f>IF(AND(Jalons[[#This Row],[début réel ]]="",Jalons[[#This Row],[fin réelle ]]),0,IF(AND(Jalons[[#This Row],[début réel ]]&lt;&gt;"",Jalons[[#This Row],[fin réelle ]]=""),0.5,1))</f>
        <v>0</v>
      </c>
      <c r="G246" s="56">
        <f>+T201+1</f>
        <v>45108</v>
      </c>
      <c r="H246" s="21">
        <v>1</v>
      </c>
      <c r="I246" s="45">
        <f>+Jalons[[#This Row],[Début prévisionnel ]]+Jalons[[#This Row],[Nombre de jours]]-1</f>
        <v>45108</v>
      </c>
      <c r="J246" s="45"/>
      <c r="K246" s="87">
        <f ca="1">IF(Jalons[[#This Row],[temps consommés ]]-Jalons[[#This Row],[Nombre de jours]]&lt;0,0,Jalons[[#This Row],[temps consommés ]]-Jalons[[#This Row],[Nombre de jours]])</f>
        <v>0</v>
      </c>
      <c r="L24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6" s="45"/>
      <c r="O246" s="88" t="str">
        <f ca="1">VLOOKUP(Jalons[[#This Row],[temps consommés 10]]-Jalons[[#This Row],[Nombre de jours6]]/Jalons[[#This Row],[Nombre de jours6]],$V$3:$W$6,2,1)</f>
        <v>En bonne voie</v>
      </c>
      <c r="P246" s="22" t="s">
        <v>9</v>
      </c>
      <c r="Q246" s="65">
        <f>IF(AND(Jalons[[#This Row],[début réel 8]]="",Jalons[[#This Row],[fin réelle 11]]),0,IF(AND(Jalons[[#This Row],[début réel 8]]&lt;&gt;"",Jalons[[#This Row],[fin réelle 11]]=""),0.5,1))</f>
        <v>0</v>
      </c>
      <c r="R246" s="56">
        <f>+Jalons[[#This Row],[Fin ]]+1</f>
        <v>45109</v>
      </c>
      <c r="S246">
        <v>1</v>
      </c>
      <c r="T246" s="45">
        <f>Jalons[[#This Row],[Début prévisionnel 5]]+Jalons[[#This Row],[Nombre de jours6]]</f>
        <v>45110</v>
      </c>
      <c r="U246" s="64"/>
      <c r="V246" s="87">
        <f ca="1">IF(Jalons[[#This Row],[temps consommés 10]]-Jalons[[#This Row],[Nombre de jours6]]&lt;0,0,Jalons[[#This Row],[temps consommés 10]]-Jalons[[#This Row],[Nombre de jours6]])</f>
        <v>0</v>
      </c>
      <c r="W24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6" s="45"/>
      <c r="Y246" s="23" t="str">
        <f ca="1">IF(AND($O246="Objectif",Y$7&gt;=$R246,Y$7&lt;=$R246+$S246-1),2,IF(AND($O246="Jalon",Y$7&gt;=$R246,Y$7&lt;=$R246+$S246-1),1,""))</f>
        <v/>
      </c>
      <c r="Z246" s="23" t="str">
        <f ca="1">IF(AND($O246="Objectif",Z$7&gt;=$R246,Z$7&lt;=$R246+$S246-1),2,IF(AND($O246="Jalon",Z$7&gt;=$R246,Z$7&lt;=$R246+$S246-1),1,""))</f>
        <v/>
      </c>
      <c r="AA246" s="23" t="str">
        <f ca="1">IF(AND($O246="Objectif",AA$7&gt;=$R246,AA$7&lt;=$R246+$S246-1),2,IF(AND($O246="Jalon",AA$7&gt;=$R246,AA$7&lt;=$R246+$S246-1),1,""))</f>
        <v/>
      </c>
      <c r="AB246" s="23" t="str">
        <f ca="1">IF(AND($O246="Objectif",AB$7&gt;=$R246,AB$7&lt;=$R246+$S246-1),2,IF(AND($O246="Jalon",AB$7&gt;=$R246,AB$7&lt;=$R246+$S246-1),1,""))</f>
        <v/>
      </c>
      <c r="AC246" s="23" t="str">
        <f ca="1">IF(AND($O246="Objectif",AC$7&gt;=$R246,AC$7&lt;=$R246+$S246-1),2,IF(AND($O246="Jalon",AC$7&gt;=$R246,AC$7&lt;=$R246+$S246-1),1,""))</f>
        <v/>
      </c>
      <c r="AD246" s="23" t="str">
        <f ca="1">IF(AND($O246="Objectif",AD$7&gt;=$R246,AD$7&lt;=$R246+$S246-1),2,IF(AND($O246="Jalon",AD$7&gt;=$R246,AD$7&lt;=$R246+$S246-1),1,""))</f>
        <v/>
      </c>
      <c r="AE246" s="23" t="str">
        <f ca="1">IF(AND($O246="Objectif",AE$7&gt;=$R246,AE$7&lt;=$R246+$S246-1),2,IF(AND($O246="Jalon",AE$7&gt;=$R246,AE$7&lt;=$R246+$S246-1),1,""))</f>
        <v/>
      </c>
      <c r="AF246" s="23" t="str">
        <f ca="1">IF(AND($O246="Objectif",AF$7&gt;=$R246,AF$7&lt;=$R246+$S246-1),2,IF(AND($O246="Jalon",AF$7&gt;=$R246,AF$7&lt;=$R246+$S246-1),1,""))</f>
        <v/>
      </c>
      <c r="AG246" s="23" t="str">
        <f ca="1">IF(AND($O246="Objectif",AG$7&gt;=$R246,AG$7&lt;=$R246+$S246-1),2,IF(AND($O246="Jalon",AG$7&gt;=$R246,AG$7&lt;=$R246+$S246-1),1,""))</f>
        <v/>
      </c>
      <c r="AH246" s="23" t="str">
        <f ca="1">IF(AND($O246="Objectif",AH$7&gt;=$R246,AH$7&lt;=$R246+$S246-1),2,IF(AND($O246="Jalon",AH$7&gt;=$R246,AH$7&lt;=$R246+$S246-1),1,""))</f>
        <v/>
      </c>
      <c r="AI246" s="23" t="str">
        <f ca="1">IF(AND($O246="Objectif",AI$7&gt;=$R246,AI$7&lt;=$R246+$S246-1),2,IF(AND($O246="Jalon",AI$7&gt;=$R246,AI$7&lt;=$R246+$S246-1),1,""))</f>
        <v/>
      </c>
      <c r="AJ246" s="23" t="str">
        <f ca="1">IF(AND($O246="Objectif",AJ$7&gt;=$R246,AJ$7&lt;=$R246+$S246-1),2,IF(AND($O246="Jalon",AJ$7&gt;=$R246,AJ$7&lt;=$R246+$S246-1),1,""))</f>
        <v/>
      </c>
      <c r="AK246" s="23" t="str">
        <f ca="1">IF(AND($O246="Objectif",AK$7&gt;=$R246,AK$7&lt;=$R246+$S246-1),2,IF(AND($O246="Jalon",AK$7&gt;=$R246,AK$7&lt;=$R246+$S246-1),1,""))</f>
        <v/>
      </c>
      <c r="AL246" s="23" t="str">
        <f ca="1">IF(AND($O246="Objectif",AL$7&gt;=$R246,AL$7&lt;=$R246+$S246-1),2,IF(AND($O246="Jalon",AL$7&gt;=$R246,AL$7&lt;=$R246+$S246-1),1,""))</f>
        <v/>
      </c>
      <c r="AM246" s="23" t="str">
        <f ca="1">IF(AND($O246="Objectif",AM$7&gt;=$R246,AM$7&lt;=$R246+$S246-1),2,IF(AND($O246="Jalon",AM$7&gt;=$R246,AM$7&lt;=$R246+$S246-1),1,""))</f>
        <v/>
      </c>
      <c r="AN246" s="23" t="str">
        <f ca="1">IF(AND($O246="Objectif",AN$7&gt;=$R246,AN$7&lt;=$R246+$S246-1),2,IF(AND($O246="Jalon",AN$7&gt;=$R246,AN$7&lt;=$R246+$S246-1),1,""))</f>
        <v/>
      </c>
      <c r="AO246" s="23" t="str">
        <f ca="1">IF(AND($O246="Objectif",AO$7&gt;=$R246,AO$7&lt;=$R246+$S246-1),2,IF(AND($O246="Jalon",AO$7&gt;=$R246,AO$7&lt;=$R246+$S246-1),1,""))</f>
        <v/>
      </c>
      <c r="AP246" s="23" t="str">
        <f ca="1">IF(AND($O246="Objectif",AP$7&gt;=$R246,AP$7&lt;=$R246+$S246-1),2,IF(AND($O246="Jalon",AP$7&gt;=$R246,AP$7&lt;=$R246+$S246-1),1,""))</f>
        <v/>
      </c>
      <c r="AQ246" s="23" t="str">
        <f ca="1">IF(AND($O246="Objectif",AQ$7&gt;=$R246,AQ$7&lt;=$R246+$S246-1),2,IF(AND($O246="Jalon",AQ$7&gt;=$R246,AQ$7&lt;=$R246+$S246-1),1,""))</f>
        <v/>
      </c>
      <c r="AR246" s="23" t="str">
        <f ca="1">IF(AND($O246="Objectif",AR$7&gt;=$R246,AR$7&lt;=$R246+$S246-1),2,IF(AND($O246="Jalon",AR$7&gt;=$R246,AR$7&lt;=$R246+$S246-1),1,""))</f>
        <v/>
      </c>
      <c r="AS246" s="23" t="str">
        <f ca="1">IF(AND($O246="Objectif",AS$7&gt;=$R246,AS$7&lt;=$R246+$S246-1),2,IF(AND($O246="Jalon",AS$7&gt;=$R246,AS$7&lt;=$R246+$S246-1),1,""))</f>
        <v/>
      </c>
      <c r="AT246" s="23" t="str">
        <f ca="1">IF(AND($O246="Objectif",AT$7&gt;=$R246,AT$7&lt;=$R246+$S246-1),2,IF(AND($O246="Jalon",AT$7&gt;=$R246,AT$7&lt;=$R246+$S246-1),1,""))</f>
        <v/>
      </c>
      <c r="AU246" s="23" t="str">
        <f ca="1">IF(AND($O246="Objectif",AU$7&gt;=$R246,AU$7&lt;=$R246+$S246-1),2,IF(AND($O246="Jalon",AU$7&gt;=$R246,AU$7&lt;=$R246+$S246-1),1,""))</f>
        <v/>
      </c>
      <c r="AV246" s="23" t="str">
        <f ca="1">IF(AND($O246="Objectif",AV$7&gt;=$R246,AV$7&lt;=$R246+$S246-1),2,IF(AND($O246="Jalon",AV$7&gt;=$R246,AV$7&lt;=$R246+$S246-1),1,""))</f>
        <v/>
      </c>
      <c r="AW246" s="23" t="str">
        <f ca="1">IF(AND($O246="Objectif",AW$7&gt;=$R246,AW$7&lt;=$R246+$S246-1),2,IF(AND($O246="Jalon",AW$7&gt;=$R246,AW$7&lt;=$R246+$S246-1),1,""))</f>
        <v/>
      </c>
      <c r="AX246" s="23" t="str">
        <f ca="1">IF(AND($O246="Objectif",AX$7&gt;=$R246,AX$7&lt;=$R246+$S246-1),2,IF(AND($O246="Jalon",AX$7&gt;=$R246,AX$7&lt;=$R246+$S246-1),1,""))</f>
        <v/>
      </c>
      <c r="AY246" s="23" t="str">
        <f ca="1">IF(AND($O246="Objectif",AY$7&gt;=$R246,AY$7&lt;=$R246+$S246-1),2,IF(AND($O246="Jalon",AY$7&gt;=$R246,AY$7&lt;=$R246+$S246-1),1,""))</f>
        <v/>
      </c>
      <c r="AZ246" s="23" t="str">
        <f ca="1">IF(AND($O246="Objectif",AZ$7&gt;=$R246,AZ$7&lt;=$R246+$S246-1),2,IF(AND($O246="Jalon",AZ$7&gt;=$R246,AZ$7&lt;=$R246+$S246-1),1,""))</f>
        <v/>
      </c>
      <c r="BA246" s="23" t="str">
        <f ca="1">IF(AND($O246="Objectif",BA$7&gt;=$R246,BA$7&lt;=$R246+$S246-1),2,IF(AND($O246="Jalon",BA$7&gt;=$R246,BA$7&lt;=$R246+$S246-1),1,""))</f>
        <v/>
      </c>
      <c r="BB246" s="23" t="str">
        <f ca="1">IF(AND($O246="Objectif",BB$7&gt;=$R246,BB$7&lt;=$R246+$S246-1),2,IF(AND($O246="Jalon",BB$7&gt;=$R246,BB$7&lt;=$R246+$S246-1),1,""))</f>
        <v/>
      </c>
      <c r="BC246" s="23" t="str">
        <f ca="1">IF(AND($O246="Objectif",BC$7&gt;=$R246,BC$7&lt;=$R246+$S246-1),2,IF(AND($O246="Jalon",BC$7&gt;=$R246,BC$7&lt;=$R246+$S246-1),1,""))</f>
        <v/>
      </c>
      <c r="BD246" s="23" t="str">
        <f ca="1">IF(AND($O246="Objectif",BD$7&gt;=$R246,BD$7&lt;=$R246+$S246-1),2,IF(AND($O246="Jalon",BD$7&gt;=$R246,BD$7&lt;=$R246+$S246-1),1,""))</f>
        <v/>
      </c>
      <c r="BE246" s="23" t="str">
        <f ca="1">IF(AND($O246="Objectif",BE$7&gt;=$R246,BE$7&lt;=$R246+$S246-1),2,IF(AND($O246="Jalon",BE$7&gt;=$R246,BE$7&lt;=$R246+$S246-1),1,""))</f>
        <v/>
      </c>
      <c r="BF246" s="23" t="str">
        <f ca="1">IF(AND($O246="Objectif",BF$7&gt;=$R246,BF$7&lt;=$R246+$S246-1),2,IF(AND($O246="Jalon",BF$7&gt;=$R246,BF$7&lt;=$R246+$S246-1),1,""))</f>
        <v/>
      </c>
      <c r="BG246" s="23" t="str">
        <f ca="1">IF(AND($O246="Objectif",BG$7&gt;=$R246,BG$7&lt;=$R246+$S246-1),2,IF(AND($O246="Jalon",BG$7&gt;=$R246,BG$7&lt;=$R246+$S246-1),1,""))</f>
        <v/>
      </c>
      <c r="BH246" s="23" t="str">
        <f ca="1">IF(AND($O246="Objectif",BH$7&gt;=$R246,BH$7&lt;=$R246+$S246-1),2,IF(AND($O246="Jalon",BH$7&gt;=$R246,BH$7&lt;=$R246+$S246-1),1,""))</f>
        <v/>
      </c>
      <c r="BI246" s="23" t="str">
        <f ca="1">IF(AND($O246="Objectif",BI$7&gt;=$R246,BI$7&lt;=$R246+$S246-1),2,IF(AND($O246="Jalon",BI$7&gt;=$R246,BI$7&lt;=$R246+$S246-1),1,""))</f>
        <v/>
      </c>
      <c r="BJ246" s="23" t="str">
        <f ca="1">IF(AND($O246="Objectif",BJ$7&gt;=$R246,BJ$7&lt;=$R246+$S246-1),2,IF(AND($O246="Jalon",BJ$7&gt;=$R246,BJ$7&lt;=$R246+$S246-1),1,""))</f>
        <v/>
      </c>
      <c r="BK246" s="23" t="str">
        <f ca="1">IF(AND($O246="Objectif",BK$7&gt;=$R246,BK$7&lt;=$R246+$S246-1),2,IF(AND($O246="Jalon",BK$7&gt;=$R246,BK$7&lt;=$R246+$S246-1),1,""))</f>
        <v/>
      </c>
      <c r="BL246" s="23" t="str">
        <f ca="1">IF(AND($O246="Objectif",BL$7&gt;=$R246,BL$7&lt;=$R246+$S246-1),2,IF(AND($O246="Jalon",BL$7&gt;=$R246,BL$7&lt;=$R246+$S246-1),1,""))</f>
        <v/>
      </c>
      <c r="BM246" s="23" t="str">
        <f ca="1">IF(AND($O246="Objectif",BM$7&gt;=$R246,BM$7&lt;=$R246+$S246-1),2,IF(AND($O246="Jalon",BM$7&gt;=$R246,BM$7&lt;=$R246+$S246-1),1,""))</f>
        <v/>
      </c>
      <c r="BN246" s="23" t="str">
        <f ca="1">IF(AND($O246="Objectif",BN$7&gt;=$R246,BN$7&lt;=$R246+$S246-1),2,IF(AND($O246="Jalon",BN$7&gt;=$R246,BN$7&lt;=$R246+$S246-1),1,""))</f>
        <v/>
      </c>
      <c r="BO246" s="23" t="str">
        <f ca="1">IF(AND($O246="Objectif",BO$7&gt;=$R246,BO$7&lt;=$R246+$S246-1),2,IF(AND($O246="Jalon",BO$7&gt;=$R246,BO$7&lt;=$R246+$S246-1),1,""))</f>
        <v/>
      </c>
      <c r="BP246" s="23" t="str">
        <f ca="1">IF(AND($O246="Objectif",BP$7&gt;=$R246,BP$7&lt;=$R246+$S246-1),2,IF(AND($O246="Jalon",BP$7&gt;=$R246,BP$7&lt;=$R246+$S246-1),1,""))</f>
        <v/>
      </c>
      <c r="BQ246" s="23" t="str">
        <f ca="1">IF(AND($O246="Objectif",BQ$7&gt;=$R246,BQ$7&lt;=$R246+$S246-1),2,IF(AND($O246="Jalon",BQ$7&gt;=$R246,BQ$7&lt;=$R246+$S246-1),1,""))</f>
        <v/>
      </c>
      <c r="BR246" s="23" t="str">
        <f ca="1">IF(AND($O246="Objectif",BR$7&gt;=$R246,BR$7&lt;=$R246+$S246-1),2,IF(AND($O246="Jalon",BR$7&gt;=$R246,BR$7&lt;=$R246+$S246-1),1,""))</f>
        <v/>
      </c>
      <c r="BS246" s="23" t="str">
        <f ca="1">IF(AND($O246="Objectif",BS$7&gt;=$R246,BS$7&lt;=$R246+$S246-1),2,IF(AND($O246="Jalon",BS$7&gt;=$R246,BS$7&lt;=$R246+$S246-1),1,""))</f>
        <v/>
      </c>
      <c r="BT246" s="23" t="str">
        <f ca="1">IF(AND($O246="Objectif",BT$7&gt;=$R246,BT$7&lt;=$R246+$S246-1),2,IF(AND($O246="Jalon",BT$7&gt;=$R246,BT$7&lt;=$R246+$S246-1),1,""))</f>
        <v/>
      </c>
      <c r="BU246" s="23" t="str">
        <f ca="1">IF(AND($O246="Objectif",BU$7&gt;=$R246,BU$7&lt;=$R246+$S246-1),2,IF(AND($O246="Jalon",BU$7&gt;=$R246,BU$7&lt;=$R246+$S246-1),1,""))</f>
        <v/>
      </c>
      <c r="BV246" s="23" t="str">
        <f ca="1">IF(AND($O246="Objectif",BV$7&gt;=$R246,BV$7&lt;=$R246+$S246-1),2,IF(AND($O246="Jalon",BV$7&gt;=$R246,BV$7&lt;=$R246+$S246-1),1,""))</f>
        <v/>
      </c>
      <c r="BW246" s="23" t="str">
        <f ca="1">IF(AND($O246="Objectif",BW$7&gt;=$R246,BW$7&lt;=$R246+$S246-1),2,IF(AND($O246="Jalon",BW$7&gt;=$R246,BW$7&lt;=$R246+$S246-1),1,""))</f>
        <v/>
      </c>
      <c r="BX246" s="23" t="str">
        <f ca="1">IF(AND($O246="Objectif",BX$7&gt;=$R246,BX$7&lt;=$R246+$S246-1),2,IF(AND($O246="Jalon",BX$7&gt;=$R246,BX$7&lt;=$R246+$S246-1),1,""))</f>
        <v/>
      </c>
      <c r="BY246" s="23" t="str">
        <f ca="1">IF(AND($O246="Objectif",BY$7&gt;=$R246,BY$7&lt;=$R246+$S246-1),2,IF(AND($O246="Jalon",BY$7&gt;=$R246,BY$7&lt;=$R246+$S246-1),1,""))</f>
        <v/>
      </c>
      <c r="BZ246" s="23" t="str">
        <f ca="1">IF(AND($O246="Objectif",BZ$7&gt;=$R246,BZ$7&lt;=$R246+$S246-1),2,IF(AND($O246="Jalon",BZ$7&gt;=$R246,BZ$7&lt;=$R246+$S246-1),1,""))</f>
        <v/>
      </c>
      <c r="CA246" s="23" t="str">
        <f ca="1">IF(AND($O246="Objectif",CA$7&gt;=$R246,CA$7&lt;=$R246+$S246-1),2,IF(AND($O246="Jalon",CA$7&gt;=$R246,CA$7&lt;=$R246+$S246-1),1,""))</f>
        <v/>
      </c>
      <c r="CB246" s="23" t="str">
        <f ca="1">IF(AND($O246="Objectif",CB$7&gt;=$R246,CB$7&lt;=$R246+$S246-1),2,IF(AND($O246="Jalon",CB$7&gt;=$R246,CB$7&lt;=$R246+$S246-1),1,""))</f>
        <v/>
      </c>
    </row>
    <row r="247" spans="1:80" ht="30" customHeight="1" x14ac:dyDescent="0.25">
      <c r="A247" s="37">
        <v>11</v>
      </c>
      <c r="B247" s="33" t="s">
        <v>27</v>
      </c>
      <c r="C247" s="88" t="str">
        <f ca="1">VLOOKUP(((Jalons[[#This Row],[perturbation ]]+Jalons[[#This Row],[perturbation 9]])/150),$D$3:$E$6,2,1)</f>
        <v>En bonne voie</v>
      </c>
      <c r="D247" s="88" t="str">
        <f ca="1">VLOOKUP((Jalons[[#This Row],[temps consommés ]]-Jalons[[#This Row],[Nombre de jours]])/Jalons[[#This Row],[Nombre de jours]],$V$3:$W$6,2,1)</f>
        <v>En bonne voie</v>
      </c>
      <c r="E247" s="22" t="s">
        <v>9</v>
      </c>
      <c r="F247" s="65">
        <f>IF(AND(Jalons[[#This Row],[début réel ]]="",Jalons[[#This Row],[fin réelle ]]),0,IF(AND(Jalons[[#This Row],[début réel ]]&lt;&gt;"",Jalons[[#This Row],[fin réelle ]]=""),0.5,1))</f>
        <v>0</v>
      </c>
      <c r="G247" s="56">
        <f>+T202+1</f>
        <v>45108</v>
      </c>
      <c r="H247" s="21">
        <v>1</v>
      </c>
      <c r="I247" s="45">
        <f>+Jalons[[#This Row],[Début prévisionnel ]]+Jalons[[#This Row],[Nombre de jours]]-1</f>
        <v>45108</v>
      </c>
      <c r="J247" s="45"/>
      <c r="K247" s="87">
        <f ca="1">IF(Jalons[[#This Row],[temps consommés ]]-Jalons[[#This Row],[Nombre de jours]]&lt;0,0,Jalons[[#This Row],[temps consommés ]]-Jalons[[#This Row],[Nombre de jours]])</f>
        <v>0</v>
      </c>
      <c r="L24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7" s="45"/>
      <c r="O247" s="88" t="str">
        <f ca="1">VLOOKUP(Jalons[[#This Row],[temps consommés 10]]-Jalons[[#This Row],[Nombre de jours6]]/Jalons[[#This Row],[Nombre de jours6]],$V$3:$W$6,2,1)</f>
        <v>En bonne voie</v>
      </c>
      <c r="P247" s="22" t="s">
        <v>9</v>
      </c>
      <c r="Q247" s="65">
        <f>IF(AND(Jalons[[#This Row],[début réel 8]]="",Jalons[[#This Row],[fin réelle 11]]),0,IF(AND(Jalons[[#This Row],[début réel 8]]&lt;&gt;"",Jalons[[#This Row],[fin réelle 11]]=""),0.5,1))</f>
        <v>0</v>
      </c>
      <c r="R247" s="56">
        <f>+Jalons[[#This Row],[Fin ]]+1</f>
        <v>45109</v>
      </c>
      <c r="S247">
        <v>1</v>
      </c>
      <c r="T247" s="45">
        <f>Jalons[[#This Row],[Début prévisionnel 5]]+Jalons[[#This Row],[Nombre de jours6]]</f>
        <v>45110</v>
      </c>
      <c r="U247" s="64"/>
      <c r="V247" s="87">
        <f ca="1">IF(Jalons[[#This Row],[temps consommés 10]]-Jalons[[#This Row],[Nombre de jours6]]&lt;0,0,Jalons[[#This Row],[temps consommés 10]]-Jalons[[#This Row],[Nombre de jours6]])</f>
        <v>0</v>
      </c>
      <c r="W24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7" s="45"/>
      <c r="Y247" s="23" t="str">
        <f ca="1">IF(AND($O247="Objectif",Y$7&gt;=$R247,Y$7&lt;=$R247+$S247-1),2,IF(AND($O247="Jalon",Y$7&gt;=$R247,Y$7&lt;=$R247+$S247-1),1,""))</f>
        <v/>
      </c>
      <c r="Z247" s="23" t="str">
        <f ca="1">IF(AND($O247="Objectif",Z$7&gt;=$R247,Z$7&lt;=$R247+$S247-1),2,IF(AND($O247="Jalon",Z$7&gt;=$R247,Z$7&lt;=$R247+$S247-1),1,""))</f>
        <v/>
      </c>
      <c r="AA247" s="23" t="str">
        <f ca="1">IF(AND($O247="Objectif",AA$7&gt;=$R247,AA$7&lt;=$R247+$S247-1),2,IF(AND($O247="Jalon",AA$7&gt;=$R247,AA$7&lt;=$R247+$S247-1),1,""))</f>
        <v/>
      </c>
      <c r="AB247" s="23" t="str">
        <f ca="1">IF(AND($O247="Objectif",AB$7&gt;=$R247,AB$7&lt;=$R247+$S247-1),2,IF(AND($O247="Jalon",AB$7&gt;=$R247,AB$7&lt;=$R247+$S247-1),1,""))</f>
        <v/>
      </c>
      <c r="AC247" s="23" t="str">
        <f ca="1">IF(AND($O247="Objectif",AC$7&gt;=$R247,AC$7&lt;=$R247+$S247-1),2,IF(AND($O247="Jalon",AC$7&gt;=$R247,AC$7&lt;=$R247+$S247-1),1,""))</f>
        <v/>
      </c>
      <c r="AD247" s="23" t="str">
        <f ca="1">IF(AND($O247="Objectif",AD$7&gt;=$R247,AD$7&lt;=$R247+$S247-1),2,IF(AND($O247="Jalon",AD$7&gt;=$R247,AD$7&lt;=$R247+$S247-1),1,""))</f>
        <v/>
      </c>
      <c r="AE247" s="23" t="str">
        <f ca="1">IF(AND($O247="Objectif",AE$7&gt;=$R247,AE$7&lt;=$R247+$S247-1),2,IF(AND($O247="Jalon",AE$7&gt;=$R247,AE$7&lt;=$R247+$S247-1),1,""))</f>
        <v/>
      </c>
      <c r="AF247" s="23" t="str">
        <f ca="1">IF(AND($O247="Objectif",AF$7&gt;=$R247,AF$7&lt;=$R247+$S247-1),2,IF(AND($O247="Jalon",AF$7&gt;=$R247,AF$7&lt;=$R247+$S247-1),1,""))</f>
        <v/>
      </c>
      <c r="AG247" s="23" t="str">
        <f ca="1">IF(AND($O247="Objectif",AG$7&gt;=$R247,AG$7&lt;=$R247+$S247-1),2,IF(AND($O247="Jalon",AG$7&gt;=$R247,AG$7&lt;=$R247+$S247-1),1,""))</f>
        <v/>
      </c>
      <c r="AH247" s="23" t="str">
        <f ca="1">IF(AND($O247="Objectif",AH$7&gt;=$R247,AH$7&lt;=$R247+$S247-1),2,IF(AND($O247="Jalon",AH$7&gt;=$R247,AH$7&lt;=$R247+$S247-1),1,""))</f>
        <v/>
      </c>
      <c r="AI247" s="23" t="str">
        <f ca="1">IF(AND($O247="Objectif",AI$7&gt;=$R247,AI$7&lt;=$R247+$S247-1),2,IF(AND($O247="Jalon",AI$7&gt;=$R247,AI$7&lt;=$R247+$S247-1),1,""))</f>
        <v/>
      </c>
      <c r="AJ247" s="23" t="str">
        <f ca="1">IF(AND($O247="Objectif",AJ$7&gt;=$R247,AJ$7&lt;=$R247+$S247-1),2,IF(AND($O247="Jalon",AJ$7&gt;=$R247,AJ$7&lt;=$R247+$S247-1),1,""))</f>
        <v/>
      </c>
      <c r="AK247" s="23" t="str">
        <f ca="1">IF(AND($O247="Objectif",AK$7&gt;=$R247,AK$7&lt;=$R247+$S247-1),2,IF(AND($O247="Jalon",AK$7&gt;=$R247,AK$7&lt;=$R247+$S247-1),1,""))</f>
        <v/>
      </c>
      <c r="AL247" s="23" t="str">
        <f ca="1">IF(AND($O247="Objectif",AL$7&gt;=$R247,AL$7&lt;=$R247+$S247-1),2,IF(AND($O247="Jalon",AL$7&gt;=$R247,AL$7&lt;=$R247+$S247-1),1,""))</f>
        <v/>
      </c>
      <c r="AM247" s="23" t="str">
        <f ca="1">IF(AND($O247="Objectif",AM$7&gt;=$R247,AM$7&lt;=$R247+$S247-1),2,IF(AND($O247="Jalon",AM$7&gt;=$R247,AM$7&lt;=$R247+$S247-1),1,""))</f>
        <v/>
      </c>
      <c r="AN247" s="23" t="str">
        <f ca="1">IF(AND($O247="Objectif",AN$7&gt;=$R247,AN$7&lt;=$R247+$S247-1),2,IF(AND($O247="Jalon",AN$7&gt;=$R247,AN$7&lt;=$R247+$S247-1),1,""))</f>
        <v/>
      </c>
      <c r="AO247" s="23" t="str">
        <f ca="1">IF(AND($O247="Objectif",AO$7&gt;=$R247,AO$7&lt;=$R247+$S247-1),2,IF(AND($O247="Jalon",AO$7&gt;=$R247,AO$7&lt;=$R247+$S247-1),1,""))</f>
        <v/>
      </c>
      <c r="AP247" s="23" t="str">
        <f ca="1">IF(AND($O247="Objectif",AP$7&gt;=$R247,AP$7&lt;=$R247+$S247-1),2,IF(AND($O247="Jalon",AP$7&gt;=$R247,AP$7&lt;=$R247+$S247-1),1,""))</f>
        <v/>
      </c>
      <c r="AQ247" s="23" t="str">
        <f ca="1">IF(AND($O247="Objectif",AQ$7&gt;=$R247,AQ$7&lt;=$R247+$S247-1),2,IF(AND($O247="Jalon",AQ$7&gt;=$R247,AQ$7&lt;=$R247+$S247-1),1,""))</f>
        <v/>
      </c>
      <c r="AR247" s="23" t="str">
        <f ca="1">IF(AND($O247="Objectif",AR$7&gt;=$R247,AR$7&lt;=$R247+$S247-1),2,IF(AND($O247="Jalon",AR$7&gt;=$R247,AR$7&lt;=$R247+$S247-1),1,""))</f>
        <v/>
      </c>
      <c r="AS247" s="23" t="str">
        <f ca="1">IF(AND($O247="Objectif",AS$7&gt;=$R247,AS$7&lt;=$R247+$S247-1),2,IF(AND($O247="Jalon",AS$7&gt;=$R247,AS$7&lt;=$R247+$S247-1),1,""))</f>
        <v/>
      </c>
      <c r="AT247" s="23" t="str">
        <f ca="1">IF(AND($O247="Objectif",AT$7&gt;=$R247,AT$7&lt;=$R247+$S247-1),2,IF(AND($O247="Jalon",AT$7&gt;=$R247,AT$7&lt;=$R247+$S247-1),1,""))</f>
        <v/>
      </c>
      <c r="AU247" s="23" t="str">
        <f ca="1">IF(AND($O247="Objectif",AU$7&gt;=$R247,AU$7&lt;=$R247+$S247-1),2,IF(AND($O247="Jalon",AU$7&gt;=$R247,AU$7&lt;=$R247+$S247-1),1,""))</f>
        <v/>
      </c>
      <c r="AV247" s="23" t="str">
        <f ca="1">IF(AND($O247="Objectif",AV$7&gt;=$R247,AV$7&lt;=$R247+$S247-1),2,IF(AND($O247="Jalon",AV$7&gt;=$R247,AV$7&lt;=$R247+$S247-1),1,""))</f>
        <v/>
      </c>
      <c r="AW247" s="23" t="str">
        <f ca="1">IF(AND($O247="Objectif",AW$7&gt;=$R247,AW$7&lt;=$R247+$S247-1),2,IF(AND($O247="Jalon",AW$7&gt;=$R247,AW$7&lt;=$R247+$S247-1),1,""))</f>
        <v/>
      </c>
      <c r="AX247" s="23" t="str">
        <f ca="1">IF(AND($O247="Objectif",AX$7&gt;=$R247,AX$7&lt;=$R247+$S247-1),2,IF(AND($O247="Jalon",AX$7&gt;=$R247,AX$7&lt;=$R247+$S247-1),1,""))</f>
        <v/>
      </c>
      <c r="AY247" s="23" t="str">
        <f ca="1">IF(AND($O247="Objectif",AY$7&gt;=$R247,AY$7&lt;=$R247+$S247-1),2,IF(AND($O247="Jalon",AY$7&gt;=$R247,AY$7&lt;=$R247+$S247-1),1,""))</f>
        <v/>
      </c>
      <c r="AZ247" s="23" t="str">
        <f ca="1">IF(AND($O247="Objectif",AZ$7&gt;=$R247,AZ$7&lt;=$R247+$S247-1),2,IF(AND($O247="Jalon",AZ$7&gt;=$R247,AZ$7&lt;=$R247+$S247-1),1,""))</f>
        <v/>
      </c>
      <c r="BA247" s="23" t="str">
        <f ca="1">IF(AND($O247="Objectif",BA$7&gt;=$R247,BA$7&lt;=$R247+$S247-1),2,IF(AND($O247="Jalon",BA$7&gt;=$R247,BA$7&lt;=$R247+$S247-1),1,""))</f>
        <v/>
      </c>
      <c r="BB247" s="23" t="str">
        <f ca="1">IF(AND($O247="Objectif",BB$7&gt;=$R247,BB$7&lt;=$R247+$S247-1),2,IF(AND($O247="Jalon",BB$7&gt;=$R247,BB$7&lt;=$R247+$S247-1),1,""))</f>
        <v/>
      </c>
      <c r="BC247" s="23" t="str">
        <f ca="1">IF(AND($O247="Objectif",BC$7&gt;=$R247,BC$7&lt;=$R247+$S247-1),2,IF(AND($O247="Jalon",BC$7&gt;=$R247,BC$7&lt;=$R247+$S247-1),1,""))</f>
        <v/>
      </c>
      <c r="BD247" s="23" t="str">
        <f ca="1">IF(AND($O247="Objectif",BD$7&gt;=$R247,BD$7&lt;=$R247+$S247-1),2,IF(AND($O247="Jalon",BD$7&gt;=$R247,BD$7&lt;=$R247+$S247-1),1,""))</f>
        <v/>
      </c>
      <c r="BE247" s="23" t="str">
        <f ca="1">IF(AND($O247="Objectif",BE$7&gt;=$R247,BE$7&lt;=$R247+$S247-1),2,IF(AND($O247="Jalon",BE$7&gt;=$R247,BE$7&lt;=$R247+$S247-1),1,""))</f>
        <v/>
      </c>
      <c r="BF247" s="23" t="str">
        <f ca="1">IF(AND($O247="Objectif",BF$7&gt;=$R247,BF$7&lt;=$R247+$S247-1),2,IF(AND($O247="Jalon",BF$7&gt;=$R247,BF$7&lt;=$R247+$S247-1),1,""))</f>
        <v/>
      </c>
      <c r="BG247" s="23" t="str">
        <f ca="1">IF(AND($O247="Objectif",BG$7&gt;=$R247,BG$7&lt;=$R247+$S247-1),2,IF(AND($O247="Jalon",BG$7&gt;=$R247,BG$7&lt;=$R247+$S247-1),1,""))</f>
        <v/>
      </c>
      <c r="BH247" s="23" t="str">
        <f ca="1">IF(AND($O247="Objectif",BH$7&gt;=$R247,BH$7&lt;=$R247+$S247-1),2,IF(AND($O247="Jalon",BH$7&gt;=$R247,BH$7&lt;=$R247+$S247-1),1,""))</f>
        <v/>
      </c>
      <c r="BI247" s="23" t="str">
        <f ca="1">IF(AND($O247="Objectif",BI$7&gt;=$R247,BI$7&lt;=$R247+$S247-1),2,IF(AND($O247="Jalon",BI$7&gt;=$R247,BI$7&lt;=$R247+$S247-1),1,""))</f>
        <v/>
      </c>
      <c r="BJ247" s="23" t="str">
        <f ca="1">IF(AND($O247="Objectif",BJ$7&gt;=$R247,BJ$7&lt;=$R247+$S247-1),2,IF(AND($O247="Jalon",BJ$7&gt;=$R247,BJ$7&lt;=$R247+$S247-1),1,""))</f>
        <v/>
      </c>
      <c r="BK247" s="23" t="str">
        <f ca="1">IF(AND($O247="Objectif",BK$7&gt;=$R247,BK$7&lt;=$R247+$S247-1),2,IF(AND($O247="Jalon",BK$7&gt;=$R247,BK$7&lt;=$R247+$S247-1),1,""))</f>
        <v/>
      </c>
      <c r="BL247" s="23" t="str">
        <f ca="1">IF(AND($O247="Objectif",BL$7&gt;=$R247,BL$7&lt;=$R247+$S247-1),2,IF(AND($O247="Jalon",BL$7&gt;=$R247,BL$7&lt;=$R247+$S247-1),1,""))</f>
        <v/>
      </c>
      <c r="BM247" s="23" t="str">
        <f ca="1">IF(AND($O247="Objectif",BM$7&gt;=$R247,BM$7&lt;=$R247+$S247-1),2,IF(AND($O247="Jalon",BM$7&gt;=$R247,BM$7&lt;=$R247+$S247-1),1,""))</f>
        <v/>
      </c>
      <c r="BN247" s="23" t="str">
        <f ca="1">IF(AND($O247="Objectif",BN$7&gt;=$R247,BN$7&lt;=$R247+$S247-1),2,IF(AND($O247="Jalon",BN$7&gt;=$R247,BN$7&lt;=$R247+$S247-1),1,""))</f>
        <v/>
      </c>
      <c r="BO247" s="23" t="str">
        <f ca="1">IF(AND($O247="Objectif",BO$7&gt;=$R247,BO$7&lt;=$R247+$S247-1),2,IF(AND($O247="Jalon",BO$7&gt;=$R247,BO$7&lt;=$R247+$S247-1),1,""))</f>
        <v/>
      </c>
      <c r="BP247" s="23" t="str">
        <f ca="1">IF(AND($O247="Objectif",BP$7&gt;=$R247,BP$7&lt;=$R247+$S247-1),2,IF(AND($O247="Jalon",BP$7&gt;=$R247,BP$7&lt;=$R247+$S247-1),1,""))</f>
        <v/>
      </c>
      <c r="BQ247" s="23" t="str">
        <f ca="1">IF(AND($O247="Objectif",BQ$7&gt;=$R247,BQ$7&lt;=$R247+$S247-1),2,IF(AND($O247="Jalon",BQ$7&gt;=$R247,BQ$7&lt;=$R247+$S247-1),1,""))</f>
        <v/>
      </c>
      <c r="BR247" s="23" t="str">
        <f ca="1">IF(AND($O247="Objectif",BR$7&gt;=$R247,BR$7&lt;=$R247+$S247-1),2,IF(AND($O247="Jalon",BR$7&gt;=$R247,BR$7&lt;=$R247+$S247-1),1,""))</f>
        <v/>
      </c>
      <c r="BS247" s="23" t="str">
        <f ca="1">IF(AND($O247="Objectif",BS$7&gt;=$R247,BS$7&lt;=$R247+$S247-1),2,IF(AND($O247="Jalon",BS$7&gt;=$R247,BS$7&lt;=$R247+$S247-1),1,""))</f>
        <v/>
      </c>
      <c r="BT247" s="23" t="str">
        <f ca="1">IF(AND($O247="Objectif",BT$7&gt;=$R247,BT$7&lt;=$R247+$S247-1),2,IF(AND($O247="Jalon",BT$7&gt;=$R247,BT$7&lt;=$R247+$S247-1),1,""))</f>
        <v/>
      </c>
      <c r="BU247" s="23" t="str">
        <f ca="1">IF(AND($O247="Objectif",BU$7&gt;=$R247,BU$7&lt;=$R247+$S247-1),2,IF(AND($O247="Jalon",BU$7&gt;=$R247,BU$7&lt;=$R247+$S247-1),1,""))</f>
        <v/>
      </c>
      <c r="BV247" s="23" t="str">
        <f ca="1">IF(AND($O247="Objectif",BV$7&gt;=$R247,BV$7&lt;=$R247+$S247-1),2,IF(AND($O247="Jalon",BV$7&gt;=$R247,BV$7&lt;=$R247+$S247-1),1,""))</f>
        <v/>
      </c>
      <c r="BW247" s="23" t="str">
        <f ca="1">IF(AND($O247="Objectif",BW$7&gt;=$R247,BW$7&lt;=$R247+$S247-1),2,IF(AND($O247="Jalon",BW$7&gt;=$R247,BW$7&lt;=$R247+$S247-1),1,""))</f>
        <v/>
      </c>
      <c r="BX247" s="23" t="str">
        <f ca="1">IF(AND($O247="Objectif",BX$7&gt;=$R247,BX$7&lt;=$R247+$S247-1),2,IF(AND($O247="Jalon",BX$7&gt;=$R247,BX$7&lt;=$R247+$S247-1),1,""))</f>
        <v/>
      </c>
      <c r="BY247" s="23" t="str">
        <f ca="1">IF(AND($O247="Objectif",BY$7&gt;=$R247,BY$7&lt;=$R247+$S247-1),2,IF(AND($O247="Jalon",BY$7&gt;=$R247,BY$7&lt;=$R247+$S247-1),1,""))</f>
        <v/>
      </c>
      <c r="BZ247" s="23" t="str">
        <f ca="1">IF(AND($O247="Objectif",BZ$7&gt;=$R247,BZ$7&lt;=$R247+$S247-1),2,IF(AND($O247="Jalon",BZ$7&gt;=$R247,BZ$7&lt;=$R247+$S247-1),1,""))</f>
        <v/>
      </c>
      <c r="CA247" s="23" t="str">
        <f ca="1">IF(AND($O247="Objectif",CA$7&gt;=$R247,CA$7&lt;=$R247+$S247-1),2,IF(AND($O247="Jalon",CA$7&gt;=$R247,CA$7&lt;=$R247+$S247-1),1,""))</f>
        <v/>
      </c>
      <c r="CB247" s="23" t="str">
        <f ca="1">IF(AND($O247="Objectif",CB$7&gt;=$R247,CB$7&lt;=$R247+$S247-1),2,IF(AND($O247="Jalon",CB$7&gt;=$R247,CB$7&lt;=$R247+$S247-1),1,""))</f>
        <v/>
      </c>
    </row>
    <row r="248" spans="1:80" ht="30" customHeight="1" x14ac:dyDescent="0.25">
      <c r="A248" s="37">
        <v>12</v>
      </c>
      <c r="B248" s="33" t="s">
        <v>28</v>
      </c>
      <c r="C248" s="88" t="str">
        <f ca="1">VLOOKUP(((Jalons[[#This Row],[perturbation ]]+Jalons[[#This Row],[perturbation 9]])/150),$D$3:$E$6,2,1)</f>
        <v>En bonne voie</v>
      </c>
      <c r="D248" s="88" t="str">
        <f ca="1">VLOOKUP((Jalons[[#This Row],[temps consommés ]]-Jalons[[#This Row],[Nombre de jours]])/Jalons[[#This Row],[Nombre de jours]],$V$3:$W$6,2,1)</f>
        <v>En bonne voie</v>
      </c>
      <c r="E248" s="22" t="s">
        <v>9</v>
      </c>
      <c r="F248" s="65">
        <f>IF(AND(Jalons[[#This Row],[début réel ]]="",Jalons[[#This Row],[fin réelle ]]),0,IF(AND(Jalons[[#This Row],[début réel ]]&lt;&gt;"",Jalons[[#This Row],[fin réelle ]]=""),0.5,1))</f>
        <v>0</v>
      </c>
      <c r="G248" s="56">
        <f>+T203+1</f>
        <v>45108</v>
      </c>
      <c r="H248" s="21">
        <v>1</v>
      </c>
      <c r="I248" s="45">
        <f>+Jalons[[#This Row],[Début prévisionnel ]]+Jalons[[#This Row],[Nombre de jours]]-1</f>
        <v>45108</v>
      </c>
      <c r="J248" s="45"/>
      <c r="K248" s="87">
        <f ca="1">IF(Jalons[[#This Row],[temps consommés ]]-Jalons[[#This Row],[Nombre de jours]]&lt;0,0,Jalons[[#This Row],[temps consommés ]]-Jalons[[#This Row],[Nombre de jours]])</f>
        <v>0</v>
      </c>
      <c r="L24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8" s="45"/>
      <c r="O248" s="88" t="str">
        <f ca="1">VLOOKUP(Jalons[[#This Row],[temps consommés 10]]-Jalons[[#This Row],[Nombre de jours6]]/Jalons[[#This Row],[Nombre de jours6]],$V$3:$W$6,2,1)</f>
        <v>En bonne voie</v>
      </c>
      <c r="P248" s="22" t="s">
        <v>9</v>
      </c>
      <c r="Q248" s="65">
        <f>IF(AND(Jalons[[#This Row],[début réel 8]]="",Jalons[[#This Row],[fin réelle 11]]),0,IF(AND(Jalons[[#This Row],[début réel 8]]&lt;&gt;"",Jalons[[#This Row],[fin réelle 11]]=""),0.5,1))</f>
        <v>0</v>
      </c>
      <c r="R248" s="56">
        <f>+Jalons[[#This Row],[Fin ]]+1</f>
        <v>45109</v>
      </c>
      <c r="S248">
        <v>1</v>
      </c>
      <c r="T248" s="45">
        <f>Jalons[[#This Row],[Début prévisionnel 5]]+Jalons[[#This Row],[Nombre de jours6]]</f>
        <v>45110</v>
      </c>
      <c r="U248" s="64"/>
      <c r="V248" s="87">
        <f ca="1">IF(Jalons[[#This Row],[temps consommés 10]]-Jalons[[#This Row],[Nombre de jours6]]&lt;0,0,Jalons[[#This Row],[temps consommés 10]]-Jalons[[#This Row],[Nombre de jours6]])</f>
        <v>0</v>
      </c>
      <c r="W24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8" s="45"/>
      <c r="Y248" s="23" t="str">
        <f ca="1">IF(AND($O248="Objectif",Y$7&gt;=$R248,Y$7&lt;=$R248+$S248-1),2,IF(AND($O248="Jalon",Y$7&gt;=$R248,Y$7&lt;=$R248+$S248-1),1,""))</f>
        <v/>
      </c>
      <c r="Z248" s="23" t="str">
        <f ca="1">IF(AND($O248="Objectif",Z$7&gt;=$R248,Z$7&lt;=$R248+$S248-1),2,IF(AND($O248="Jalon",Z$7&gt;=$R248,Z$7&lt;=$R248+$S248-1),1,""))</f>
        <v/>
      </c>
      <c r="AA248" s="23" t="str">
        <f ca="1">IF(AND($O248="Objectif",AA$7&gt;=$R248,AA$7&lt;=$R248+$S248-1),2,IF(AND($O248="Jalon",AA$7&gt;=$R248,AA$7&lt;=$R248+$S248-1),1,""))</f>
        <v/>
      </c>
      <c r="AB248" s="23" t="str">
        <f ca="1">IF(AND($O248="Objectif",AB$7&gt;=$R248,AB$7&lt;=$R248+$S248-1),2,IF(AND($O248="Jalon",AB$7&gt;=$R248,AB$7&lt;=$R248+$S248-1),1,""))</f>
        <v/>
      </c>
      <c r="AC248" s="23" t="str">
        <f ca="1">IF(AND($O248="Objectif",AC$7&gt;=$R248,AC$7&lt;=$R248+$S248-1),2,IF(AND($O248="Jalon",AC$7&gt;=$R248,AC$7&lt;=$R248+$S248-1),1,""))</f>
        <v/>
      </c>
      <c r="AD248" s="23" t="str">
        <f ca="1">IF(AND($O248="Objectif",AD$7&gt;=$R248,AD$7&lt;=$R248+$S248-1),2,IF(AND($O248="Jalon",AD$7&gt;=$R248,AD$7&lt;=$R248+$S248-1),1,""))</f>
        <v/>
      </c>
      <c r="AE248" s="23" t="str">
        <f ca="1">IF(AND($O248="Objectif",AE$7&gt;=$R248,AE$7&lt;=$R248+$S248-1),2,IF(AND($O248="Jalon",AE$7&gt;=$R248,AE$7&lt;=$R248+$S248-1),1,""))</f>
        <v/>
      </c>
      <c r="AF248" s="23" t="str">
        <f ca="1">IF(AND($O248="Objectif",AF$7&gt;=$R248,AF$7&lt;=$R248+$S248-1),2,IF(AND($O248="Jalon",AF$7&gt;=$R248,AF$7&lt;=$R248+$S248-1),1,""))</f>
        <v/>
      </c>
      <c r="AG248" s="23" t="str">
        <f ca="1">IF(AND($O248="Objectif",AG$7&gt;=$R248,AG$7&lt;=$R248+$S248-1),2,IF(AND($O248="Jalon",AG$7&gt;=$R248,AG$7&lt;=$R248+$S248-1),1,""))</f>
        <v/>
      </c>
      <c r="AH248" s="23" t="str">
        <f ca="1">IF(AND($O248="Objectif",AH$7&gt;=$R248,AH$7&lt;=$R248+$S248-1),2,IF(AND($O248="Jalon",AH$7&gt;=$R248,AH$7&lt;=$R248+$S248-1),1,""))</f>
        <v/>
      </c>
      <c r="AI248" s="23" t="str">
        <f ca="1">IF(AND($O248="Objectif",AI$7&gt;=$R248,AI$7&lt;=$R248+$S248-1),2,IF(AND($O248="Jalon",AI$7&gt;=$R248,AI$7&lt;=$R248+$S248-1),1,""))</f>
        <v/>
      </c>
      <c r="AJ248" s="23" t="str">
        <f ca="1">IF(AND($O248="Objectif",AJ$7&gt;=$R248,AJ$7&lt;=$R248+$S248-1),2,IF(AND($O248="Jalon",AJ$7&gt;=$R248,AJ$7&lt;=$R248+$S248-1),1,""))</f>
        <v/>
      </c>
      <c r="AK248" s="23" t="str">
        <f ca="1">IF(AND($O248="Objectif",AK$7&gt;=$R248,AK$7&lt;=$R248+$S248-1),2,IF(AND($O248="Jalon",AK$7&gt;=$R248,AK$7&lt;=$R248+$S248-1),1,""))</f>
        <v/>
      </c>
      <c r="AL248" s="23" t="str">
        <f ca="1">IF(AND($O248="Objectif",AL$7&gt;=$R248,AL$7&lt;=$R248+$S248-1),2,IF(AND($O248="Jalon",AL$7&gt;=$R248,AL$7&lt;=$R248+$S248-1),1,""))</f>
        <v/>
      </c>
      <c r="AM248" s="23" t="str">
        <f ca="1">IF(AND($O248="Objectif",AM$7&gt;=$R248,AM$7&lt;=$R248+$S248-1),2,IF(AND($O248="Jalon",AM$7&gt;=$R248,AM$7&lt;=$R248+$S248-1),1,""))</f>
        <v/>
      </c>
      <c r="AN248" s="23" t="str">
        <f ca="1">IF(AND($O248="Objectif",AN$7&gt;=$R248,AN$7&lt;=$R248+$S248-1),2,IF(AND($O248="Jalon",AN$7&gt;=$R248,AN$7&lt;=$R248+$S248-1),1,""))</f>
        <v/>
      </c>
      <c r="AO248" s="23" t="str">
        <f ca="1">IF(AND($O248="Objectif",AO$7&gt;=$R248,AO$7&lt;=$R248+$S248-1),2,IF(AND($O248="Jalon",AO$7&gt;=$R248,AO$7&lt;=$R248+$S248-1),1,""))</f>
        <v/>
      </c>
      <c r="AP248" s="23" t="str">
        <f ca="1">IF(AND($O248="Objectif",AP$7&gt;=$R248,AP$7&lt;=$R248+$S248-1),2,IF(AND($O248="Jalon",AP$7&gt;=$R248,AP$7&lt;=$R248+$S248-1),1,""))</f>
        <v/>
      </c>
      <c r="AQ248" s="23" t="str">
        <f ca="1">IF(AND($O248="Objectif",AQ$7&gt;=$R248,AQ$7&lt;=$R248+$S248-1),2,IF(AND($O248="Jalon",AQ$7&gt;=$R248,AQ$7&lt;=$R248+$S248-1),1,""))</f>
        <v/>
      </c>
      <c r="AR248" s="23" t="str">
        <f ca="1">IF(AND($O248="Objectif",AR$7&gt;=$R248,AR$7&lt;=$R248+$S248-1),2,IF(AND($O248="Jalon",AR$7&gt;=$R248,AR$7&lt;=$R248+$S248-1),1,""))</f>
        <v/>
      </c>
      <c r="AS248" s="23" t="str">
        <f ca="1">IF(AND($O248="Objectif",AS$7&gt;=$R248,AS$7&lt;=$R248+$S248-1),2,IF(AND($O248="Jalon",AS$7&gt;=$R248,AS$7&lt;=$R248+$S248-1),1,""))</f>
        <v/>
      </c>
      <c r="AT248" s="23" t="str">
        <f ca="1">IF(AND($O248="Objectif",AT$7&gt;=$R248,AT$7&lt;=$R248+$S248-1),2,IF(AND($O248="Jalon",AT$7&gt;=$R248,AT$7&lt;=$R248+$S248-1),1,""))</f>
        <v/>
      </c>
      <c r="AU248" s="23" t="str">
        <f ca="1">IF(AND($O248="Objectif",AU$7&gt;=$R248,AU$7&lt;=$R248+$S248-1),2,IF(AND($O248="Jalon",AU$7&gt;=$R248,AU$7&lt;=$R248+$S248-1),1,""))</f>
        <v/>
      </c>
      <c r="AV248" s="23" t="str">
        <f ca="1">IF(AND($O248="Objectif",AV$7&gt;=$R248,AV$7&lt;=$R248+$S248-1),2,IF(AND($O248="Jalon",AV$7&gt;=$R248,AV$7&lt;=$R248+$S248-1),1,""))</f>
        <v/>
      </c>
      <c r="AW248" s="23" t="str">
        <f ca="1">IF(AND($O248="Objectif",AW$7&gt;=$R248,AW$7&lt;=$R248+$S248-1),2,IF(AND($O248="Jalon",AW$7&gt;=$R248,AW$7&lt;=$R248+$S248-1),1,""))</f>
        <v/>
      </c>
      <c r="AX248" s="23" t="str">
        <f ca="1">IF(AND($O248="Objectif",AX$7&gt;=$R248,AX$7&lt;=$R248+$S248-1),2,IF(AND($O248="Jalon",AX$7&gt;=$R248,AX$7&lt;=$R248+$S248-1),1,""))</f>
        <v/>
      </c>
      <c r="AY248" s="23" t="str">
        <f ca="1">IF(AND($O248="Objectif",AY$7&gt;=$R248,AY$7&lt;=$R248+$S248-1),2,IF(AND($O248="Jalon",AY$7&gt;=$R248,AY$7&lt;=$R248+$S248-1),1,""))</f>
        <v/>
      </c>
      <c r="AZ248" s="23" t="str">
        <f ca="1">IF(AND($O248="Objectif",AZ$7&gt;=$R248,AZ$7&lt;=$R248+$S248-1),2,IF(AND($O248="Jalon",AZ$7&gt;=$R248,AZ$7&lt;=$R248+$S248-1),1,""))</f>
        <v/>
      </c>
      <c r="BA248" s="23" t="str">
        <f ca="1">IF(AND($O248="Objectif",BA$7&gt;=$R248,BA$7&lt;=$R248+$S248-1),2,IF(AND($O248="Jalon",BA$7&gt;=$R248,BA$7&lt;=$R248+$S248-1),1,""))</f>
        <v/>
      </c>
      <c r="BB248" s="23" t="str">
        <f ca="1">IF(AND($O248="Objectif",BB$7&gt;=$R248,BB$7&lt;=$R248+$S248-1),2,IF(AND($O248="Jalon",BB$7&gt;=$R248,BB$7&lt;=$R248+$S248-1),1,""))</f>
        <v/>
      </c>
      <c r="BC248" s="23" t="str">
        <f ca="1">IF(AND($O248="Objectif",BC$7&gt;=$R248,BC$7&lt;=$R248+$S248-1),2,IF(AND($O248="Jalon",BC$7&gt;=$R248,BC$7&lt;=$R248+$S248-1),1,""))</f>
        <v/>
      </c>
      <c r="BD248" s="23" t="str">
        <f ca="1">IF(AND($O248="Objectif",BD$7&gt;=$R248,BD$7&lt;=$R248+$S248-1),2,IF(AND($O248="Jalon",BD$7&gt;=$R248,BD$7&lt;=$R248+$S248-1),1,""))</f>
        <v/>
      </c>
      <c r="BE248" s="23" t="str">
        <f ca="1">IF(AND($O248="Objectif",BE$7&gt;=$R248,BE$7&lt;=$R248+$S248-1),2,IF(AND($O248="Jalon",BE$7&gt;=$R248,BE$7&lt;=$R248+$S248-1),1,""))</f>
        <v/>
      </c>
      <c r="BF248" s="23" t="str">
        <f ca="1">IF(AND($O248="Objectif",BF$7&gt;=$R248,BF$7&lt;=$R248+$S248-1),2,IF(AND($O248="Jalon",BF$7&gt;=$R248,BF$7&lt;=$R248+$S248-1),1,""))</f>
        <v/>
      </c>
      <c r="BG248" s="23" t="str">
        <f ca="1">IF(AND($O248="Objectif",BG$7&gt;=$R248,BG$7&lt;=$R248+$S248-1),2,IF(AND($O248="Jalon",BG$7&gt;=$R248,BG$7&lt;=$R248+$S248-1),1,""))</f>
        <v/>
      </c>
      <c r="BH248" s="23" t="str">
        <f ca="1">IF(AND($O248="Objectif",BH$7&gt;=$R248,BH$7&lt;=$R248+$S248-1),2,IF(AND($O248="Jalon",BH$7&gt;=$R248,BH$7&lt;=$R248+$S248-1),1,""))</f>
        <v/>
      </c>
      <c r="BI248" s="23" t="str">
        <f ca="1">IF(AND($O248="Objectif",BI$7&gt;=$R248,BI$7&lt;=$R248+$S248-1),2,IF(AND($O248="Jalon",BI$7&gt;=$R248,BI$7&lt;=$R248+$S248-1),1,""))</f>
        <v/>
      </c>
      <c r="BJ248" s="23" t="str">
        <f ca="1">IF(AND($O248="Objectif",BJ$7&gt;=$R248,BJ$7&lt;=$R248+$S248-1),2,IF(AND($O248="Jalon",BJ$7&gt;=$R248,BJ$7&lt;=$R248+$S248-1),1,""))</f>
        <v/>
      </c>
      <c r="BK248" s="23" t="str">
        <f ca="1">IF(AND($O248="Objectif",BK$7&gt;=$R248,BK$7&lt;=$R248+$S248-1),2,IF(AND($O248="Jalon",BK$7&gt;=$R248,BK$7&lt;=$R248+$S248-1),1,""))</f>
        <v/>
      </c>
      <c r="BL248" s="23" t="str">
        <f ca="1">IF(AND($O248="Objectif",BL$7&gt;=$R248,BL$7&lt;=$R248+$S248-1),2,IF(AND($O248="Jalon",BL$7&gt;=$R248,BL$7&lt;=$R248+$S248-1),1,""))</f>
        <v/>
      </c>
      <c r="BM248" s="23" t="str">
        <f ca="1">IF(AND($O248="Objectif",BM$7&gt;=$R248,BM$7&lt;=$R248+$S248-1),2,IF(AND($O248="Jalon",BM$7&gt;=$R248,BM$7&lt;=$R248+$S248-1),1,""))</f>
        <v/>
      </c>
      <c r="BN248" s="23" t="str">
        <f ca="1">IF(AND($O248="Objectif",BN$7&gt;=$R248,BN$7&lt;=$R248+$S248-1),2,IF(AND($O248="Jalon",BN$7&gt;=$R248,BN$7&lt;=$R248+$S248-1),1,""))</f>
        <v/>
      </c>
      <c r="BO248" s="23" t="str">
        <f ca="1">IF(AND($O248="Objectif",BO$7&gt;=$R248,BO$7&lt;=$R248+$S248-1),2,IF(AND($O248="Jalon",BO$7&gt;=$R248,BO$7&lt;=$R248+$S248-1),1,""))</f>
        <v/>
      </c>
      <c r="BP248" s="23" t="str">
        <f ca="1">IF(AND($O248="Objectif",BP$7&gt;=$R248,BP$7&lt;=$R248+$S248-1),2,IF(AND($O248="Jalon",BP$7&gt;=$R248,BP$7&lt;=$R248+$S248-1),1,""))</f>
        <v/>
      </c>
      <c r="BQ248" s="23" t="str">
        <f ca="1">IF(AND($O248="Objectif",BQ$7&gt;=$R248,BQ$7&lt;=$R248+$S248-1),2,IF(AND($O248="Jalon",BQ$7&gt;=$R248,BQ$7&lt;=$R248+$S248-1),1,""))</f>
        <v/>
      </c>
      <c r="BR248" s="23" t="str">
        <f ca="1">IF(AND($O248="Objectif",BR$7&gt;=$R248,BR$7&lt;=$R248+$S248-1),2,IF(AND($O248="Jalon",BR$7&gt;=$R248,BR$7&lt;=$R248+$S248-1),1,""))</f>
        <v/>
      </c>
      <c r="BS248" s="23" t="str">
        <f ca="1">IF(AND($O248="Objectif",BS$7&gt;=$R248,BS$7&lt;=$R248+$S248-1),2,IF(AND($O248="Jalon",BS$7&gt;=$R248,BS$7&lt;=$R248+$S248-1),1,""))</f>
        <v/>
      </c>
      <c r="BT248" s="23" t="str">
        <f ca="1">IF(AND($O248="Objectif",BT$7&gt;=$R248,BT$7&lt;=$R248+$S248-1),2,IF(AND($O248="Jalon",BT$7&gt;=$R248,BT$7&lt;=$R248+$S248-1),1,""))</f>
        <v/>
      </c>
      <c r="BU248" s="23" t="str">
        <f ca="1">IF(AND($O248="Objectif",BU$7&gt;=$R248,BU$7&lt;=$R248+$S248-1),2,IF(AND($O248="Jalon",BU$7&gt;=$R248,BU$7&lt;=$R248+$S248-1),1,""))</f>
        <v/>
      </c>
      <c r="BV248" s="23" t="str">
        <f ca="1">IF(AND($O248="Objectif",BV$7&gt;=$R248,BV$7&lt;=$R248+$S248-1),2,IF(AND($O248="Jalon",BV$7&gt;=$R248,BV$7&lt;=$R248+$S248-1),1,""))</f>
        <v/>
      </c>
      <c r="BW248" s="23" t="str">
        <f ca="1">IF(AND($O248="Objectif",BW$7&gt;=$R248,BW$7&lt;=$R248+$S248-1),2,IF(AND($O248="Jalon",BW$7&gt;=$R248,BW$7&lt;=$R248+$S248-1),1,""))</f>
        <v/>
      </c>
      <c r="BX248" s="23" t="str">
        <f ca="1">IF(AND($O248="Objectif",BX$7&gt;=$R248,BX$7&lt;=$R248+$S248-1),2,IF(AND($O248="Jalon",BX$7&gt;=$R248,BX$7&lt;=$R248+$S248-1),1,""))</f>
        <v/>
      </c>
      <c r="BY248" s="23" t="str">
        <f ca="1">IF(AND($O248="Objectif",BY$7&gt;=$R248,BY$7&lt;=$R248+$S248-1),2,IF(AND($O248="Jalon",BY$7&gt;=$R248,BY$7&lt;=$R248+$S248-1),1,""))</f>
        <v/>
      </c>
      <c r="BZ248" s="23" t="str">
        <f ca="1">IF(AND($O248="Objectif",BZ$7&gt;=$R248,BZ$7&lt;=$R248+$S248-1),2,IF(AND($O248="Jalon",BZ$7&gt;=$R248,BZ$7&lt;=$R248+$S248-1),1,""))</f>
        <v/>
      </c>
      <c r="CA248" s="23" t="str">
        <f ca="1">IF(AND($O248="Objectif",CA$7&gt;=$R248,CA$7&lt;=$R248+$S248-1),2,IF(AND($O248="Jalon",CA$7&gt;=$R248,CA$7&lt;=$R248+$S248-1),1,""))</f>
        <v/>
      </c>
      <c r="CB248" s="23" t="str">
        <f ca="1">IF(AND($O248="Objectif",CB$7&gt;=$R248,CB$7&lt;=$R248+$S248-1),2,IF(AND($O248="Jalon",CB$7&gt;=$R248,CB$7&lt;=$R248+$S248-1),1,""))</f>
        <v/>
      </c>
    </row>
    <row r="249" spans="1:80" ht="30" customHeight="1" x14ac:dyDescent="0.25">
      <c r="A249" s="37">
        <v>13</v>
      </c>
      <c r="B249" s="34" t="s">
        <v>29</v>
      </c>
      <c r="C249" s="88" t="str">
        <f ca="1">VLOOKUP(((Jalons[[#This Row],[perturbation ]]+Jalons[[#This Row],[perturbation 9]])/150),$D$3:$E$6,2,1)</f>
        <v>En bonne voie</v>
      </c>
      <c r="D249" s="88" t="str">
        <f ca="1">VLOOKUP((Jalons[[#This Row],[temps consommés ]]-Jalons[[#This Row],[Nombre de jours]])/Jalons[[#This Row],[Nombre de jours]],$V$3:$W$6,2,1)</f>
        <v>En bonne voie</v>
      </c>
      <c r="E249" s="22" t="s">
        <v>9</v>
      </c>
      <c r="F249" s="65">
        <f>IF(AND(Jalons[[#This Row],[début réel ]]="",Jalons[[#This Row],[fin réelle ]]),0,IF(AND(Jalons[[#This Row],[début réel ]]&lt;&gt;"",Jalons[[#This Row],[fin réelle ]]=""),0.5,1))</f>
        <v>0</v>
      </c>
      <c r="G249" s="56">
        <f>+T204+1</f>
        <v>45108</v>
      </c>
      <c r="H249" s="21">
        <v>1</v>
      </c>
      <c r="I249" s="45">
        <f>+Jalons[[#This Row],[Début prévisionnel ]]+Jalons[[#This Row],[Nombre de jours]]-1</f>
        <v>45108</v>
      </c>
      <c r="J249" s="45"/>
      <c r="K249" s="87">
        <f ca="1">IF(Jalons[[#This Row],[temps consommés ]]-Jalons[[#This Row],[Nombre de jours]]&lt;0,0,Jalons[[#This Row],[temps consommés ]]-Jalons[[#This Row],[Nombre de jours]])</f>
        <v>0</v>
      </c>
      <c r="L24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49" s="45"/>
      <c r="O249" s="88" t="str">
        <f ca="1">VLOOKUP(Jalons[[#This Row],[temps consommés 10]]-Jalons[[#This Row],[Nombre de jours6]]/Jalons[[#This Row],[Nombre de jours6]],$V$3:$W$6,2,1)</f>
        <v>En bonne voie</v>
      </c>
      <c r="P249" s="22" t="s">
        <v>9</v>
      </c>
      <c r="Q249" s="65">
        <f>IF(AND(Jalons[[#This Row],[début réel 8]]="",Jalons[[#This Row],[fin réelle 11]]),0,IF(AND(Jalons[[#This Row],[début réel 8]]&lt;&gt;"",Jalons[[#This Row],[fin réelle 11]]=""),0.5,1))</f>
        <v>0</v>
      </c>
      <c r="R249" s="56">
        <f>+Jalons[[#This Row],[Fin ]]+1</f>
        <v>45109</v>
      </c>
      <c r="S249">
        <v>1</v>
      </c>
      <c r="T249" s="45">
        <f>Jalons[[#This Row],[Début prévisionnel 5]]+Jalons[[#This Row],[Nombre de jours6]]</f>
        <v>45110</v>
      </c>
      <c r="U249" s="64"/>
      <c r="V249" s="87">
        <f ca="1">IF(Jalons[[#This Row],[temps consommés 10]]-Jalons[[#This Row],[Nombre de jours6]]&lt;0,0,Jalons[[#This Row],[temps consommés 10]]-Jalons[[#This Row],[Nombre de jours6]])</f>
        <v>0</v>
      </c>
      <c r="W24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49" s="45"/>
      <c r="Y249" s="23" t="str">
        <f ca="1">IF(AND($O249="Objectif",Y$7&gt;=$R249,Y$7&lt;=$R249+$S249-1),2,IF(AND($O249="Jalon",Y$7&gt;=$R249,Y$7&lt;=$R249+$S249-1),1,""))</f>
        <v/>
      </c>
      <c r="Z249" s="23" t="str">
        <f ca="1">IF(AND($O249="Objectif",Z$7&gt;=$R249,Z$7&lt;=$R249+$S249-1),2,IF(AND($O249="Jalon",Z$7&gt;=$R249,Z$7&lt;=$R249+$S249-1),1,""))</f>
        <v/>
      </c>
      <c r="AA249" s="23" t="str">
        <f ca="1">IF(AND($O249="Objectif",AA$7&gt;=$R249,AA$7&lt;=$R249+$S249-1),2,IF(AND($O249="Jalon",AA$7&gt;=$R249,AA$7&lt;=$R249+$S249-1),1,""))</f>
        <v/>
      </c>
      <c r="AB249" s="23" t="str">
        <f ca="1">IF(AND($O249="Objectif",AB$7&gt;=$R249,AB$7&lt;=$R249+$S249-1),2,IF(AND($O249="Jalon",AB$7&gt;=$R249,AB$7&lt;=$R249+$S249-1),1,""))</f>
        <v/>
      </c>
      <c r="AC249" s="23" t="str">
        <f ca="1">IF(AND($O249="Objectif",AC$7&gt;=$R249,AC$7&lt;=$R249+$S249-1),2,IF(AND($O249="Jalon",AC$7&gt;=$R249,AC$7&lt;=$R249+$S249-1),1,""))</f>
        <v/>
      </c>
      <c r="AD249" s="23" t="str">
        <f ca="1">IF(AND($O249="Objectif",AD$7&gt;=$R249,AD$7&lt;=$R249+$S249-1),2,IF(AND($O249="Jalon",AD$7&gt;=$R249,AD$7&lt;=$R249+$S249-1),1,""))</f>
        <v/>
      </c>
      <c r="AE249" s="23" t="str">
        <f ca="1">IF(AND($O249="Objectif",AE$7&gt;=$R249,AE$7&lt;=$R249+$S249-1),2,IF(AND($O249="Jalon",AE$7&gt;=$R249,AE$7&lt;=$R249+$S249-1),1,""))</f>
        <v/>
      </c>
      <c r="AF249" s="23" t="str">
        <f ca="1">IF(AND($O249="Objectif",AF$7&gt;=$R249,AF$7&lt;=$R249+$S249-1),2,IF(AND($O249="Jalon",AF$7&gt;=$R249,AF$7&lt;=$R249+$S249-1),1,""))</f>
        <v/>
      </c>
      <c r="AG249" s="23" t="str">
        <f ca="1">IF(AND($O249="Objectif",AG$7&gt;=$R249,AG$7&lt;=$R249+$S249-1),2,IF(AND($O249="Jalon",AG$7&gt;=$R249,AG$7&lt;=$R249+$S249-1),1,""))</f>
        <v/>
      </c>
      <c r="AH249" s="23" t="str">
        <f ca="1">IF(AND($O249="Objectif",AH$7&gt;=$R249,AH$7&lt;=$R249+$S249-1),2,IF(AND($O249="Jalon",AH$7&gt;=$R249,AH$7&lt;=$R249+$S249-1),1,""))</f>
        <v/>
      </c>
      <c r="AI249" s="23" t="str">
        <f ca="1">IF(AND($O249="Objectif",AI$7&gt;=$R249,AI$7&lt;=$R249+$S249-1),2,IF(AND($O249="Jalon",AI$7&gt;=$R249,AI$7&lt;=$R249+$S249-1),1,""))</f>
        <v/>
      </c>
      <c r="AJ249" s="23" t="str">
        <f ca="1">IF(AND($O249="Objectif",AJ$7&gt;=$R249,AJ$7&lt;=$R249+$S249-1),2,IF(AND($O249="Jalon",AJ$7&gt;=$R249,AJ$7&lt;=$R249+$S249-1),1,""))</f>
        <v/>
      </c>
      <c r="AK249" s="23" t="str">
        <f ca="1">IF(AND($O249="Objectif",AK$7&gt;=$R249,AK$7&lt;=$R249+$S249-1),2,IF(AND($O249="Jalon",AK$7&gt;=$R249,AK$7&lt;=$R249+$S249-1),1,""))</f>
        <v/>
      </c>
      <c r="AL249" s="23" t="str">
        <f ca="1">IF(AND($O249="Objectif",AL$7&gt;=$R249,AL$7&lt;=$R249+$S249-1),2,IF(AND($O249="Jalon",AL$7&gt;=$R249,AL$7&lt;=$R249+$S249-1),1,""))</f>
        <v/>
      </c>
      <c r="AM249" s="23" t="str">
        <f ca="1">IF(AND($O249="Objectif",AM$7&gt;=$R249,AM$7&lt;=$R249+$S249-1),2,IF(AND($O249="Jalon",AM$7&gt;=$R249,AM$7&lt;=$R249+$S249-1),1,""))</f>
        <v/>
      </c>
      <c r="AN249" s="23" t="str">
        <f ca="1">IF(AND($O249="Objectif",AN$7&gt;=$R249,AN$7&lt;=$R249+$S249-1),2,IF(AND($O249="Jalon",AN$7&gt;=$R249,AN$7&lt;=$R249+$S249-1),1,""))</f>
        <v/>
      </c>
      <c r="AO249" s="23" t="str">
        <f ca="1">IF(AND($O249="Objectif",AO$7&gt;=$R249,AO$7&lt;=$R249+$S249-1),2,IF(AND($O249="Jalon",AO$7&gt;=$R249,AO$7&lt;=$R249+$S249-1),1,""))</f>
        <v/>
      </c>
      <c r="AP249" s="23" t="str">
        <f ca="1">IF(AND($O249="Objectif",AP$7&gt;=$R249,AP$7&lt;=$R249+$S249-1),2,IF(AND($O249="Jalon",AP$7&gt;=$R249,AP$7&lt;=$R249+$S249-1),1,""))</f>
        <v/>
      </c>
      <c r="AQ249" s="23" t="str">
        <f ca="1">IF(AND($O249="Objectif",AQ$7&gt;=$R249,AQ$7&lt;=$R249+$S249-1),2,IF(AND($O249="Jalon",AQ$7&gt;=$R249,AQ$7&lt;=$R249+$S249-1),1,""))</f>
        <v/>
      </c>
      <c r="AR249" s="23" t="str">
        <f ca="1">IF(AND($O249="Objectif",AR$7&gt;=$R249,AR$7&lt;=$R249+$S249-1),2,IF(AND($O249="Jalon",AR$7&gt;=$R249,AR$7&lt;=$R249+$S249-1),1,""))</f>
        <v/>
      </c>
      <c r="AS249" s="23" t="str">
        <f ca="1">IF(AND($O249="Objectif",AS$7&gt;=$R249,AS$7&lt;=$R249+$S249-1),2,IF(AND($O249="Jalon",AS$7&gt;=$R249,AS$7&lt;=$R249+$S249-1),1,""))</f>
        <v/>
      </c>
      <c r="AT249" s="23" t="str">
        <f ca="1">IF(AND($O249="Objectif",AT$7&gt;=$R249,AT$7&lt;=$R249+$S249-1),2,IF(AND($O249="Jalon",AT$7&gt;=$R249,AT$7&lt;=$R249+$S249-1),1,""))</f>
        <v/>
      </c>
      <c r="AU249" s="23" t="str">
        <f ca="1">IF(AND($O249="Objectif",AU$7&gt;=$R249,AU$7&lt;=$R249+$S249-1),2,IF(AND($O249="Jalon",AU$7&gt;=$R249,AU$7&lt;=$R249+$S249-1),1,""))</f>
        <v/>
      </c>
      <c r="AV249" s="23" t="str">
        <f ca="1">IF(AND($O249="Objectif",AV$7&gt;=$R249,AV$7&lt;=$R249+$S249-1),2,IF(AND($O249="Jalon",AV$7&gt;=$R249,AV$7&lt;=$R249+$S249-1),1,""))</f>
        <v/>
      </c>
      <c r="AW249" s="23" t="str">
        <f ca="1">IF(AND($O249="Objectif",AW$7&gt;=$R249,AW$7&lt;=$R249+$S249-1),2,IF(AND($O249="Jalon",AW$7&gt;=$R249,AW$7&lt;=$R249+$S249-1),1,""))</f>
        <v/>
      </c>
      <c r="AX249" s="23" t="str">
        <f ca="1">IF(AND($O249="Objectif",AX$7&gt;=$R249,AX$7&lt;=$R249+$S249-1),2,IF(AND($O249="Jalon",AX$7&gt;=$R249,AX$7&lt;=$R249+$S249-1),1,""))</f>
        <v/>
      </c>
      <c r="AY249" s="23" t="str">
        <f ca="1">IF(AND($O249="Objectif",AY$7&gt;=$R249,AY$7&lt;=$R249+$S249-1),2,IF(AND($O249="Jalon",AY$7&gt;=$R249,AY$7&lt;=$R249+$S249-1),1,""))</f>
        <v/>
      </c>
      <c r="AZ249" s="23" t="str">
        <f ca="1">IF(AND($O249="Objectif",AZ$7&gt;=$R249,AZ$7&lt;=$R249+$S249-1),2,IF(AND($O249="Jalon",AZ$7&gt;=$R249,AZ$7&lt;=$R249+$S249-1),1,""))</f>
        <v/>
      </c>
      <c r="BA249" s="23" t="str">
        <f ca="1">IF(AND($O249="Objectif",BA$7&gt;=$R249,BA$7&lt;=$R249+$S249-1),2,IF(AND($O249="Jalon",BA$7&gt;=$R249,BA$7&lt;=$R249+$S249-1),1,""))</f>
        <v/>
      </c>
      <c r="BB249" s="23" t="str">
        <f ca="1">IF(AND($O249="Objectif",BB$7&gt;=$R249,BB$7&lt;=$R249+$S249-1),2,IF(AND($O249="Jalon",BB$7&gt;=$R249,BB$7&lt;=$R249+$S249-1),1,""))</f>
        <v/>
      </c>
      <c r="BC249" s="23" t="str">
        <f ca="1">IF(AND($O249="Objectif",BC$7&gt;=$R249,BC$7&lt;=$R249+$S249-1),2,IF(AND($O249="Jalon",BC$7&gt;=$R249,BC$7&lt;=$R249+$S249-1),1,""))</f>
        <v/>
      </c>
      <c r="BD249" s="23" t="str">
        <f ca="1">IF(AND($O249="Objectif",BD$7&gt;=$R249,BD$7&lt;=$R249+$S249-1),2,IF(AND($O249="Jalon",BD$7&gt;=$R249,BD$7&lt;=$R249+$S249-1),1,""))</f>
        <v/>
      </c>
      <c r="BE249" s="23" t="str">
        <f ca="1">IF(AND($O249="Objectif",BE$7&gt;=$R249,BE$7&lt;=$R249+$S249-1),2,IF(AND($O249="Jalon",BE$7&gt;=$R249,BE$7&lt;=$R249+$S249-1),1,""))</f>
        <v/>
      </c>
      <c r="BF249" s="23" t="str">
        <f ca="1">IF(AND($O249="Objectif",BF$7&gt;=$R249,BF$7&lt;=$R249+$S249-1),2,IF(AND($O249="Jalon",BF$7&gt;=$R249,BF$7&lt;=$R249+$S249-1),1,""))</f>
        <v/>
      </c>
      <c r="BG249" s="23" t="str">
        <f ca="1">IF(AND($O249="Objectif",BG$7&gt;=$R249,BG$7&lt;=$R249+$S249-1),2,IF(AND($O249="Jalon",BG$7&gt;=$R249,BG$7&lt;=$R249+$S249-1),1,""))</f>
        <v/>
      </c>
      <c r="BH249" s="23" t="str">
        <f ca="1">IF(AND($O249="Objectif",BH$7&gt;=$R249,BH$7&lt;=$R249+$S249-1),2,IF(AND($O249="Jalon",BH$7&gt;=$R249,BH$7&lt;=$R249+$S249-1),1,""))</f>
        <v/>
      </c>
      <c r="BI249" s="23" t="str">
        <f ca="1">IF(AND($O249="Objectif",BI$7&gt;=$R249,BI$7&lt;=$R249+$S249-1),2,IF(AND($O249="Jalon",BI$7&gt;=$R249,BI$7&lt;=$R249+$S249-1),1,""))</f>
        <v/>
      </c>
      <c r="BJ249" s="23" t="str">
        <f ca="1">IF(AND($O249="Objectif",BJ$7&gt;=$R249,BJ$7&lt;=$R249+$S249-1),2,IF(AND($O249="Jalon",BJ$7&gt;=$R249,BJ$7&lt;=$R249+$S249-1),1,""))</f>
        <v/>
      </c>
      <c r="BK249" s="23" t="str">
        <f ca="1">IF(AND($O249="Objectif",BK$7&gt;=$R249,BK$7&lt;=$R249+$S249-1),2,IF(AND($O249="Jalon",BK$7&gt;=$R249,BK$7&lt;=$R249+$S249-1),1,""))</f>
        <v/>
      </c>
      <c r="BL249" s="23" t="str">
        <f ca="1">IF(AND($O249="Objectif",BL$7&gt;=$R249,BL$7&lt;=$R249+$S249-1),2,IF(AND($O249="Jalon",BL$7&gt;=$R249,BL$7&lt;=$R249+$S249-1),1,""))</f>
        <v/>
      </c>
      <c r="BM249" s="23" t="str">
        <f ca="1">IF(AND($O249="Objectif",BM$7&gt;=$R249,BM$7&lt;=$R249+$S249-1),2,IF(AND($O249="Jalon",BM$7&gt;=$R249,BM$7&lt;=$R249+$S249-1),1,""))</f>
        <v/>
      </c>
      <c r="BN249" s="23" t="str">
        <f ca="1">IF(AND($O249="Objectif",BN$7&gt;=$R249,BN$7&lt;=$R249+$S249-1),2,IF(AND($O249="Jalon",BN$7&gt;=$R249,BN$7&lt;=$R249+$S249-1),1,""))</f>
        <v/>
      </c>
      <c r="BO249" s="23" t="str">
        <f ca="1">IF(AND($O249="Objectif",BO$7&gt;=$R249,BO$7&lt;=$R249+$S249-1),2,IF(AND($O249="Jalon",BO$7&gt;=$R249,BO$7&lt;=$R249+$S249-1),1,""))</f>
        <v/>
      </c>
      <c r="BP249" s="23" t="str">
        <f ca="1">IF(AND($O249="Objectif",BP$7&gt;=$R249,BP$7&lt;=$R249+$S249-1),2,IF(AND($O249="Jalon",BP$7&gt;=$R249,BP$7&lt;=$R249+$S249-1),1,""))</f>
        <v/>
      </c>
      <c r="BQ249" s="23" t="str">
        <f ca="1">IF(AND($O249="Objectif",BQ$7&gt;=$R249,BQ$7&lt;=$R249+$S249-1),2,IF(AND($O249="Jalon",BQ$7&gt;=$R249,BQ$7&lt;=$R249+$S249-1),1,""))</f>
        <v/>
      </c>
      <c r="BR249" s="23" t="str">
        <f ca="1">IF(AND($O249="Objectif",BR$7&gt;=$R249,BR$7&lt;=$R249+$S249-1),2,IF(AND($O249="Jalon",BR$7&gt;=$R249,BR$7&lt;=$R249+$S249-1),1,""))</f>
        <v/>
      </c>
      <c r="BS249" s="23" t="str">
        <f ca="1">IF(AND($O249="Objectif",BS$7&gt;=$R249,BS$7&lt;=$R249+$S249-1),2,IF(AND($O249="Jalon",BS$7&gt;=$R249,BS$7&lt;=$R249+$S249-1),1,""))</f>
        <v/>
      </c>
      <c r="BT249" s="23" t="str">
        <f ca="1">IF(AND($O249="Objectif",BT$7&gt;=$R249,BT$7&lt;=$R249+$S249-1),2,IF(AND($O249="Jalon",BT$7&gt;=$R249,BT$7&lt;=$R249+$S249-1),1,""))</f>
        <v/>
      </c>
      <c r="BU249" s="23" t="str">
        <f ca="1">IF(AND($O249="Objectif",BU$7&gt;=$R249,BU$7&lt;=$R249+$S249-1),2,IF(AND($O249="Jalon",BU$7&gt;=$R249,BU$7&lt;=$R249+$S249-1),1,""))</f>
        <v/>
      </c>
      <c r="BV249" s="23" t="str">
        <f ca="1">IF(AND($O249="Objectif",BV$7&gt;=$R249,BV$7&lt;=$R249+$S249-1),2,IF(AND($O249="Jalon",BV$7&gt;=$R249,BV$7&lt;=$R249+$S249-1),1,""))</f>
        <v/>
      </c>
      <c r="BW249" s="23" t="str">
        <f ca="1">IF(AND($O249="Objectif",BW$7&gt;=$R249,BW$7&lt;=$R249+$S249-1),2,IF(AND($O249="Jalon",BW$7&gt;=$R249,BW$7&lt;=$R249+$S249-1),1,""))</f>
        <v/>
      </c>
      <c r="BX249" s="23" t="str">
        <f ca="1">IF(AND($O249="Objectif",BX$7&gt;=$R249,BX$7&lt;=$R249+$S249-1),2,IF(AND($O249="Jalon",BX$7&gt;=$R249,BX$7&lt;=$R249+$S249-1),1,""))</f>
        <v/>
      </c>
      <c r="BY249" s="23" t="str">
        <f ca="1">IF(AND($O249="Objectif",BY$7&gt;=$R249,BY$7&lt;=$R249+$S249-1),2,IF(AND($O249="Jalon",BY$7&gt;=$R249,BY$7&lt;=$R249+$S249-1),1,""))</f>
        <v/>
      </c>
      <c r="BZ249" s="23" t="str">
        <f ca="1">IF(AND($O249="Objectif",BZ$7&gt;=$R249,BZ$7&lt;=$R249+$S249-1),2,IF(AND($O249="Jalon",BZ$7&gt;=$R249,BZ$7&lt;=$R249+$S249-1),1,""))</f>
        <v/>
      </c>
      <c r="CA249" s="23" t="str">
        <f ca="1">IF(AND($O249="Objectif",CA$7&gt;=$R249,CA$7&lt;=$R249+$S249-1),2,IF(AND($O249="Jalon",CA$7&gt;=$R249,CA$7&lt;=$R249+$S249-1),1,""))</f>
        <v/>
      </c>
      <c r="CB249" s="23" t="str">
        <f ca="1">IF(AND($O249="Objectif",CB$7&gt;=$R249,CB$7&lt;=$R249+$S249-1),2,IF(AND($O249="Jalon",CB$7&gt;=$R249,CB$7&lt;=$R249+$S249-1),1,""))</f>
        <v/>
      </c>
    </row>
    <row r="250" spans="1:80" ht="30" customHeight="1" x14ac:dyDescent="0.25">
      <c r="A250" s="37">
        <v>14</v>
      </c>
      <c r="B250" s="33" t="s">
        <v>30</v>
      </c>
      <c r="C250" s="88" t="str">
        <f ca="1">VLOOKUP(((Jalons[[#This Row],[perturbation ]]+Jalons[[#This Row],[perturbation 9]])/150),$D$3:$E$6,2,1)</f>
        <v>En bonne voie</v>
      </c>
      <c r="D250" s="88" t="str">
        <f ca="1">VLOOKUP((Jalons[[#This Row],[temps consommés ]]-Jalons[[#This Row],[Nombre de jours]])/Jalons[[#This Row],[Nombre de jours]],$V$3:$W$6,2,1)</f>
        <v>En bonne voie</v>
      </c>
      <c r="E250" s="22" t="s">
        <v>9</v>
      </c>
      <c r="F250" s="65">
        <f>IF(AND(Jalons[[#This Row],[début réel ]]="",Jalons[[#This Row],[fin réelle ]]),0,IF(AND(Jalons[[#This Row],[début réel ]]&lt;&gt;"",Jalons[[#This Row],[fin réelle ]]=""),0.5,1))</f>
        <v>0</v>
      </c>
      <c r="G250" s="56">
        <f>+T205+1</f>
        <v>45108</v>
      </c>
      <c r="H250" s="21">
        <v>1</v>
      </c>
      <c r="I250" s="45">
        <f>+Jalons[[#This Row],[Début prévisionnel ]]+Jalons[[#This Row],[Nombre de jours]]-1</f>
        <v>45108</v>
      </c>
      <c r="J250" s="45"/>
      <c r="K250" s="87">
        <f ca="1">IF(Jalons[[#This Row],[temps consommés ]]-Jalons[[#This Row],[Nombre de jours]]&lt;0,0,Jalons[[#This Row],[temps consommés ]]-Jalons[[#This Row],[Nombre de jours]])</f>
        <v>0</v>
      </c>
      <c r="L25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0" s="45"/>
      <c r="O250" s="88" t="str">
        <f ca="1">VLOOKUP(Jalons[[#This Row],[temps consommés 10]]-Jalons[[#This Row],[Nombre de jours6]]/Jalons[[#This Row],[Nombre de jours6]],$V$3:$W$6,2,1)</f>
        <v>En bonne voie</v>
      </c>
      <c r="P250" s="22" t="s">
        <v>9</v>
      </c>
      <c r="Q250" s="65">
        <f>IF(AND(Jalons[[#This Row],[début réel 8]]="",Jalons[[#This Row],[fin réelle 11]]),0,IF(AND(Jalons[[#This Row],[début réel 8]]&lt;&gt;"",Jalons[[#This Row],[fin réelle 11]]=""),0.5,1))</f>
        <v>0</v>
      </c>
      <c r="R250" s="56">
        <f>+Jalons[[#This Row],[Fin ]]+1</f>
        <v>45109</v>
      </c>
      <c r="S250">
        <v>1</v>
      </c>
      <c r="T250" s="45">
        <f>Jalons[[#This Row],[Début prévisionnel 5]]+Jalons[[#This Row],[Nombre de jours6]]</f>
        <v>45110</v>
      </c>
      <c r="U250" s="64"/>
      <c r="V250" s="87">
        <f ca="1">IF(Jalons[[#This Row],[temps consommés 10]]-Jalons[[#This Row],[Nombre de jours6]]&lt;0,0,Jalons[[#This Row],[temps consommés 10]]-Jalons[[#This Row],[Nombre de jours6]])</f>
        <v>0</v>
      </c>
      <c r="W25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0" s="45"/>
      <c r="Y250" s="23" t="str">
        <f ca="1">IF(AND($O250="Objectif",Y$7&gt;=$R250,Y$7&lt;=$R250+$S250-1),2,IF(AND($O250="Jalon",Y$7&gt;=$R250,Y$7&lt;=$R250+$S250-1),1,""))</f>
        <v/>
      </c>
      <c r="Z250" s="23" t="str">
        <f ca="1">IF(AND($O250="Objectif",Z$7&gt;=$R250,Z$7&lt;=$R250+$S250-1),2,IF(AND($O250="Jalon",Z$7&gt;=$R250,Z$7&lt;=$R250+$S250-1),1,""))</f>
        <v/>
      </c>
      <c r="AA250" s="23" t="str">
        <f ca="1">IF(AND($O250="Objectif",AA$7&gt;=$R250,AA$7&lt;=$R250+$S250-1),2,IF(AND($O250="Jalon",AA$7&gt;=$R250,AA$7&lt;=$R250+$S250-1),1,""))</f>
        <v/>
      </c>
      <c r="AB250" s="23" t="str">
        <f ca="1">IF(AND($O250="Objectif",AB$7&gt;=$R250,AB$7&lt;=$R250+$S250-1),2,IF(AND($O250="Jalon",AB$7&gt;=$R250,AB$7&lt;=$R250+$S250-1),1,""))</f>
        <v/>
      </c>
      <c r="AC250" s="23" t="str">
        <f ca="1">IF(AND($O250="Objectif",AC$7&gt;=$R250,AC$7&lt;=$R250+$S250-1),2,IF(AND($O250="Jalon",AC$7&gt;=$R250,AC$7&lt;=$R250+$S250-1),1,""))</f>
        <v/>
      </c>
      <c r="AD250" s="23" t="str">
        <f ca="1">IF(AND($O250="Objectif",AD$7&gt;=$R250,AD$7&lt;=$R250+$S250-1),2,IF(AND($O250="Jalon",AD$7&gt;=$R250,AD$7&lt;=$R250+$S250-1),1,""))</f>
        <v/>
      </c>
      <c r="AE250" s="23" t="str">
        <f ca="1">IF(AND($O250="Objectif",AE$7&gt;=$R250,AE$7&lt;=$R250+$S250-1),2,IF(AND($O250="Jalon",AE$7&gt;=$R250,AE$7&lt;=$R250+$S250-1),1,""))</f>
        <v/>
      </c>
      <c r="AF250" s="23" t="str">
        <f ca="1">IF(AND($O250="Objectif",AF$7&gt;=$R250,AF$7&lt;=$R250+$S250-1),2,IF(AND($O250="Jalon",AF$7&gt;=$R250,AF$7&lt;=$R250+$S250-1),1,""))</f>
        <v/>
      </c>
      <c r="AG250" s="23" t="str">
        <f ca="1">IF(AND($O250="Objectif",AG$7&gt;=$R250,AG$7&lt;=$R250+$S250-1),2,IF(AND($O250="Jalon",AG$7&gt;=$R250,AG$7&lt;=$R250+$S250-1),1,""))</f>
        <v/>
      </c>
      <c r="AH250" s="23" t="str">
        <f ca="1">IF(AND($O250="Objectif",AH$7&gt;=$R250,AH$7&lt;=$R250+$S250-1),2,IF(AND($O250="Jalon",AH$7&gt;=$R250,AH$7&lt;=$R250+$S250-1),1,""))</f>
        <v/>
      </c>
      <c r="AI250" s="23" t="str">
        <f ca="1">IF(AND($O250="Objectif",AI$7&gt;=$R250,AI$7&lt;=$R250+$S250-1),2,IF(AND($O250="Jalon",AI$7&gt;=$R250,AI$7&lt;=$R250+$S250-1),1,""))</f>
        <v/>
      </c>
      <c r="AJ250" s="23" t="str">
        <f ca="1">IF(AND($O250="Objectif",AJ$7&gt;=$R250,AJ$7&lt;=$R250+$S250-1),2,IF(AND($O250="Jalon",AJ$7&gt;=$R250,AJ$7&lt;=$R250+$S250-1),1,""))</f>
        <v/>
      </c>
      <c r="AK250" s="23" t="str">
        <f ca="1">IF(AND($O250="Objectif",AK$7&gt;=$R250,AK$7&lt;=$R250+$S250-1),2,IF(AND($O250="Jalon",AK$7&gt;=$R250,AK$7&lt;=$R250+$S250-1),1,""))</f>
        <v/>
      </c>
      <c r="AL250" s="23" t="str">
        <f ca="1">IF(AND($O250="Objectif",AL$7&gt;=$R250,AL$7&lt;=$R250+$S250-1),2,IF(AND($O250="Jalon",AL$7&gt;=$R250,AL$7&lt;=$R250+$S250-1),1,""))</f>
        <v/>
      </c>
      <c r="AM250" s="23" t="str">
        <f ca="1">IF(AND($O250="Objectif",AM$7&gt;=$R250,AM$7&lt;=$R250+$S250-1),2,IF(AND($O250="Jalon",AM$7&gt;=$R250,AM$7&lt;=$R250+$S250-1),1,""))</f>
        <v/>
      </c>
      <c r="AN250" s="23" t="str">
        <f ca="1">IF(AND($O250="Objectif",AN$7&gt;=$R250,AN$7&lt;=$R250+$S250-1),2,IF(AND($O250="Jalon",AN$7&gt;=$R250,AN$7&lt;=$R250+$S250-1),1,""))</f>
        <v/>
      </c>
      <c r="AO250" s="23" t="str">
        <f ca="1">IF(AND($O250="Objectif",AO$7&gt;=$R250,AO$7&lt;=$R250+$S250-1),2,IF(AND($O250="Jalon",AO$7&gt;=$R250,AO$7&lt;=$R250+$S250-1),1,""))</f>
        <v/>
      </c>
      <c r="AP250" s="23" t="str">
        <f ca="1">IF(AND($O250="Objectif",AP$7&gt;=$R250,AP$7&lt;=$R250+$S250-1),2,IF(AND($O250="Jalon",AP$7&gt;=$R250,AP$7&lt;=$R250+$S250-1),1,""))</f>
        <v/>
      </c>
      <c r="AQ250" s="23" t="str">
        <f ca="1">IF(AND($O250="Objectif",AQ$7&gt;=$R250,AQ$7&lt;=$R250+$S250-1),2,IF(AND($O250="Jalon",AQ$7&gt;=$R250,AQ$7&lt;=$R250+$S250-1),1,""))</f>
        <v/>
      </c>
      <c r="AR250" s="23" t="str">
        <f ca="1">IF(AND($O250="Objectif",AR$7&gt;=$R250,AR$7&lt;=$R250+$S250-1),2,IF(AND($O250="Jalon",AR$7&gt;=$R250,AR$7&lt;=$R250+$S250-1),1,""))</f>
        <v/>
      </c>
      <c r="AS250" s="23" t="str">
        <f ca="1">IF(AND($O250="Objectif",AS$7&gt;=$R250,AS$7&lt;=$R250+$S250-1),2,IF(AND($O250="Jalon",AS$7&gt;=$R250,AS$7&lt;=$R250+$S250-1),1,""))</f>
        <v/>
      </c>
      <c r="AT250" s="23" t="str">
        <f ca="1">IF(AND($O250="Objectif",AT$7&gt;=$R250,AT$7&lt;=$R250+$S250-1),2,IF(AND($O250="Jalon",AT$7&gt;=$R250,AT$7&lt;=$R250+$S250-1),1,""))</f>
        <v/>
      </c>
      <c r="AU250" s="23" t="str">
        <f ca="1">IF(AND($O250="Objectif",AU$7&gt;=$R250,AU$7&lt;=$R250+$S250-1),2,IF(AND($O250="Jalon",AU$7&gt;=$R250,AU$7&lt;=$R250+$S250-1),1,""))</f>
        <v/>
      </c>
      <c r="AV250" s="23" t="str">
        <f ca="1">IF(AND($O250="Objectif",AV$7&gt;=$R250,AV$7&lt;=$R250+$S250-1),2,IF(AND($O250="Jalon",AV$7&gt;=$R250,AV$7&lt;=$R250+$S250-1),1,""))</f>
        <v/>
      </c>
      <c r="AW250" s="23" t="str">
        <f ca="1">IF(AND($O250="Objectif",AW$7&gt;=$R250,AW$7&lt;=$R250+$S250-1),2,IF(AND($O250="Jalon",AW$7&gt;=$R250,AW$7&lt;=$R250+$S250-1),1,""))</f>
        <v/>
      </c>
      <c r="AX250" s="23" t="str">
        <f ca="1">IF(AND($O250="Objectif",AX$7&gt;=$R250,AX$7&lt;=$R250+$S250-1),2,IF(AND($O250="Jalon",AX$7&gt;=$R250,AX$7&lt;=$R250+$S250-1),1,""))</f>
        <v/>
      </c>
      <c r="AY250" s="23" t="str">
        <f ca="1">IF(AND($O250="Objectif",AY$7&gt;=$R250,AY$7&lt;=$R250+$S250-1),2,IF(AND($O250="Jalon",AY$7&gt;=$R250,AY$7&lt;=$R250+$S250-1),1,""))</f>
        <v/>
      </c>
      <c r="AZ250" s="23" t="str">
        <f ca="1">IF(AND($O250="Objectif",AZ$7&gt;=$R250,AZ$7&lt;=$R250+$S250-1),2,IF(AND($O250="Jalon",AZ$7&gt;=$R250,AZ$7&lt;=$R250+$S250-1),1,""))</f>
        <v/>
      </c>
      <c r="BA250" s="23" t="str">
        <f ca="1">IF(AND($O250="Objectif",BA$7&gt;=$R250,BA$7&lt;=$R250+$S250-1),2,IF(AND($O250="Jalon",BA$7&gt;=$R250,BA$7&lt;=$R250+$S250-1),1,""))</f>
        <v/>
      </c>
      <c r="BB250" s="23" t="str">
        <f ca="1">IF(AND($O250="Objectif",BB$7&gt;=$R250,BB$7&lt;=$R250+$S250-1),2,IF(AND($O250="Jalon",BB$7&gt;=$R250,BB$7&lt;=$R250+$S250-1),1,""))</f>
        <v/>
      </c>
      <c r="BC250" s="23" t="str">
        <f ca="1">IF(AND($O250="Objectif",BC$7&gt;=$R250,BC$7&lt;=$R250+$S250-1),2,IF(AND($O250="Jalon",BC$7&gt;=$R250,BC$7&lt;=$R250+$S250-1),1,""))</f>
        <v/>
      </c>
      <c r="BD250" s="23" t="str">
        <f ca="1">IF(AND($O250="Objectif",BD$7&gt;=$R250,BD$7&lt;=$R250+$S250-1),2,IF(AND($O250="Jalon",BD$7&gt;=$R250,BD$7&lt;=$R250+$S250-1),1,""))</f>
        <v/>
      </c>
      <c r="BE250" s="23" t="str">
        <f ca="1">IF(AND($O250="Objectif",BE$7&gt;=$R250,BE$7&lt;=$R250+$S250-1),2,IF(AND($O250="Jalon",BE$7&gt;=$R250,BE$7&lt;=$R250+$S250-1),1,""))</f>
        <v/>
      </c>
      <c r="BF250" s="23" t="str">
        <f ca="1">IF(AND($O250="Objectif",BF$7&gt;=$R250,BF$7&lt;=$R250+$S250-1),2,IF(AND($O250="Jalon",BF$7&gt;=$R250,BF$7&lt;=$R250+$S250-1),1,""))</f>
        <v/>
      </c>
      <c r="BG250" s="23" t="str">
        <f ca="1">IF(AND($O250="Objectif",BG$7&gt;=$R250,BG$7&lt;=$R250+$S250-1),2,IF(AND($O250="Jalon",BG$7&gt;=$R250,BG$7&lt;=$R250+$S250-1),1,""))</f>
        <v/>
      </c>
      <c r="BH250" s="23" t="str">
        <f ca="1">IF(AND($O250="Objectif",BH$7&gt;=$R250,BH$7&lt;=$R250+$S250-1),2,IF(AND($O250="Jalon",BH$7&gt;=$R250,BH$7&lt;=$R250+$S250-1),1,""))</f>
        <v/>
      </c>
      <c r="BI250" s="23" t="str">
        <f ca="1">IF(AND($O250="Objectif",BI$7&gt;=$R250,BI$7&lt;=$R250+$S250-1),2,IF(AND($O250="Jalon",BI$7&gt;=$R250,BI$7&lt;=$R250+$S250-1),1,""))</f>
        <v/>
      </c>
      <c r="BJ250" s="23" t="str">
        <f ca="1">IF(AND($O250="Objectif",BJ$7&gt;=$R250,BJ$7&lt;=$R250+$S250-1),2,IF(AND($O250="Jalon",BJ$7&gt;=$R250,BJ$7&lt;=$R250+$S250-1),1,""))</f>
        <v/>
      </c>
      <c r="BK250" s="23" t="str">
        <f ca="1">IF(AND($O250="Objectif",BK$7&gt;=$R250,BK$7&lt;=$R250+$S250-1),2,IF(AND($O250="Jalon",BK$7&gt;=$R250,BK$7&lt;=$R250+$S250-1),1,""))</f>
        <v/>
      </c>
      <c r="BL250" s="23" t="str">
        <f ca="1">IF(AND($O250="Objectif",BL$7&gt;=$R250,BL$7&lt;=$R250+$S250-1),2,IF(AND($O250="Jalon",BL$7&gt;=$R250,BL$7&lt;=$R250+$S250-1),1,""))</f>
        <v/>
      </c>
      <c r="BM250" s="23" t="str">
        <f ca="1">IF(AND($O250="Objectif",BM$7&gt;=$R250,BM$7&lt;=$R250+$S250-1),2,IF(AND($O250="Jalon",BM$7&gt;=$R250,BM$7&lt;=$R250+$S250-1),1,""))</f>
        <v/>
      </c>
      <c r="BN250" s="23" t="str">
        <f ca="1">IF(AND($O250="Objectif",BN$7&gt;=$R250,BN$7&lt;=$R250+$S250-1),2,IF(AND($O250="Jalon",BN$7&gt;=$R250,BN$7&lt;=$R250+$S250-1),1,""))</f>
        <v/>
      </c>
      <c r="BO250" s="23" t="str">
        <f ca="1">IF(AND($O250="Objectif",BO$7&gt;=$R250,BO$7&lt;=$R250+$S250-1),2,IF(AND($O250="Jalon",BO$7&gt;=$R250,BO$7&lt;=$R250+$S250-1),1,""))</f>
        <v/>
      </c>
      <c r="BP250" s="23" t="str">
        <f ca="1">IF(AND($O250="Objectif",BP$7&gt;=$R250,BP$7&lt;=$R250+$S250-1),2,IF(AND($O250="Jalon",BP$7&gt;=$R250,BP$7&lt;=$R250+$S250-1),1,""))</f>
        <v/>
      </c>
      <c r="BQ250" s="23" t="str">
        <f ca="1">IF(AND($O250="Objectif",BQ$7&gt;=$R250,BQ$7&lt;=$R250+$S250-1),2,IF(AND($O250="Jalon",BQ$7&gt;=$R250,BQ$7&lt;=$R250+$S250-1),1,""))</f>
        <v/>
      </c>
      <c r="BR250" s="23" t="str">
        <f ca="1">IF(AND($O250="Objectif",BR$7&gt;=$R250,BR$7&lt;=$R250+$S250-1),2,IF(AND($O250="Jalon",BR$7&gt;=$R250,BR$7&lt;=$R250+$S250-1),1,""))</f>
        <v/>
      </c>
      <c r="BS250" s="23" t="str">
        <f ca="1">IF(AND($O250="Objectif",BS$7&gt;=$R250,BS$7&lt;=$R250+$S250-1),2,IF(AND($O250="Jalon",BS$7&gt;=$R250,BS$7&lt;=$R250+$S250-1),1,""))</f>
        <v/>
      </c>
      <c r="BT250" s="23" t="str">
        <f ca="1">IF(AND($O250="Objectif",BT$7&gt;=$R250,BT$7&lt;=$R250+$S250-1),2,IF(AND($O250="Jalon",BT$7&gt;=$R250,BT$7&lt;=$R250+$S250-1),1,""))</f>
        <v/>
      </c>
      <c r="BU250" s="23" t="str">
        <f ca="1">IF(AND($O250="Objectif",BU$7&gt;=$R250,BU$7&lt;=$R250+$S250-1),2,IF(AND($O250="Jalon",BU$7&gt;=$R250,BU$7&lt;=$R250+$S250-1),1,""))</f>
        <v/>
      </c>
      <c r="BV250" s="23" t="str">
        <f ca="1">IF(AND($O250="Objectif",BV$7&gt;=$R250,BV$7&lt;=$R250+$S250-1),2,IF(AND($O250="Jalon",BV$7&gt;=$R250,BV$7&lt;=$R250+$S250-1),1,""))</f>
        <v/>
      </c>
      <c r="BW250" s="23" t="str">
        <f ca="1">IF(AND($O250="Objectif",BW$7&gt;=$R250,BW$7&lt;=$R250+$S250-1),2,IF(AND($O250="Jalon",BW$7&gt;=$R250,BW$7&lt;=$R250+$S250-1),1,""))</f>
        <v/>
      </c>
      <c r="BX250" s="23" t="str">
        <f ca="1">IF(AND($O250="Objectif",BX$7&gt;=$R250,BX$7&lt;=$R250+$S250-1),2,IF(AND($O250="Jalon",BX$7&gt;=$R250,BX$7&lt;=$R250+$S250-1),1,""))</f>
        <v/>
      </c>
      <c r="BY250" s="23" t="str">
        <f ca="1">IF(AND($O250="Objectif",BY$7&gt;=$R250,BY$7&lt;=$R250+$S250-1),2,IF(AND($O250="Jalon",BY$7&gt;=$R250,BY$7&lt;=$R250+$S250-1),1,""))</f>
        <v/>
      </c>
      <c r="BZ250" s="23" t="str">
        <f ca="1">IF(AND($O250="Objectif",BZ$7&gt;=$R250,BZ$7&lt;=$R250+$S250-1),2,IF(AND($O250="Jalon",BZ$7&gt;=$R250,BZ$7&lt;=$R250+$S250-1),1,""))</f>
        <v/>
      </c>
      <c r="CA250" s="23" t="str">
        <f ca="1">IF(AND($O250="Objectif",CA$7&gt;=$R250,CA$7&lt;=$R250+$S250-1),2,IF(AND($O250="Jalon",CA$7&gt;=$R250,CA$7&lt;=$R250+$S250-1),1,""))</f>
        <v/>
      </c>
      <c r="CB250" s="23" t="str">
        <f ca="1">IF(AND($O250="Objectif",CB$7&gt;=$R250,CB$7&lt;=$R250+$S250-1),2,IF(AND($O250="Jalon",CB$7&gt;=$R250,CB$7&lt;=$R250+$S250-1),1,""))</f>
        <v/>
      </c>
    </row>
    <row r="251" spans="1:80" ht="30" customHeight="1" x14ac:dyDescent="0.25">
      <c r="A251" s="37">
        <v>15</v>
      </c>
      <c r="B251" s="33" t="s">
        <v>31</v>
      </c>
      <c r="C251" s="88" t="str">
        <f ca="1">VLOOKUP(((Jalons[[#This Row],[perturbation ]]+Jalons[[#This Row],[perturbation 9]])/150),$D$3:$E$6,2,1)</f>
        <v>En bonne voie</v>
      </c>
      <c r="D251" s="88" t="str">
        <f ca="1">VLOOKUP((Jalons[[#This Row],[temps consommés ]]-Jalons[[#This Row],[Nombre de jours]])/Jalons[[#This Row],[Nombre de jours]],$V$3:$W$6,2,1)</f>
        <v>En bonne voie</v>
      </c>
      <c r="E251" s="22" t="s">
        <v>9</v>
      </c>
      <c r="F251" s="65">
        <f>IF(AND(Jalons[[#This Row],[début réel ]]="",Jalons[[#This Row],[fin réelle ]]),0,IF(AND(Jalons[[#This Row],[début réel ]]&lt;&gt;"",Jalons[[#This Row],[fin réelle ]]=""),0.5,1))</f>
        <v>0</v>
      </c>
      <c r="G251" s="56">
        <f>+T206+1</f>
        <v>45108</v>
      </c>
      <c r="H251" s="21">
        <v>1</v>
      </c>
      <c r="I251" s="45">
        <f>+Jalons[[#This Row],[Début prévisionnel ]]+Jalons[[#This Row],[Nombre de jours]]-1</f>
        <v>45108</v>
      </c>
      <c r="J251" s="45"/>
      <c r="K251" s="87">
        <f ca="1">IF(Jalons[[#This Row],[temps consommés ]]-Jalons[[#This Row],[Nombre de jours]]&lt;0,0,Jalons[[#This Row],[temps consommés ]]-Jalons[[#This Row],[Nombre de jours]])</f>
        <v>0</v>
      </c>
      <c r="L25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1" s="45"/>
      <c r="O251" s="88" t="str">
        <f ca="1">VLOOKUP(Jalons[[#This Row],[temps consommés 10]]-Jalons[[#This Row],[Nombre de jours6]]/Jalons[[#This Row],[Nombre de jours6]],$V$3:$W$6,2,1)</f>
        <v>En bonne voie</v>
      </c>
      <c r="P251" s="22" t="s">
        <v>9</v>
      </c>
      <c r="Q251" s="65">
        <f>IF(AND(Jalons[[#This Row],[début réel 8]]="",Jalons[[#This Row],[fin réelle 11]]),0,IF(AND(Jalons[[#This Row],[début réel 8]]&lt;&gt;"",Jalons[[#This Row],[fin réelle 11]]=""),0.5,1))</f>
        <v>0</v>
      </c>
      <c r="R251" s="56">
        <f>+Jalons[[#This Row],[Fin ]]+1</f>
        <v>45109</v>
      </c>
      <c r="S251">
        <v>1</v>
      </c>
      <c r="T251" s="45">
        <f>Jalons[[#This Row],[Début prévisionnel 5]]+Jalons[[#This Row],[Nombre de jours6]]</f>
        <v>45110</v>
      </c>
      <c r="U251" s="64"/>
      <c r="V251" s="87">
        <f ca="1">IF(Jalons[[#This Row],[temps consommés 10]]-Jalons[[#This Row],[Nombre de jours6]]&lt;0,0,Jalons[[#This Row],[temps consommés 10]]-Jalons[[#This Row],[Nombre de jours6]])</f>
        <v>0</v>
      </c>
      <c r="W25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1" s="45"/>
      <c r="Y251" s="23" t="str">
        <f ca="1">IF(AND($O251="Objectif",Y$7&gt;=$R251,Y$7&lt;=$R251+$S251-1),2,IF(AND($O251="Jalon",Y$7&gt;=$R251,Y$7&lt;=$R251+$S251-1),1,""))</f>
        <v/>
      </c>
      <c r="Z251" s="23" t="str">
        <f ca="1">IF(AND($O251="Objectif",Z$7&gt;=$R251,Z$7&lt;=$R251+$S251-1),2,IF(AND($O251="Jalon",Z$7&gt;=$R251,Z$7&lt;=$R251+$S251-1),1,""))</f>
        <v/>
      </c>
      <c r="AA251" s="23" t="str">
        <f ca="1">IF(AND($O251="Objectif",AA$7&gt;=$R251,AA$7&lt;=$R251+$S251-1),2,IF(AND($O251="Jalon",AA$7&gt;=$R251,AA$7&lt;=$R251+$S251-1),1,""))</f>
        <v/>
      </c>
      <c r="AB251" s="23" t="str">
        <f ca="1">IF(AND($O251="Objectif",AB$7&gt;=$R251,AB$7&lt;=$R251+$S251-1),2,IF(AND($O251="Jalon",AB$7&gt;=$R251,AB$7&lt;=$R251+$S251-1),1,""))</f>
        <v/>
      </c>
      <c r="AC251" s="23" t="str">
        <f ca="1">IF(AND($O251="Objectif",AC$7&gt;=$R251,AC$7&lt;=$R251+$S251-1),2,IF(AND($O251="Jalon",AC$7&gt;=$R251,AC$7&lt;=$R251+$S251-1),1,""))</f>
        <v/>
      </c>
      <c r="AD251" s="23" t="str">
        <f ca="1">IF(AND($O251="Objectif",AD$7&gt;=$R251,AD$7&lt;=$R251+$S251-1),2,IF(AND($O251="Jalon",AD$7&gt;=$R251,AD$7&lt;=$R251+$S251-1),1,""))</f>
        <v/>
      </c>
      <c r="AE251" s="23" t="str">
        <f ca="1">IF(AND($O251="Objectif",AE$7&gt;=$R251,AE$7&lt;=$R251+$S251-1),2,IF(AND($O251="Jalon",AE$7&gt;=$R251,AE$7&lt;=$R251+$S251-1),1,""))</f>
        <v/>
      </c>
      <c r="AF251" s="23" t="str">
        <f ca="1">IF(AND($O251="Objectif",AF$7&gt;=$R251,AF$7&lt;=$R251+$S251-1),2,IF(AND($O251="Jalon",AF$7&gt;=$R251,AF$7&lt;=$R251+$S251-1),1,""))</f>
        <v/>
      </c>
      <c r="AG251" s="23" t="str">
        <f ca="1">IF(AND($O251="Objectif",AG$7&gt;=$R251,AG$7&lt;=$R251+$S251-1),2,IF(AND($O251="Jalon",AG$7&gt;=$R251,AG$7&lt;=$R251+$S251-1),1,""))</f>
        <v/>
      </c>
      <c r="AH251" s="23" t="str">
        <f ca="1">IF(AND($O251="Objectif",AH$7&gt;=$R251,AH$7&lt;=$R251+$S251-1),2,IF(AND($O251="Jalon",AH$7&gt;=$R251,AH$7&lt;=$R251+$S251-1),1,""))</f>
        <v/>
      </c>
      <c r="AI251" s="23" t="str">
        <f ca="1">IF(AND($O251="Objectif",AI$7&gt;=$R251,AI$7&lt;=$R251+$S251-1),2,IF(AND($O251="Jalon",AI$7&gt;=$R251,AI$7&lt;=$R251+$S251-1),1,""))</f>
        <v/>
      </c>
      <c r="AJ251" s="23" t="str">
        <f ca="1">IF(AND($O251="Objectif",AJ$7&gt;=$R251,AJ$7&lt;=$R251+$S251-1),2,IF(AND($O251="Jalon",AJ$7&gt;=$R251,AJ$7&lt;=$R251+$S251-1),1,""))</f>
        <v/>
      </c>
      <c r="AK251" s="23" t="str">
        <f ca="1">IF(AND($O251="Objectif",AK$7&gt;=$R251,AK$7&lt;=$R251+$S251-1),2,IF(AND($O251="Jalon",AK$7&gt;=$R251,AK$7&lt;=$R251+$S251-1),1,""))</f>
        <v/>
      </c>
      <c r="AL251" s="23" t="str">
        <f ca="1">IF(AND($O251="Objectif",AL$7&gt;=$R251,AL$7&lt;=$R251+$S251-1),2,IF(AND($O251="Jalon",AL$7&gt;=$R251,AL$7&lt;=$R251+$S251-1),1,""))</f>
        <v/>
      </c>
      <c r="AM251" s="23" t="str">
        <f ca="1">IF(AND($O251="Objectif",AM$7&gt;=$R251,AM$7&lt;=$R251+$S251-1),2,IF(AND($O251="Jalon",AM$7&gt;=$R251,AM$7&lt;=$R251+$S251-1),1,""))</f>
        <v/>
      </c>
      <c r="AN251" s="23" t="str">
        <f ca="1">IF(AND($O251="Objectif",AN$7&gt;=$R251,AN$7&lt;=$R251+$S251-1),2,IF(AND($O251="Jalon",AN$7&gt;=$R251,AN$7&lt;=$R251+$S251-1),1,""))</f>
        <v/>
      </c>
      <c r="AO251" s="23" t="str">
        <f ca="1">IF(AND($O251="Objectif",AO$7&gt;=$R251,AO$7&lt;=$R251+$S251-1),2,IF(AND($O251="Jalon",AO$7&gt;=$R251,AO$7&lt;=$R251+$S251-1),1,""))</f>
        <v/>
      </c>
      <c r="AP251" s="23" t="str">
        <f ca="1">IF(AND($O251="Objectif",AP$7&gt;=$R251,AP$7&lt;=$R251+$S251-1),2,IF(AND($O251="Jalon",AP$7&gt;=$R251,AP$7&lt;=$R251+$S251-1),1,""))</f>
        <v/>
      </c>
      <c r="AQ251" s="23" t="str">
        <f ca="1">IF(AND($O251="Objectif",AQ$7&gt;=$R251,AQ$7&lt;=$R251+$S251-1),2,IF(AND($O251="Jalon",AQ$7&gt;=$R251,AQ$7&lt;=$R251+$S251-1),1,""))</f>
        <v/>
      </c>
      <c r="AR251" s="23" t="str">
        <f ca="1">IF(AND($O251="Objectif",AR$7&gt;=$R251,AR$7&lt;=$R251+$S251-1),2,IF(AND($O251="Jalon",AR$7&gt;=$R251,AR$7&lt;=$R251+$S251-1),1,""))</f>
        <v/>
      </c>
      <c r="AS251" s="23" t="str">
        <f ca="1">IF(AND($O251="Objectif",AS$7&gt;=$R251,AS$7&lt;=$R251+$S251-1),2,IF(AND($O251="Jalon",AS$7&gt;=$R251,AS$7&lt;=$R251+$S251-1),1,""))</f>
        <v/>
      </c>
      <c r="AT251" s="23" t="str">
        <f ca="1">IF(AND($O251="Objectif",AT$7&gt;=$R251,AT$7&lt;=$R251+$S251-1),2,IF(AND($O251="Jalon",AT$7&gt;=$R251,AT$7&lt;=$R251+$S251-1),1,""))</f>
        <v/>
      </c>
      <c r="AU251" s="23" t="str">
        <f ca="1">IF(AND($O251="Objectif",AU$7&gt;=$R251,AU$7&lt;=$R251+$S251-1),2,IF(AND($O251="Jalon",AU$7&gt;=$R251,AU$7&lt;=$R251+$S251-1),1,""))</f>
        <v/>
      </c>
      <c r="AV251" s="23" t="str">
        <f ca="1">IF(AND($O251="Objectif",AV$7&gt;=$R251,AV$7&lt;=$R251+$S251-1),2,IF(AND($O251="Jalon",AV$7&gt;=$R251,AV$7&lt;=$R251+$S251-1),1,""))</f>
        <v/>
      </c>
      <c r="AW251" s="23" t="str">
        <f ca="1">IF(AND($O251="Objectif",AW$7&gt;=$R251,AW$7&lt;=$R251+$S251-1),2,IF(AND($O251="Jalon",AW$7&gt;=$R251,AW$7&lt;=$R251+$S251-1),1,""))</f>
        <v/>
      </c>
      <c r="AX251" s="23" t="str">
        <f ca="1">IF(AND($O251="Objectif",AX$7&gt;=$R251,AX$7&lt;=$R251+$S251-1),2,IF(AND($O251="Jalon",AX$7&gt;=$R251,AX$7&lt;=$R251+$S251-1),1,""))</f>
        <v/>
      </c>
      <c r="AY251" s="23" t="str">
        <f ca="1">IF(AND($O251="Objectif",AY$7&gt;=$R251,AY$7&lt;=$R251+$S251-1),2,IF(AND($O251="Jalon",AY$7&gt;=$R251,AY$7&lt;=$R251+$S251-1),1,""))</f>
        <v/>
      </c>
      <c r="AZ251" s="23" t="str">
        <f ca="1">IF(AND($O251="Objectif",AZ$7&gt;=$R251,AZ$7&lt;=$R251+$S251-1),2,IF(AND($O251="Jalon",AZ$7&gt;=$R251,AZ$7&lt;=$R251+$S251-1),1,""))</f>
        <v/>
      </c>
      <c r="BA251" s="23" t="str">
        <f ca="1">IF(AND($O251="Objectif",BA$7&gt;=$R251,BA$7&lt;=$R251+$S251-1),2,IF(AND($O251="Jalon",BA$7&gt;=$R251,BA$7&lt;=$R251+$S251-1),1,""))</f>
        <v/>
      </c>
      <c r="BB251" s="23" t="str">
        <f ca="1">IF(AND($O251="Objectif",BB$7&gt;=$R251,BB$7&lt;=$R251+$S251-1),2,IF(AND($O251="Jalon",BB$7&gt;=$R251,BB$7&lt;=$R251+$S251-1),1,""))</f>
        <v/>
      </c>
      <c r="BC251" s="23" t="str">
        <f ca="1">IF(AND($O251="Objectif",BC$7&gt;=$R251,BC$7&lt;=$R251+$S251-1),2,IF(AND($O251="Jalon",BC$7&gt;=$R251,BC$7&lt;=$R251+$S251-1),1,""))</f>
        <v/>
      </c>
      <c r="BD251" s="23" t="str">
        <f ca="1">IF(AND($O251="Objectif",BD$7&gt;=$R251,BD$7&lt;=$R251+$S251-1),2,IF(AND($O251="Jalon",BD$7&gt;=$R251,BD$7&lt;=$R251+$S251-1),1,""))</f>
        <v/>
      </c>
      <c r="BE251" s="23" t="str">
        <f ca="1">IF(AND($O251="Objectif",BE$7&gt;=$R251,BE$7&lt;=$R251+$S251-1),2,IF(AND($O251="Jalon",BE$7&gt;=$R251,BE$7&lt;=$R251+$S251-1),1,""))</f>
        <v/>
      </c>
      <c r="BF251" s="23" t="str">
        <f ca="1">IF(AND($O251="Objectif",BF$7&gt;=$R251,BF$7&lt;=$R251+$S251-1),2,IF(AND($O251="Jalon",BF$7&gt;=$R251,BF$7&lt;=$R251+$S251-1),1,""))</f>
        <v/>
      </c>
      <c r="BG251" s="23" t="str">
        <f ca="1">IF(AND($O251="Objectif",BG$7&gt;=$R251,BG$7&lt;=$R251+$S251-1),2,IF(AND($O251="Jalon",BG$7&gt;=$R251,BG$7&lt;=$R251+$S251-1),1,""))</f>
        <v/>
      </c>
      <c r="BH251" s="23" t="str">
        <f ca="1">IF(AND($O251="Objectif",BH$7&gt;=$R251,BH$7&lt;=$R251+$S251-1),2,IF(AND($O251="Jalon",BH$7&gt;=$R251,BH$7&lt;=$R251+$S251-1),1,""))</f>
        <v/>
      </c>
      <c r="BI251" s="23" t="str">
        <f ca="1">IF(AND($O251="Objectif",BI$7&gt;=$R251,BI$7&lt;=$R251+$S251-1),2,IF(AND($O251="Jalon",BI$7&gt;=$R251,BI$7&lt;=$R251+$S251-1),1,""))</f>
        <v/>
      </c>
      <c r="BJ251" s="23" t="str">
        <f ca="1">IF(AND($O251="Objectif",BJ$7&gt;=$R251,BJ$7&lt;=$R251+$S251-1),2,IF(AND($O251="Jalon",BJ$7&gt;=$R251,BJ$7&lt;=$R251+$S251-1),1,""))</f>
        <v/>
      </c>
      <c r="BK251" s="23" t="str">
        <f ca="1">IF(AND($O251="Objectif",BK$7&gt;=$R251,BK$7&lt;=$R251+$S251-1),2,IF(AND($O251="Jalon",BK$7&gt;=$R251,BK$7&lt;=$R251+$S251-1),1,""))</f>
        <v/>
      </c>
      <c r="BL251" s="23" t="str">
        <f ca="1">IF(AND($O251="Objectif",BL$7&gt;=$R251,BL$7&lt;=$R251+$S251-1),2,IF(AND($O251="Jalon",BL$7&gt;=$R251,BL$7&lt;=$R251+$S251-1),1,""))</f>
        <v/>
      </c>
      <c r="BM251" s="23" t="str">
        <f ca="1">IF(AND($O251="Objectif",BM$7&gt;=$R251,BM$7&lt;=$R251+$S251-1),2,IF(AND($O251="Jalon",BM$7&gt;=$R251,BM$7&lt;=$R251+$S251-1),1,""))</f>
        <v/>
      </c>
      <c r="BN251" s="23" t="str">
        <f ca="1">IF(AND($O251="Objectif",BN$7&gt;=$R251,BN$7&lt;=$R251+$S251-1),2,IF(AND($O251="Jalon",BN$7&gt;=$R251,BN$7&lt;=$R251+$S251-1),1,""))</f>
        <v/>
      </c>
      <c r="BO251" s="23" t="str">
        <f ca="1">IF(AND($O251="Objectif",BO$7&gt;=$R251,BO$7&lt;=$R251+$S251-1),2,IF(AND($O251="Jalon",BO$7&gt;=$R251,BO$7&lt;=$R251+$S251-1),1,""))</f>
        <v/>
      </c>
      <c r="BP251" s="23" t="str">
        <f ca="1">IF(AND($O251="Objectif",BP$7&gt;=$R251,BP$7&lt;=$R251+$S251-1),2,IF(AND($O251="Jalon",BP$7&gt;=$R251,BP$7&lt;=$R251+$S251-1),1,""))</f>
        <v/>
      </c>
      <c r="BQ251" s="23" t="str">
        <f ca="1">IF(AND($O251="Objectif",BQ$7&gt;=$R251,BQ$7&lt;=$R251+$S251-1),2,IF(AND($O251="Jalon",BQ$7&gt;=$R251,BQ$7&lt;=$R251+$S251-1),1,""))</f>
        <v/>
      </c>
      <c r="BR251" s="23" t="str">
        <f ca="1">IF(AND($O251="Objectif",BR$7&gt;=$R251,BR$7&lt;=$R251+$S251-1),2,IF(AND($O251="Jalon",BR$7&gt;=$R251,BR$7&lt;=$R251+$S251-1),1,""))</f>
        <v/>
      </c>
      <c r="BS251" s="23" t="str">
        <f ca="1">IF(AND($O251="Objectif",BS$7&gt;=$R251,BS$7&lt;=$R251+$S251-1),2,IF(AND($O251="Jalon",BS$7&gt;=$R251,BS$7&lt;=$R251+$S251-1),1,""))</f>
        <v/>
      </c>
      <c r="BT251" s="23" t="str">
        <f ca="1">IF(AND($O251="Objectif",BT$7&gt;=$R251,BT$7&lt;=$R251+$S251-1),2,IF(AND($O251="Jalon",BT$7&gt;=$R251,BT$7&lt;=$R251+$S251-1),1,""))</f>
        <v/>
      </c>
      <c r="BU251" s="23" t="str">
        <f ca="1">IF(AND($O251="Objectif",BU$7&gt;=$R251,BU$7&lt;=$R251+$S251-1),2,IF(AND($O251="Jalon",BU$7&gt;=$R251,BU$7&lt;=$R251+$S251-1),1,""))</f>
        <v/>
      </c>
      <c r="BV251" s="23" t="str">
        <f ca="1">IF(AND($O251="Objectif",BV$7&gt;=$R251,BV$7&lt;=$R251+$S251-1),2,IF(AND($O251="Jalon",BV$7&gt;=$R251,BV$7&lt;=$R251+$S251-1),1,""))</f>
        <v/>
      </c>
      <c r="BW251" s="23" t="str">
        <f ca="1">IF(AND($O251="Objectif",BW$7&gt;=$R251,BW$7&lt;=$R251+$S251-1),2,IF(AND($O251="Jalon",BW$7&gt;=$R251,BW$7&lt;=$R251+$S251-1),1,""))</f>
        <v/>
      </c>
      <c r="BX251" s="23" t="str">
        <f ca="1">IF(AND($O251="Objectif",BX$7&gt;=$R251,BX$7&lt;=$R251+$S251-1),2,IF(AND($O251="Jalon",BX$7&gt;=$R251,BX$7&lt;=$R251+$S251-1),1,""))</f>
        <v/>
      </c>
      <c r="BY251" s="23" t="str">
        <f ca="1">IF(AND($O251="Objectif",BY$7&gt;=$R251,BY$7&lt;=$R251+$S251-1),2,IF(AND($O251="Jalon",BY$7&gt;=$R251,BY$7&lt;=$R251+$S251-1),1,""))</f>
        <v/>
      </c>
      <c r="BZ251" s="23" t="str">
        <f ca="1">IF(AND($O251="Objectif",BZ$7&gt;=$R251,BZ$7&lt;=$R251+$S251-1),2,IF(AND($O251="Jalon",BZ$7&gt;=$R251,BZ$7&lt;=$R251+$S251-1),1,""))</f>
        <v/>
      </c>
      <c r="CA251" s="23" t="str">
        <f ca="1">IF(AND($O251="Objectif",CA$7&gt;=$R251,CA$7&lt;=$R251+$S251-1),2,IF(AND($O251="Jalon",CA$7&gt;=$R251,CA$7&lt;=$R251+$S251-1),1,""))</f>
        <v/>
      </c>
      <c r="CB251" s="23" t="str">
        <f ca="1">IF(AND($O251="Objectif",CB$7&gt;=$R251,CB$7&lt;=$R251+$S251-1),2,IF(AND($O251="Jalon",CB$7&gt;=$R251,CB$7&lt;=$R251+$S251-1),1,""))</f>
        <v/>
      </c>
    </row>
    <row r="252" spans="1:80" ht="30" customHeight="1" x14ac:dyDescent="0.25">
      <c r="A252" s="37">
        <v>16</v>
      </c>
      <c r="B252" s="33" t="s">
        <v>32</v>
      </c>
      <c r="C252" s="88" t="str">
        <f ca="1">VLOOKUP(((Jalons[[#This Row],[perturbation ]]+Jalons[[#This Row],[perturbation 9]])/150),$D$3:$E$6,2,1)</f>
        <v>En bonne voie</v>
      </c>
      <c r="D252" s="88" t="str">
        <f ca="1">VLOOKUP((Jalons[[#This Row],[temps consommés ]]-Jalons[[#This Row],[Nombre de jours]])/Jalons[[#This Row],[Nombre de jours]],$V$3:$W$6,2,1)</f>
        <v>En bonne voie</v>
      </c>
      <c r="E252" s="22" t="s">
        <v>9</v>
      </c>
      <c r="F252" s="65">
        <f>IF(AND(Jalons[[#This Row],[début réel ]]="",Jalons[[#This Row],[fin réelle ]]),0,IF(AND(Jalons[[#This Row],[début réel ]]&lt;&gt;"",Jalons[[#This Row],[fin réelle ]]=""),0.5,1))</f>
        <v>0</v>
      </c>
      <c r="G252" s="56">
        <f>+T207+1</f>
        <v>45108</v>
      </c>
      <c r="H252" s="21">
        <v>1</v>
      </c>
      <c r="I252" s="45">
        <f>+Jalons[[#This Row],[Début prévisionnel ]]+Jalons[[#This Row],[Nombre de jours]]-1</f>
        <v>45108</v>
      </c>
      <c r="J252" s="45"/>
      <c r="K252" s="87">
        <f ca="1">IF(Jalons[[#This Row],[temps consommés ]]-Jalons[[#This Row],[Nombre de jours]]&lt;0,0,Jalons[[#This Row],[temps consommés ]]-Jalons[[#This Row],[Nombre de jours]])</f>
        <v>0</v>
      </c>
      <c r="L25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2" s="45"/>
      <c r="O252" s="88" t="str">
        <f ca="1">VLOOKUP(Jalons[[#This Row],[temps consommés 10]]-Jalons[[#This Row],[Nombre de jours6]]/Jalons[[#This Row],[Nombre de jours6]],$V$3:$W$6,2,1)</f>
        <v>En bonne voie</v>
      </c>
      <c r="P252" s="22" t="s">
        <v>9</v>
      </c>
      <c r="Q252" s="65">
        <f>IF(AND(Jalons[[#This Row],[début réel 8]]="",Jalons[[#This Row],[fin réelle 11]]),0,IF(AND(Jalons[[#This Row],[début réel 8]]&lt;&gt;"",Jalons[[#This Row],[fin réelle 11]]=""),0.5,1))</f>
        <v>0</v>
      </c>
      <c r="R252" s="56">
        <f>+Jalons[[#This Row],[Fin ]]+1</f>
        <v>45109</v>
      </c>
      <c r="S252">
        <v>1</v>
      </c>
      <c r="T252" s="45">
        <f>Jalons[[#This Row],[Début prévisionnel 5]]+Jalons[[#This Row],[Nombre de jours6]]</f>
        <v>45110</v>
      </c>
      <c r="U252" s="64"/>
      <c r="V252" s="87">
        <f ca="1">IF(Jalons[[#This Row],[temps consommés 10]]-Jalons[[#This Row],[Nombre de jours6]]&lt;0,0,Jalons[[#This Row],[temps consommés 10]]-Jalons[[#This Row],[Nombre de jours6]])</f>
        <v>0</v>
      </c>
      <c r="W25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2" s="45"/>
      <c r="Y252" s="23" t="str">
        <f ca="1">IF(AND($O252="Objectif",Y$7&gt;=$R252,Y$7&lt;=$R252+$S252-1),2,IF(AND($O252="Jalon",Y$7&gt;=$R252,Y$7&lt;=$R252+$S252-1),1,""))</f>
        <v/>
      </c>
      <c r="Z252" s="23" t="str">
        <f ca="1">IF(AND($O252="Objectif",Z$7&gt;=$R252,Z$7&lt;=$R252+$S252-1),2,IF(AND($O252="Jalon",Z$7&gt;=$R252,Z$7&lt;=$R252+$S252-1),1,""))</f>
        <v/>
      </c>
      <c r="AA252" s="23" t="str">
        <f ca="1">IF(AND($O252="Objectif",AA$7&gt;=$R252,AA$7&lt;=$R252+$S252-1),2,IF(AND($O252="Jalon",AA$7&gt;=$R252,AA$7&lt;=$R252+$S252-1),1,""))</f>
        <v/>
      </c>
      <c r="AB252" s="23" t="str">
        <f ca="1">IF(AND($O252="Objectif",AB$7&gt;=$R252,AB$7&lt;=$R252+$S252-1),2,IF(AND($O252="Jalon",AB$7&gt;=$R252,AB$7&lt;=$R252+$S252-1),1,""))</f>
        <v/>
      </c>
      <c r="AC252" s="23" t="str">
        <f ca="1">IF(AND($O252="Objectif",AC$7&gt;=$R252,AC$7&lt;=$R252+$S252-1),2,IF(AND($O252="Jalon",AC$7&gt;=$R252,AC$7&lt;=$R252+$S252-1),1,""))</f>
        <v/>
      </c>
      <c r="AD252" s="23" t="str">
        <f ca="1">IF(AND($O252="Objectif",AD$7&gt;=$R252,AD$7&lt;=$R252+$S252-1),2,IF(AND($O252="Jalon",AD$7&gt;=$R252,AD$7&lt;=$R252+$S252-1),1,""))</f>
        <v/>
      </c>
      <c r="AE252" s="23" t="str">
        <f ca="1">IF(AND($O252="Objectif",AE$7&gt;=$R252,AE$7&lt;=$R252+$S252-1),2,IF(AND($O252="Jalon",AE$7&gt;=$R252,AE$7&lt;=$R252+$S252-1),1,""))</f>
        <v/>
      </c>
      <c r="AF252" s="23" t="str">
        <f ca="1">IF(AND($O252="Objectif",AF$7&gt;=$R252,AF$7&lt;=$R252+$S252-1),2,IF(AND($O252="Jalon",AF$7&gt;=$R252,AF$7&lt;=$R252+$S252-1),1,""))</f>
        <v/>
      </c>
      <c r="AG252" s="23" t="str">
        <f ca="1">IF(AND($O252="Objectif",AG$7&gt;=$R252,AG$7&lt;=$R252+$S252-1),2,IF(AND($O252="Jalon",AG$7&gt;=$R252,AG$7&lt;=$R252+$S252-1),1,""))</f>
        <v/>
      </c>
      <c r="AH252" s="23" t="str">
        <f ca="1">IF(AND($O252="Objectif",AH$7&gt;=$R252,AH$7&lt;=$R252+$S252-1),2,IF(AND($O252="Jalon",AH$7&gt;=$R252,AH$7&lt;=$R252+$S252-1),1,""))</f>
        <v/>
      </c>
      <c r="AI252" s="23" t="str">
        <f ca="1">IF(AND($O252="Objectif",AI$7&gt;=$R252,AI$7&lt;=$R252+$S252-1),2,IF(AND($O252="Jalon",AI$7&gt;=$R252,AI$7&lt;=$R252+$S252-1),1,""))</f>
        <v/>
      </c>
      <c r="AJ252" s="23" t="str">
        <f ca="1">IF(AND($O252="Objectif",AJ$7&gt;=$R252,AJ$7&lt;=$R252+$S252-1),2,IF(AND($O252="Jalon",AJ$7&gt;=$R252,AJ$7&lt;=$R252+$S252-1),1,""))</f>
        <v/>
      </c>
      <c r="AK252" s="23" t="str">
        <f ca="1">IF(AND($O252="Objectif",AK$7&gt;=$R252,AK$7&lt;=$R252+$S252-1),2,IF(AND($O252="Jalon",AK$7&gt;=$R252,AK$7&lt;=$R252+$S252-1),1,""))</f>
        <v/>
      </c>
      <c r="AL252" s="23" t="str">
        <f ca="1">IF(AND($O252="Objectif",AL$7&gt;=$R252,AL$7&lt;=$R252+$S252-1),2,IF(AND($O252="Jalon",AL$7&gt;=$R252,AL$7&lt;=$R252+$S252-1),1,""))</f>
        <v/>
      </c>
      <c r="AM252" s="23" t="str">
        <f ca="1">IF(AND($O252="Objectif",AM$7&gt;=$R252,AM$7&lt;=$R252+$S252-1),2,IF(AND($O252="Jalon",AM$7&gt;=$R252,AM$7&lt;=$R252+$S252-1),1,""))</f>
        <v/>
      </c>
      <c r="AN252" s="23" t="str">
        <f ca="1">IF(AND($O252="Objectif",AN$7&gt;=$R252,AN$7&lt;=$R252+$S252-1),2,IF(AND($O252="Jalon",AN$7&gt;=$R252,AN$7&lt;=$R252+$S252-1),1,""))</f>
        <v/>
      </c>
      <c r="AO252" s="23" t="str">
        <f ca="1">IF(AND($O252="Objectif",AO$7&gt;=$R252,AO$7&lt;=$R252+$S252-1),2,IF(AND($O252="Jalon",AO$7&gt;=$R252,AO$7&lt;=$R252+$S252-1),1,""))</f>
        <v/>
      </c>
      <c r="AP252" s="23" t="str">
        <f ca="1">IF(AND($O252="Objectif",AP$7&gt;=$R252,AP$7&lt;=$R252+$S252-1),2,IF(AND($O252="Jalon",AP$7&gt;=$R252,AP$7&lt;=$R252+$S252-1),1,""))</f>
        <v/>
      </c>
      <c r="AQ252" s="23" t="str">
        <f ca="1">IF(AND($O252="Objectif",AQ$7&gt;=$R252,AQ$7&lt;=$R252+$S252-1),2,IF(AND($O252="Jalon",AQ$7&gt;=$R252,AQ$7&lt;=$R252+$S252-1),1,""))</f>
        <v/>
      </c>
      <c r="AR252" s="23" t="str">
        <f ca="1">IF(AND($O252="Objectif",AR$7&gt;=$R252,AR$7&lt;=$R252+$S252-1),2,IF(AND($O252="Jalon",AR$7&gt;=$R252,AR$7&lt;=$R252+$S252-1),1,""))</f>
        <v/>
      </c>
      <c r="AS252" s="23" t="str">
        <f ca="1">IF(AND($O252="Objectif",AS$7&gt;=$R252,AS$7&lt;=$R252+$S252-1),2,IF(AND($O252="Jalon",AS$7&gt;=$R252,AS$7&lt;=$R252+$S252-1),1,""))</f>
        <v/>
      </c>
      <c r="AT252" s="23" t="str">
        <f ca="1">IF(AND($O252="Objectif",AT$7&gt;=$R252,AT$7&lt;=$R252+$S252-1),2,IF(AND($O252="Jalon",AT$7&gt;=$R252,AT$7&lt;=$R252+$S252-1),1,""))</f>
        <v/>
      </c>
      <c r="AU252" s="23" t="str">
        <f ca="1">IF(AND($O252="Objectif",AU$7&gt;=$R252,AU$7&lt;=$R252+$S252-1),2,IF(AND($O252="Jalon",AU$7&gt;=$R252,AU$7&lt;=$R252+$S252-1),1,""))</f>
        <v/>
      </c>
      <c r="AV252" s="23" t="str">
        <f ca="1">IF(AND($O252="Objectif",AV$7&gt;=$R252,AV$7&lt;=$R252+$S252-1),2,IF(AND($O252="Jalon",AV$7&gt;=$R252,AV$7&lt;=$R252+$S252-1),1,""))</f>
        <v/>
      </c>
      <c r="AW252" s="23" t="str">
        <f ca="1">IF(AND($O252="Objectif",AW$7&gt;=$R252,AW$7&lt;=$R252+$S252-1),2,IF(AND($O252="Jalon",AW$7&gt;=$R252,AW$7&lt;=$R252+$S252-1),1,""))</f>
        <v/>
      </c>
      <c r="AX252" s="23" t="str">
        <f ca="1">IF(AND($O252="Objectif",AX$7&gt;=$R252,AX$7&lt;=$R252+$S252-1),2,IF(AND($O252="Jalon",AX$7&gt;=$R252,AX$7&lt;=$R252+$S252-1),1,""))</f>
        <v/>
      </c>
      <c r="AY252" s="23" t="str">
        <f ca="1">IF(AND($O252="Objectif",AY$7&gt;=$R252,AY$7&lt;=$R252+$S252-1),2,IF(AND($O252="Jalon",AY$7&gt;=$R252,AY$7&lt;=$R252+$S252-1),1,""))</f>
        <v/>
      </c>
      <c r="AZ252" s="23" t="str">
        <f ca="1">IF(AND($O252="Objectif",AZ$7&gt;=$R252,AZ$7&lt;=$R252+$S252-1),2,IF(AND($O252="Jalon",AZ$7&gt;=$R252,AZ$7&lt;=$R252+$S252-1),1,""))</f>
        <v/>
      </c>
      <c r="BA252" s="23" t="str">
        <f ca="1">IF(AND($O252="Objectif",BA$7&gt;=$R252,BA$7&lt;=$R252+$S252-1),2,IF(AND($O252="Jalon",BA$7&gt;=$R252,BA$7&lt;=$R252+$S252-1),1,""))</f>
        <v/>
      </c>
      <c r="BB252" s="23" t="str">
        <f ca="1">IF(AND($O252="Objectif",BB$7&gt;=$R252,BB$7&lt;=$R252+$S252-1),2,IF(AND($O252="Jalon",BB$7&gt;=$R252,BB$7&lt;=$R252+$S252-1),1,""))</f>
        <v/>
      </c>
      <c r="BC252" s="23" t="str">
        <f ca="1">IF(AND($O252="Objectif",BC$7&gt;=$R252,BC$7&lt;=$R252+$S252-1),2,IF(AND($O252="Jalon",BC$7&gt;=$R252,BC$7&lt;=$R252+$S252-1),1,""))</f>
        <v/>
      </c>
      <c r="BD252" s="23" t="str">
        <f ca="1">IF(AND($O252="Objectif",BD$7&gt;=$R252,BD$7&lt;=$R252+$S252-1),2,IF(AND($O252="Jalon",BD$7&gt;=$R252,BD$7&lt;=$R252+$S252-1),1,""))</f>
        <v/>
      </c>
      <c r="BE252" s="23" t="str">
        <f ca="1">IF(AND($O252="Objectif",BE$7&gt;=$R252,BE$7&lt;=$R252+$S252-1),2,IF(AND($O252="Jalon",BE$7&gt;=$R252,BE$7&lt;=$R252+$S252-1),1,""))</f>
        <v/>
      </c>
      <c r="BF252" s="23" t="str">
        <f ca="1">IF(AND($O252="Objectif",BF$7&gt;=$R252,BF$7&lt;=$R252+$S252-1),2,IF(AND($O252="Jalon",BF$7&gt;=$R252,BF$7&lt;=$R252+$S252-1),1,""))</f>
        <v/>
      </c>
      <c r="BG252" s="23" t="str">
        <f ca="1">IF(AND($O252="Objectif",BG$7&gt;=$R252,BG$7&lt;=$R252+$S252-1),2,IF(AND($O252="Jalon",BG$7&gt;=$R252,BG$7&lt;=$R252+$S252-1),1,""))</f>
        <v/>
      </c>
      <c r="BH252" s="23" t="str">
        <f ca="1">IF(AND($O252="Objectif",BH$7&gt;=$R252,BH$7&lt;=$R252+$S252-1),2,IF(AND($O252="Jalon",BH$7&gt;=$R252,BH$7&lt;=$R252+$S252-1),1,""))</f>
        <v/>
      </c>
      <c r="BI252" s="23" t="str">
        <f ca="1">IF(AND($O252="Objectif",BI$7&gt;=$R252,BI$7&lt;=$R252+$S252-1),2,IF(AND($O252="Jalon",BI$7&gt;=$R252,BI$7&lt;=$R252+$S252-1),1,""))</f>
        <v/>
      </c>
      <c r="BJ252" s="23" t="str">
        <f ca="1">IF(AND($O252="Objectif",BJ$7&gt;=$R252,BJ$7&lt;=$R252+$S252-1),2,IF(AND($O252="Jalon",BJ$7&gt;=$R252,BJ$7&lt;=$R252+$S252-1),1,""))</f>
        <v/>
      </c>
      <c r="BK252" s="23" t="str">
        <f ca="1">IF(AND($O252="Objectif",BK$7&gt;=$R252,BK$7&lt;=$R252+$S252-1),2,IF(AND($O252="Jalon",BK$7&gt;=$R252,BK$7&lt;=$R252+$S252-1),1,""))</f>
        <v/>
      </c>
      <c r="BL252" s="23" t="str">
        <f ca="1">IF(AND($O252="Objectif",BL$7&gt;=$R252,BL$7&lt;=$R252+$S252-1),2,IF(AND($O252="Jalon",BL$7&gt;=$R252,BL$7&lt;=$R252+$S252-1),1,""))</f>
        <v/>
      </c>
      <c r="BM252" s="23" t="str">
        <f ca="1">IF(AND($O252="Objectif",BM$7&gt;=$R252,BM$7&lt;=$R252+$S252-1),2,IF(AND($O252="Jalon",BM$7&gt;=$R252,BM$7&lt;=$R252+$S252-1),1,""))</f>
        <v/>
      </c>
      <c r="BN252" s="23" t="str">
        <f ca="1">IF(AND($O252="Objectif",BN$7&gt;=$R252,BN$7&lt;=$R252+$S252-1),2,IF(AND($O252="Jalon",BN$7&gt;=$R252,BN$7&lt;=$R252+$S252-1),1,""))</f>
        <v/>
      </c>
      <c r="BO252" s="23" t="str">
        <f ca="1">IF(AND($O252="Objectif",BO$7&gt;=$R252,BO$7&lt;=$R252+$S252-1),2,IF(AND($O252="Jalon",BO$7&gt;=$R252,BO$7&lt;=$R252+$S252-1),1,""))</f>
        <v/>
      </c>
      <c r="BP252" s="23" t="str">
        <f ca="1">IF(AND($O252="Objectif",BP$7&gt;=$R252,BP$7&lt;=$R252+$S252-1),2,IF(AND($O252="Jalon",BP$7&gt;=$R252,BP$7&lt;=$R252+$S252-1),1,""))</f>
        <v/>
      </c>
      <c r="BQ252" s="23" t="str">
        <f ca="1">IF(AND($O252="Objectif",BQ$7&gt;=$R252,BQ$7&lt;=$R252+$S252-1),2,IF(AND($O252="Jalon",BQ$7&gt;=$R252,BQ$7&lt;=$R252+$S252-1),1,""))</f>
        <v/>
      </c>
      <c r="BR252" s="23" t="str">
        <f ca="1">IF(AND($O252="Objectif",BR$7&gt;=$R252,BR$7&lt;=$R252+$S252-1),2,IF(AND($O252="Jalon",BR$7&gt;=$R252,BR$7&lt;=$R252+$S252-1),1,""))</f>
        <v/>
      </c>
      <c r="BS252" s="23" t="str">
        <f ca="1">IF(AND($O252="Objectif",BS$7&gt;=$R252,BS$7&lt;=$R252+$S252-1),2,IF(AND($O252="Jalon",BS$7&gt;=$R252,BS$7&lt;=$R252+$S252-1),1,""))</f>
        <v/>
      </c>
      <c r="BT252" s="23" t="str">
        <f ca="1">IF(AND($O252="Objectif",BT$7&gt;=$R252,BT$7&lt;=$R252+$S252-1),2,IF(AND($O252="Jalon",BT$7&gt;=$R252,BT$7&lt;=$R252+$S252-1),1,""))</f>
        <v/>
      </c>
      <c r="BU252" s="23" t="str">
        <f ca="1">IF(AND($O252="Objectif",BU$7&gt;=$R252,BU$7&lt;=$R252+$S252-1),2,IF(AND($O252="Jalon",BU$7&gt;=$R252,BU$7&lt;=$R252+$S252-1),1,""))</f>
        <v/>
      </c>
      <c r="BV252" s="23" t="str">
        <f ca="1">IF(AND($O252="Objectif",BV$7&gt;=$R252,BV$7&lt;=$R252+$S252-1),2,IF(AND($O252="Jalon",BV$7&gt;=$R252,BV$7&lt;=$R252+$S252-1),1,""))</f>
        <v/>
      </c>
      <c r="BW252" s="23" t="str">
        <f ca="1">IF(AND($O252="Objectif",BW$7&gt;=$R252,BW$7&lt;=$R252+$S252-1),2,IF(AND($O252="Jalon",BW$7&gt;=$R252,BW$7&lt;=$R252+$S252-1),1,""))</f>
        <v/>
      </c>
      <c r="BX252" s="23" t="str">
        <f ca="1">IF(AND($O252="Objectif",BX$7&gt;=$R252,BX$7&lt;=$R252+$S252-1),2,IF(AND($O252="Jalon",BX$7&gt;=$R252,BX$7&lt;=$R252+$S252-1),1,""))</f>
        <v/>
      </c>
      <c r="BY252" s="23" t="str">
        <f ca="1">IF(AND($O252="Objectif",BY$7&gt;=$R252,BY$7&lt;=$R252+$S252-1),2,IF(AND($O252="Jalon",BY$7&gt;=$R252,BY$7&lt;=$R252+$S252-1),1,""))</f>
        <v/>
      </c>
      <c r="BZ252" s="23" t="str">
        <f ca="1">IF(AND($O252="Objectif",BZ$7&gt;=$R252,BZ$7&lt;=$R252+$S252-1),2,IF(AND($O252="Jalon",BZ$7&gt;=$R252,BZ$7&lt;=$R252+$S252-1),1,""))</f>
        <v/>
      </c>
      <c r="CA252" s="23" t="str">
        <f ca="1">IF(AND($O252="Objectif",CA$7&gt;=$R252,CA$7&lt;=$R252+$S252-1),2,IF(AND($O252="Jalon",CA$7&gt;=$R252,CA$7&lt;=$R252+$S252-1),1,""))</f>
        <v/>
      </c>
      <c r="CB252" s="23" t="str">
        <f ca="1">IF(AND($O252="Objectif",CB$7&gt;=$R252,CB$7&lt;=$R252+$S252-1),2,IF(AND($O252="Jalon",CB$7&gt;=$R252,CB$7&lt;=$R252+$S252-1),1,""))</f>
        <v/>
      </c>
    </row>
    <row r="253" spans="1:80" ht="30" customHeight="1" x14ac:dyDescent="0.25">
      <c r="A253" s="37">
        <v>17</v>
      </c>
      <c r="B253" s="33" t="s">
        <v>33</v>
      </c>
      <c r="C253" s="88" t="str">
        <f ca="1">VLOOKUP(((Jalons[[#This Row],[perturbation ]]+Jalons[[#This Row],[perturbation 9]])/150),$D$3:$E$6,2,1)</f>
        <v>En bonne voie</v>
      </c>
      <c r="D253" s="88" t="str">
        <f ca="1">VLOOKUP((Jalons[[#This Row],[temps consommés ]]-Jalons[[#This Row],[Nombre de jours]])/Jalons[[#This Row],[Nombre de jours]],$V$3:$W$6,2,1)</f>
        <v>En bonne voie</v>
      </c>
      <c r="E253" s="22" t="s">
        <v>9</v>
      </c>
      <c r="F253" s="65">
        <f>IF(AND(Jalons[[#This Row],[début réel ]]="",Jalons[[#This Row],[fin réelle ]]),0,IF(AND(Jalons[[#This Row],[début réel ]]&lt;&gt;"",Jalons[[#This Row],[fin réelle ]]=""),0.5,1))</f>
        <v>0</v>
      </c>
      <c r="G253" s="56">
        <f>+T208+1</f>
        <v>45108</v>
      </c>
      <c r="H253" s="21">
        <v>1</v>
      </c>
      <c r="I253" s="45">
        <f>+Jalons[[#This Row],[Début prévisionnel ]]+Jalons[[#This Row],[Nombre de jours]]-1</f>
        <v>45108</v>
      </c>
      <c r="J253" s="45"/>
      <c r="K253" s="87">
        <f ca="1">IF(Jalons[[#This Row],[temps consommés ]]-Jalons[[#This Row],[Nombre de jours]]&lt;0,0,Jalons[[#This Row],[temps consommés ]]-Jalons[[#This Row],[Nombre de jours]])</f>
        <v>0</v>
      </c>
      <c r="L25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3" s="45"/>
      <c r="O253" s="88" t="str">
        <f ca="1">VLOOKUP(Jalons[[#This Row],[temps consommés 10]]-Jalons[[#This Row],[Nombre de jours6]]/Jalons[[#This Row],[Nombre de jours6]],$V$3:$W$6,2,1)</f>
        <v>En bonne voie</v>
      </c>
      <c r="P253" s="22" t="s">
        <v>9</v>
      </c>
      <c r="Q253" s="65">
        <f>IF(AND(Jalons[[#This Row],[début réel 8]]="",Jalons[[#This Row],[fin réelle 11]]),0,IF(AND(Jalons[[#This Row],[début réel 8]]&lt;&gt;"",Jalons[[#This Row],[fin réelle 11]]=""),0.5,1))</f>
        <v>0</v>
      </c>
      <c r="R253" s="56">
        <f>+Jalons[[#This Row],[Fin ]]+1</f>
        <v>45109</v>
      </c>
      <c r="S253">
        <v>1</v>
      </c>
      <c r="T253" s="45">
        <f>Jalons[[#This Row],[Début prévisionnel 5]]+Jalons[[#This Row],[Nombre de jours6]]</f>
        <v>45110</v>
      </c>
      <c r="U253" s="64"/>
      <c r="V253" s="87">
        <f ca="1">IF(Jalons[[#This Row],[temps consommés 10]]-Jalons[[#This Row],[Nombre de jours6]]&lt;0,0,Jalons[[#This Row],[temps consommés 10]]-Jalons[[#This Row],[Nombre de jours6]])</f>
        <v>0</v>
      </c>
      <c r="W25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3" s="45"/>
      <c r="Y253" s="23" t="str">
        <f ca="1">IF(AND($O253="Objectif",Y$7&gt;=$R253,Y$7&lt;=$R253+$S253-1),2,IF(AND($O253="Jalon",Y$7&gt;=$R253,Y$7&lt;=$R253+$S253-1),1,""))</f>
        <v/>
      </c>
      <c r="Z253" s="23" t="str">
        <f ca="1">IF(AND($O253="Objectif",Z$7&gt;=$R253,Z$7&lt;=$R253+$S253-1),2,IF(AND($O253="Jalon",Z$7&gt;=$R253,Z$7&lt;=$R253+$S253-1),1,""))</f>
        <v/>
      </c>
      <c r="AA253" s="23" t="str">
        <f ca="1">IF(AND($O253="Objectif",AA$7&gt;=$R253,AA$7&lt;=$R253+$S253-1),2,IF(AND($O253="Jalon",AA$7&gt;=$R253,AA$7&lt;=$R253+$S253-1),1,""))</f>
        <v/>
      </c>
      <c r="AB253" s="23" t="str">
        <f ca="1">IF(AND($O253="Objectif",AB$7&gt;=$R253,AB$7&lt;=$R253+$S253-1),2,IF(AND($O253="Jalon",AB$7&gt;=$R253,AB$7&lt;=$R253+$S253-1),1,""))</f>
        <v/>
      </c>
      <c r="AC253" s="23" t="str">
        <f ca="1">IF(AND($O253="Objectif",AC$7&gt;=$R253,AC$7&lt;=$R253+$S253-1),2,IF(AND($O253="Jalon",AC$7&gt;=$R253,AC$7&lt;=$R253+$S253-1),1,""))</f>
        <v/>
      </c>
      <c r="AD253" s="23" t="str">
        <f ca="1">IF(AND($O253="Objectif",AD$7&gt;=$R253,AD$7&lt;=$R253+$S253-1),2,IF(AND($O253="Jalon",AD$7&gt;=$R253,AD$7&lt;=$R253+$S253-1),1,""))</f>
        <v/>
      </c>
      <c r="AE253" s="23" t="str">
        <f ca="1">IF(AND($O253="Objectif",AE$7&gt;=$R253,AE$7&lt;=$R253+$S253-1),2,IF(AND($O253="Jalon",AE$7&gt;=$R253,AE$7&lt;=$R253+$S253-1),1,""))</f>
        <v/>
      </c>
      <c r="AF253" s="23" t="str">
        <f ca="1">IF(AND($O253="Objectif",AF$7&gt;=$R253,AF$7&lt;=$R253+$S253-1),2,IF(AND($O253="Jalon",AF$7&gt;=$R253,AF$7&lt;=$R253+$S253-1),1,""))</f>
        <v/>
      </c>
      <c r="AG253" s="23" t="str">
        <f ca="1">IF(AND($O253="Objectif",AG$7&gt;=$R253,AG$7&lt;=$R253+$S253-1),2,IF(AND($O253="Jalon",AG$7&gt;=$R253,AG$7&lt;=$R253+$S253-1),1,""))</f>
        <v/>
      </c>
      <c r="AH253" s="23" t="str">
        <f ca="1">IF(AND($O253="Objectif",AH$7&gt;=$R253,AH$7&lt;=$R253+$S253-1),2,IF(AND($O253="Jalon",AH$7&gt;=$R253,AH$7&lt;=$R253+$S253-1),1,""))</f>
        <v/>
      </c>
      <c r="AI253" s="23" t="str">
        <f ca="1">IF(AND($O253="Objectif",AI$7&gt;=$R253,AI$7&lt;=$R253+$S253-1),2,IF(AND($O253="Jalon",AI$7&gt;=$R253,AI$7&lt;=$R253+$S253-1),1,""))</f>
        <v/>
      </c>
      <c r="AJ253" s="23" t="str">
        <f ca="1">IF(AND($O253="Objectif",AJ$7&gt;=$R253,AJ$7&lt;=$R253+$S253-1),2,IF(AND($O253="Jalon",AJ$7&gt;=$R253,AJ$7&lt;=$R253+$S253-1),1,""))</f>
        <v/>
      </c>
      <c r="AK253" s="23" t="str">
        <f ca="1">IF(AND($O253="Objectif",AK$7&gt;=$R253,AK$7&lt;=$R253+$S253-1),2,IF(AND($O253="Jalon",AK$7&gt;=$R253,AK$7&lt;=$R253+$S253-1),1,""))</f>
        <v/>
      </c>
      <c r="AL253" s="23" t="str">
        <f ca="1">IF(AND($O253="Objectif",AL$7&gt;=$R253,AL$7&lt;=$R253+$S253-1),2,IF(AND($O253="Jalon",AL$7&gt;=$R253,AL$7&lt;=$R253+$S253-1),1,""))</f>
        <v/>
      </c>
      <c r="AM253" s="23" t="str">
        <f ca="1">IF(AND($O253="Objectif",AM$7&gt;=$R253,AM$7&lt;=$R253+$S253-1),2,IF(AND($O253="Jalon",AM$7&gt;=$R253,AM$7&lt;=$R253+$S253-1),1,""))</f>
        <v/>
      </c>
      <c r="AN253" s="23" t="str">
        <f ca="1">IF(AND($O253="Objectif",AN$7&gt;=$R253,AN$7&lt;=$R253+$S253-1),2,IF(AND($O253="Jalon",AN$7&gt;=$R253,AN$7&lt;=$R253+$S253-1),1,""))</f>
        <v/>
      </c>
      <c r="AO253" s="23" t="str">
        <f ca="1">IF(AND($O253="Objectif",AO$7&gt;=$R253,AO$7&lt;=$R253+$S253-1),2,IF(AND($O253="Jalon",AO$7&gt;=$R253,AO$7&lt;=$R253+$S253-1),1,""))</f>
        <v/>
      </c>
      <c r="AP253" s="23" t="str">
        <f ca="1">IF(AND($O253="Objectif",AP$7&gt;=$R253,AP$7&lt;=$R253+$S253-1),2,IF(AND($O253="Jalon",AP$7&gt;=$R253,AP$7&lt;=$R253+$S253-1),1,""))</f>
        <v/>
      </c>
      <c r="AQ253" s="23" t="str">
        <f ca="1">IF(AND($O253="Objectif",AQ$7&gt;=$R253,AQ$7&lt;=$R253+$S253-1),2,IF(AND($O253="Jalon",AQ$7&gt;=$R253,AQ$7&lt;=$R253+$S253-1),1,""))</f>
        <v/>
      </c>
      <c r="AR253" s="23" t="str">
        <f ca="1">IF(AND($O253="Objectif",AR$7&gt;=$R253,AR$7&lt;=$R253+$S253-1),2,IF(AND($O253="Jalon",AR$7&gt;=$R253,AR$7&lt;=$R253+$S253-1),1,""))</f>
        <v/>
      </c>
      <c r="AS253" s="23" t="str">
        <f ca="1">IF(AND($O253="Objectif",AS$7&gt;=$R253,AS$7&lt;=$R253+$S253-1),2,IF(AND($O253="Jalon",AS$7&gt;=$R253,AS$7&lt;=$R253+$S253-1),1,""))</f>
        <v/>
      </c>
      <c r="AT253" s="23" t="str">
        <f ca="1">IF(AND($O253="Objectif",AT$7&gt;=$R253,AT$7&lt;=$R253+$S253-1),2,IF(AND($O253="Jalon",AT$7&gt;=$R253,AT$7&lt;=$R253+$S253-1),1,""))</f>
        <v/>
      </c>
      <c r="AU253" s="23" t="str">
        <f ca="1">IF(AND($O253="Objectif",AU$7&gt;=$R253,AU$7&lt;=$R253+$S253-1),2,IF(AND($O253="Jalon",AU$7&gt;=$R253,AU$7&lt;=$R253+$S253-1),1,""))</f>
        <v/>
      </c>
      <c r="AV253" s="23" t="str">
        <f ca="1">IF(AND($O253="Objectif",AV$7&gt;=$R253,AV$7&lt;=$R253+$S253-1),2,IF(AND($O253="Jalon",AV$7&gt;=$R253,AV$7&lt;=$R253+$S253-1),1,""))</f>
        <v/>
      </c>
      <c r="AW253" s="23" t="str">
        <f ca="1">IF(AND($O253="Objectif",AW$7&gt;=$R253,AW$7&lt;=$R253+$S253-1),2,IF(AND($O253="Jalon",AW$7&gt;=$R253,AW$7&lt;=$R253+$S253-1),1,""))</f>
        <v/>
      </c>
      <c r="AX253" s="23" t="str">
        <f ca="1">IF(AND($O253="Objectif",AX$7&gt;=$R253,AX$7&lt;=$R253+$S253-1),2,IF(AND($O253="Jalon",AX$7&gt;=$R253,AX$7&lt;=$R253+$S253-1),1,""))</f>
        <v/>
      </c>
      <c r="AY253" s="23" t="str">
        <f ca="1">IF(AND($O253="Objectif",AY$7&gt;=$R253,AY$7&lt;=$R253+$S253-1),2,IF(AND($O253="Jalon",AY$7&gt;=$R253,AY$7&lt;=$R253+$S253-1),1,""))</f>
        <v/>
      </c>
      <c r="AZ253" s="23" t="str">
        <f ca="1">IF(AND($O253="Objectif",AZ$7&gt;=$R253,AZ$7&lt;=$R253+$S253-1),2,IF(AND($O253="Jalon",AZ$7&gt;=$R253,AZ$7&lt;=$R253+$S253-1),1,""))</f>
        <v/>
      </c>
      <c r="BA253" s="23" t="str">
        <f ca="1">IF(AND($O253="Objectif",BA$7&gt;=$R253,BA$7&lt;=$R253+$S253-1),2,IF(AND($O253="Jalon",BA$7&gt;=$R253,BA$7&lt;=$R253+$S253-1),1,""))</f>
        <v/>
      </c>
      <c r="BB253" s="23" t="str">
        <f ca="1">IF(AND($O253="Objectif",BB$7&gt;=$R253,BB$7&lt;=$R253+$S253-1),2,IF(AND($O253="Jalon",BB$7&gt;=$R253,BB$7&lt;=$R253+$S253-1),1,""))</f>
        <v/>
      </c>
      <c r="BC253" s="23" t="str">
        <f ca="1">IF(AND($O253="Objectif",BC$7&gt;=$R253,BC$7&lt;=$R253+$S253-1),2,IF(AND($O253="Jalon",BC$7&gt;=$R253,BC$7&lt;=$R253+$S253-1),1,""))</f>
        <v/>
      </c>
      <c r="BD253" s="23" t="str">
        <f ca="1">IF(AND($O253="Objectif",BD$7&gt;=$R253,BD$7&lt;=$R253+$S253-1),2,IF(AND($O253="Jalon",BD$7&gt;=$R253,BD$7&lt;=$R253+$S253-1),1,""))</f>
        <v/>
      </c>
      <c r="BE253" s="23" t="str">
        <f ca="1">IF(AND($O253="Objectif",BE$7&gt;=$R253,BE$7&lt;=$R253+$S253-1),2,IF(AND($O253="Jalon",BE$7&gt;=$R253,BE$7&lt;=$R253+$S253-1),1,""))</f>
        <v/>
      </c>
      <c r="BF253" s="23" t="str">
        <f ca="1">IF(AND($O253="Objectif",BF$7&gt;=$R253,BF$7&lt;=$R253+$S253-1),2,IF(AND($O253="Jalon",BF$7&gt;=$R253,BF$7&lt;=$R253+$S253-1),1,""))</f>
        <v/>
      </c>
      <c r="BG253" s="23" t="str">
        <f ca="1">IF(AND($O253="Objectif",BG$7&gt;=$R253,BG$7&lt;=$R253+$S253-1),2,IF(AND($O253="Jalon",BG$7&gt;=$R253,BG$7&lt;=$R253+$S253-1),1,""))</f>
        <v/>
      </c>
      <c r="BH253" s="23" t="str">
        <f ca="1">IF(AND($O253="Objectif",BH$7&gt;=$R253,BH$7&lt;=$R253+$S253-1),2,IF(AND($O253="Jalon",BH$7&gt;=$R253,BH$7&lt;=$R253+$S253-1),1,""))</f>
        <v/>
      </c>
      <c r="BI253" s="23" t="str">
        <f ca="1">IF(AND($O253="Objectif",BI$7&gt;=$R253,BI$7&lt;=$R253+$S253-1),2,IF(AND($O253="Jalon",BI$7&gt;=$R253,BI$7&lt;=$R253+$S253-1),1,""))</f>
        <v/>
      </c>
      <c r="BJ253" s="23" t="str">
        <f ca="1">IF(AND($O253="Objectif",BJ$7&gt;=$R253,BJ$7&lt;=$R253+$S253-1),2,IF(AND($O253="Jalon",BJ$7&gt;=$R253,BJ$7&lt;=$R253+$S253-1),1,""))</f>
        <v/>
      </c>
      <c r="BK253" s="23" t="str">
        <f ca="1">IF(AND($O253="Objectif",BK$7&gt;=$R253,BK$7&lt;=$R253+$S253-1),2,IF(AND($O253="Jalon",BK$7&gt;=$R253,BK$7&lt;=$R253+$S253-1),1,""))</f>
        <v/>
      </c>
      <c r="BL253" s="23" t="str">
        <f ca="1">IF(AND($O253="Objectif",BL$7&gt;=$R253,BL$7&lt;=$R253+$S253-1),2,IF(AND($O253="Jalon",BL$7&gt;=$R253,BL$7&lt;=$R253+$S253-1),1,""))</f>
        <v/>
      </c>
      <c r="BM253" s="23" t="str">
        <f ca="1">IF(AND($O253="Objectif",BM$7&gt;=$R253,BM$7&lt;=$R253+$S253-1),2,IF(AND($O253="Jalon",BM$7&gt;=$R253,BM$7&lt;=$R253+$S253-1),1,""))</f>
        <v/>
      </c>
      <c r="BN253" s="23" t="str">
        <f ca="1">IF(AND($O253="Objectif",BN$7&gt;=$R253,BN$7&lt;=$R253+$S253-1),2,IF(AND($O253="Jalon",BN$7&gt;=$R253,BN$7&lt;=$R253+$S253-1),1,""))</f>
        <v/>
      </c>
      <c r="BO253" s="23" t="str">
        <f ca="1">IF(AND($O253="Objectif",BO$7&gt;=$R253,BO$7&lt;=$R253+$S253-1),2,IF(AND($O253="Jalon",BO$7&gt;=$R253,BO$7&lt;=$R253+$S253-1),1,""))</f>
        <v/>
      </c>
      <c r="BP253" s="23" t="str">
        <f ca="1">IF(AND($O253="Objectif",BP$7&gt;=$R253,BP$7&lt;=$R253+$S253-1),2,IF(AND($O253="Jalon",BP$7&gt;=$R253,BP$7&lt;=$R253+$S253-1),1,""))</f>
        <v/>
      </c>
      <c r="BQ253" s="23" t="str">
        <f ca="1">IF(AND($O253="Objectif",BQ$7&gt;=$R253,BQ$7&lt;=$R253+$S253-1),2,IF(AND($O253="Jalon",BQ$7&gt;=$R253,BQ$7&lt;=$R253+$S253-1),1,""))</f>
        <v/>
      </c>
      <c r="BR253" s="23" t="str">
        <f ca="1">IF(AND($O253="Objectif",BR$7&gt;=$R253,BR$7&lt;=$R253+$S253-1),2,IF(AND($O253="Jalon",BR$7&gt;=$R253,BR$7&lt;=$R253+$S253-1),1,""))</f>
        <v/>
      </c>
      <c r="BS253" s="23" t="str">
        <f ca="1">IF(AND($O253="Objectif",BS$7&gt;=$R253,BS$7&lt;=$R253+$S253-1),2,IF(AND($O253="Jalon",BS$7&gt;=$R253,BS$7&lt;=$R253+$S253-1),1,""))</f>
        <v/>
      </c>
      <c r="BT253" s="23" t="str">
        <f ca="1">IF(AND($O253="Objectif",BT$7&gt;=$R253,BT$7&lt;=$R253+$S253-1),2,IF(AND($O253="Jalon",BT$7&gt;=$R253,BT$7&lt;=$R253+$S253-1),1,""))</f>
        <v/>
      </c>
      <c r="BU253" s="23" t="str">
        <f ca="1">IF(AND($O253="Objectif",BU$7&gt;=$R253,BU$7&lt;=$R253+$S253-1),2,IF(AND($O253="Jalon",BU$7&gt;=$R253,BU$7&lt;=$R253+$S253-1),1,""))</f>
        <v/>
      </c>
      <c r="BV253" s="23" t="str">
        <f ca="1">IF(AND($O253="Objectif",BV$7&gt;=$R253,BV$7&lt;=$R253+$S253-1),2,IF(AND($O253="Jalon",BV$7&gt;=$R253,BV$7&lt;=$R253+$S253-1),1,""))</f>
        <v/>
      </c>
      <c r="BW253" s="23" t="str">
        <f ca="1">IF(AND($O253="Objectif",BW$7&gt;=$R253,BW$7&lt;=$R253+$S253-1),2,IF(AND($O253="Jalon",BW$7&gt;=$R253,BW$7&lt;=$R253+$S253-1),1,""))</f>
        <v/>
      </c>
      <c r="BX253" s="23" t="str">
        <f ca="1">IF(AND($O253="Objectif",BX$7&gt;=$R253,BX$7&lt;=$R253+$S253-1),2,IF(AND($O253="Jalon",BX$7&gt;=$R253,BX$7&lt;=$R253+$S253-1),1,""))</f>
        <v/>
      </c>
      <c r="BY253" s="23" t="str">
        <f ca="1">IF(AND($O253="Objectif",BY$7&gt;=$R253,BY$7&lt;=$R253+$S253-1),2,IF(AND($O253="Jalon",BY$7&gt;=$R253,BY$7&lt;=$R253+$S253-1),1,""))</f>
        <v/>
      </c>
      <c r="BZ253" s="23" t="str">
        <f ca="1">IF(AND($O253="Objectif",BZ$7&gt;=$R253,BZ$7&lt;=$R253+$S253-1),2,IF(AND($O253="Jalon",BZ$7&gt;=$R253,BZ$7&lt;=$R253+$S253-1),1,""))</f>
        <v/>
      </c>
      <c r="CA253" s="23" t="str">
        <f ca="1">IF(AND($O253="Objectif",CA$7&gt;=$R253,CA$7&lt;=$R253+$S253-1),2,IF(AND($O253="Jalon",CA$7&gt;=$R253,CA$7&lt;=$R253+$S253-1),1,""))</f>
        <v/>
      </c>
      <c r="CB253" s="23" t="str">
        <f ca="1">IF(AND($O253="Objectif",CB$7&gt;=$R253,CB$7&lt;=$R253+$S253-1),2,IF(AND($O253="Jalon",CB$7&gt;=$R253,CB$7&lt;=$R253+$S253-1),1,""))</f>
        <v/>
      </c>
    </row>
    <row r="254" spans="1:80" ht="30" customHeight="1" x14ac:dyDescent="0.25">
      <c r="A254" s="37">
        <v>18</v>
      </c>
      <c r="B254" s="33" t="s">
        <v>34</v>
      </c>
      <c r="C254" s="88" t="str">
        <f ca="1">VLOOKUP(((Jalons[[#This Row],[perturbation ]]+Jalons[[#This Row],[perturbation 9]])/150),$D$3:$E$6,2,1)</f>
        <v>En bonne voie</v>
      </c>
      <c r="D254" s="88" t="str">
        <f ca="1">VLOOKUP((Jalons[[#This Row],[temps consommés ]]-Jalons[[#This Row],[Nombre de jours]])/Jalons[[#This Row],[Nombre de jours]],$V$3:$W$6,2,1)</f>
        <v>En bonne voie</v>
      </c>
      <c r="E254" s="22" t="s">
        <v>9</v>
      </c>
      <c r="F254" s="65">
        <f>IF(AND(Jalons[[#This Row],[début réel ]]="",Jalons[[#This Row],[fin réelle ]]),0,IF(AND(Jalons[[#This Row],[début réel ]]&lt;&gt;"",Jalons[[#This Row],[fin réelle ]]=""),0.5,1))</f>
        <v>0</v>
      </c>
      <c r="G254" s="56">
        <f>+T209+1</f>
        <v>45108</v>
      </c>
      <c r="H254" s="21">
        <v>1</v>
      </c>
      <c r="I254" s="45">
        <f>+Jalons[[#This Row],[Début prévisionnel ]]+Jalons[[#This Row],[Nombre de jours]]-1</f>
        <v>45108</v>
      </c>
      <c r="J254" s="45"/>
      <c r="K254" s="87">
        <f ca="1">IF(Jalons[[#This Row],[temps consommés ]]-Jalons[[#This Row],[Nombre de jours]]&lt;0,0,Jalons[[#This Row],[temps consommés ]]-Jalons[[#This Row],[Nombre de jours]])</f>
        <v>0</v>
      </c>
      <c r="L25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4" s="45"/>
      <c r="O254" s="88" t="str">
        <f ca="1">VLOOKUP(Jalons[[#This Row],[temps consommés 10]]-Jalons[[#This Row],[Nombre de jours6]]/Jalons[[#This Row],[Nombre de jours6]],$V$3:$W$6,2,1)</f>
        <v>En bonne voie</v>
      </c>
      <c r="P254" s="22" t="s">
        <v>9</v>
      </c>
      <c r="Q254" s="65">
        <f>IF(AND(Jalons[[#This Row],[début réel 8]]="",Jalons[[#This Row],[fin réelle 11]]),0,IF(AND(Jalons[[#This Row],[début réel 8]]&lt;&gt;"",Jalons[[#This Row],[fin réelle 11]]=""),0.5,1))</f>
        <v>0</v>
      </c>
      <c r="R254" s="56">
        <f>+Jalons[[#This Row],[Fin ]]+1</f>
        <v>45109</v>
      </c>
      <c r="S254">
        <v>1</v>
      </c>
      <c r="T254" s="45">
        <f>Jalons[[#This Row],[Début prévisionnel 5]]+Jalons[[#This Row],[Nombre de jours6]]</f>
        <v>45110</v>
      </c>
      <c r="U254" s="64"/>
      <c r="V254" s="87">
        <f ca="1">IF(Jalons[[#This Row],[temps consommés 10]]-Jalons[[#This Row],[Nombre de jours6]]&lt;0,0,Jalons[[#This Row],[temps consommés 10]]-Jalons[[#This Row],[Nombre de jours6]])</f>
        <v>0</v>
      </c>
      <c r="W25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4" s="45"/>
      <c r="Y254" s="23" t="str">
        <f ca="1">IF(AND($O254="Objectif",Y$7&gt;=$R254,Y$7&lt;=$R254+$S254-1),2,IF(AND($O254="Jalon",Y$7&gt;=$R254,Y$7&lt;=$R254+$S254-1),1,""))</f>
        <v/>
      </c>
      <c r="Z254" s="23" t="str">
        <f ca="1">IF(AND($O254="Objectif",Z$7&gt;=$R254,Z$7&lt;=$R254+$S254-1),2,IF(AND($O254="Jalon",Z$7&gt;=$R254,Z$7&lt;=$R254+$S254-1),1,""))</f>
        <v/>
      </c>
      <c r="AA254" s="23" t="str">
        <f ca="1">IF(AND($O254="Objectif",AA$7&gt;=$R254,AA$7&lt;=$R254+$S254-1),2,IF(AND($O254="Jalon",AA$7&gt;=$R254,AA$7&lt;=$R254+$S254-1),1,""))</f>
        <v/>
      </c>
      <c r="AB254" s="23" t="str">
        <f ca="1">IF(AND($O254="Objectif",AB$7&gt;=$R254,AB$7&lt;=$R254+$S254-1),2,IF(AND($O254="Jalon",AB$7&gt;=$R254,AB$7&lt;=$R254+$S254-1),1,""))</f>
        <v/>
      </c>
      <c r="AC254" s="23" t="str">
        <f ca="1">IF(AND($O254="Objectif",AC$7&gt;=$R254,AC$7&lt;=$R254+$S254-1),2,IF(AND($O254="Jalon",AC$7&gt;=$R254,AC$7&lt;=$R254+$S254-1),1,""))</f>
        <v/>
      </c>
      <c r="AD254" s="23" t="str">
        <f ca="1">IF(AND($O254="Objectif",AD$7&gt;=$R254,AD$7&lt;=$R254+$S254-1),2,IF(AND($O254="Jalon",AD$7&gt;=$R254,AD$7&lt;=$R254+$S254-1),1,""))</f>
        <v/>
      </c>
      <c r="AE254" s="23" t="str">
        <f ca="1">IF(AND($O254="Objectif",AE$7&gt;=$R254,AE$7&lt;=$R254+$S254-1),2,IF(AND($O254="Jalon",AE$7&gt;=$R254,AE$7&lt;=$R254+$S254-1),1,""))</f>
        <v/>
      </c>
      <c r="AF254" s="23" t="str">
        <f ca="1">IF(AND($O254="Objectif",AF$7&gt;=$R254,AF$7&lt;=$R254+$S254-1),2,IF(AND($O254="Jalon",AF$7&gt;=$R254,AF$7&lt;=$R254+$S254-1),1,""))</f>
        <v/>
      </c>
      <c r="AG254" s="23" t="str">
        <f ca="1">IF(AND($O254="Objectif",AG$7&gt;=$R254,AG$7&lt;=$R254+$S254-1),2,IF(AND($O254="Jalon",AG$7&gt;=$R254,AG$7&lt;=$R254+$S254-1),1,""))</f>
        <v/>
      </c>
      <c r="AH254" s="23" t="str">
        <f ca="1">IF(AND($O254="Objectif",AH$7&gt;=$R254,AH$7&lt;=$R254+$S254-1),2,IF(AND($O254="Jalon",AH$7&gt;=$R254,AH$7&lt;=$R254+$S254-1),1,""))</f>
        <v/>
      </c>
      <c r="AI254" s="23" t="str">
        <f ca="1">IF(AND($O254="Objectif",AI$7&gt;=$R254,AI$7&lt;=$R254+$S254-1),2,IF(AND($O254="Jalon",AI$7&gt;=$R254,AI$7&lt;=$R254+$S254-1),1,""))</f>
        <v/>
      </c>
      <c r="AJ254" s="23" t="str">
        <f ca="1">IF(AND($O254="Objectif",AJ$7&gt;=$R254,AJ$7&lt;=$R254+$S254-1),2,IF(AND($O254="Jalon",AJ$7&gt;=$R254,AJ$7&lt;=$R254+$S254-1),1,""))</f>
        <v/>
      </c>
      <c r="AK254" s="23" t="str">
        <f ca="1">IF(AND($O254="Objectif",AK$7&gt;=$R254,AK$7&lt;=$R254+$S254-1),2,IF(AND($O254="Jalon",AK$7&gt;=$R254,AK$7&lt;=$R254+$S254-1),1,""))</f>
        <v/>
      </c>
      <c r="AL254" s="23" t="str">
        <f ca="1">IF(AND($O254="Objectif",AL$7&gt;=$R254,AL$7&lt;=$R254+$S254-1),2,IF(AND($O254="Jalon",AL$7&gt;=$R254,AL$7&lt;=$R254+$S254-1),1,""))</f>
        <v/>
      </c>
      <c r="AM254" s="23" t="str">
        <f ca="1">IF(AND($O254="Objectif",AM$7&gt;=$R254,AM$7&lt;=$R254+$S254-1),2,IF(AND($O254="Jalon",AM$7&gt;=$R254,AM$7&lt;=$R254+$S254-1),1,""))</f>
        <v/>
      </c>
      <c r="AN254" s="23" t="str">
        <f ca="1">IF(AND($O254="Objectif",AN$7&gt;=$R254,AN$7&lt;=$R254+$S254-1),2,IF(AND($O254="Jalon",AN$7&gt;=$R254,AN$7&lt;=$R254+$S254-1),1,""))</f>
        <v/>
      </c>
      <c r="AO254" s="23" t="str">
        <f ca="1">IF(AND($O254="Objectif",AO$7&gt;=$R254,AO$7&lt;=$R254+$S254-1),2,IF(AND($O254="Jalon",AO$7&gt;=$R254,AO$7&lt;=$R254+$S254-1),1,""))</f>
        <v/>
      </c>
      <c r="AP254" s="23" t="str">
        <f ca="1">IF(AND($O254="Objectif",AP$7&gt;=$R254,AP$7&lt;=$R254+$S254-1),2,IF(AND($O254="Jalon",AP$7&gt;=$R254,AP$7&lt;=$R254+$S254-1),1,""))</f>
        <v/>
      </c>
      <c r="AQ254" s="23" t="str">
        <f ca="1">IF(AND($O254="Objectif",AQ$7&gt;=$R254,AQ$7&lt;=$R254+$S254-1),2,IF(AND($O254="Jalon",AQ$7&gt;=$R254,AQ$7&lt;=$R254+$S254-1),1,""))</f>
        <v/>
      </c>
      <c r="AR254" s="23" t="str">
        <f ca="1">IF(AND($O254="Objectif",AR$7&gt;=$R254,AR$7&lt;=$R254+$S254-1),2,IF(AND($O254="Jalon",AR$7&gt;=$R254,AR$7&lt;=$R254+$S254-1),1,""))</f>
        <v/>
      </c>
      <c r="AS254" s="23" t="str">
        <f ca="1">IF(AND($O254="Objectif",AS$7&gt;=$R254,AS$7&lt;=$R254+$S254-1),2,IF(AND($O254="Jalon",AS$7&gt;=$R254,AS$7&lt;=$R254+$S254-1),1,""))</f>
        <v/>
      </c>
      <c r="AT254" s="23" t="str">
        <f ca="1">IF(AND($O254="Objectif",AT$7&gt;=$R254,AT$7&lt;=$R254+$S254-1),2,IF(AND($O254="Jalon",AT$7&gt;=$R254,AT$7&lt;=$R254+$S254-1),1,""))</f>
        <v/>
      </c>
      <c r="AU254" s="23" t="str">
        <f ca="1">IF(AND($O254="Objectif",AU$7&gt;=$R254,AU$7&lt;=$R254+$S254-1),2,IF(AND($O254="Jalon",AU$7&gt;=$R254,AU$7&lt;=$R254+$S254-1),1,""))</f>
        <v/>
      </c>
      <c r="AV254" s="23" t="str">
        <f ca="1">IF(AND($O254="Objectif",AV$7&gt;=$R254,AV$7&lt;=$R254+$S254-1),2,IF(AND($O254="Jalon",AV$7&gt;=$R254,AV$7&lt;=$R254+$S254-1),1,""))</f>
        <v/>
      </c>
      <c r="AW254" s="23" t="str">
        <f ca="1">IF(AND($O254="Objectif",AW$7&gt;=$R254,AW$7&lt;=$R254+$S254-1),2,IF(AND($O254="Jalon",AW$7&gt;=$R254,AW$7&lt;=$R254+$S254-1),1,""))</f>
        <v/>
      </c>
      <c r="AX254" s="23" t="str">
        <f ca="1">IF(AND($O254="Objectif",AX$7&gt;=$R254,AX$7&lt;=$R254+$S254-1),2,IF(AND($O254="Jalon",AX$7&gt;=$R254,AX$7&lt;=$R254+$S254-1),1,""))</f>
        <v/>
      </c>
      <c r="AY254" s="23" t="str">
        <f ca="1">IF(AND($O254="Objectif",AY$7&gt;=$R254,AY$7&lt;=$R254+$S254-1),2,IF(AND($O254="Jalon",AY$7&gt;=$R254,AY$7&lt;=$R254+$S254-1),1,""))</f>
        <v/>
      </c>
      <c r="AZ254" s="23" t="str">
        <f ca="1">IF(AND($O254="Objectif",AZ$7&gt;=$R254,AZ$7&lt;=$R254+$S254-1),2,IF(AND($O254="Jalon",AZ$7&gt;=$R254,AZ$7&lt;=$R254+$S254-1),1,""))</f>
        <v/>
      </c>
      <c r="BA254" s="23" t="str">
        <f ca="1">IF(AND($O254="Objectif",BA$7&gt;=$R254,BA$7&lt;=$R254+$S254-1),2,IF(AND($O254="Jalon",BA$7&gt;=$R254,BA$7&lt;=$R254+$S254-1),1,""))</f>
        <v/>
      </c>
      <c r="BB254" s="23" t="str">
        <f ca="1">IF(AND($O254="Objectif",BB$7&gt;=$R254,BB$7&lt;=$R254+$S254-1),2,IF(AND($O254="Jalon",BB$7&gt;=$R254,BB$7&lt;=$R254+$S254-1),1,""))</f>
        <v/>
      </c>
      <c r="BC254" s="23" t="str">
        <f ca="1">IF(AND($O254="Objectif",BC$7&gt;=$R254,BC$7&lt;=$R254+$S254-1),2,IF(AND($O254="Jalon",BC$7&gt;=$R254,BC$7&lt;=$R254+$S254-1),1,""))</f>
        <v/>
      </c>
      <c r="BD254" s="23" t="str">
        <f ca="1">IF(AND($O254="Objectif",BD$7&gt;=$R254,BD$7&lt;=$R254+$S254-1),2,IF(AND($O254="Jalon",BD$7&gt;=$R254,BD$7&lt;=$R254+$S254-1),1,""))</f>
        <v/>
      </c>
      <c r="BE254" s="23" t="str">
        <f ca="1">IF(AND($O254="Objectif",BE$7&gt;=$R254,BE$7&lt;=$R254+$S254-1),2,IF(AND($O254="Jalon",BE$7&gt;=$R254,BE$7&lt;=$R254+$S254-1),1,""))</f>
        <v/>
      </c>
      <c r="BF254" s="23" t="str">
        <f ca="1">IF(AND($O254="Objectif",BF$7&gt;=$R254,BF$7&lt;=$R254+$S254-1),2,IF(AND($O254="Jalon",BF$7&gt;=$R254,BF$7&lt;=$R254+$S254-1),1,""))</f>
        <v/>
      </c>
      <c r="BG254" s="23" t="str">
        <f ca="1">IF(AND($O254="Objectif",BG$7&gt;=$R254,BG$7&lt;=$R254+$S254-1),2,IF(AND($O254="Jalon",BG$7&gt;=$R254,BG$7&lt;=$R254+$S254-1),1,""))</f>
        <v/>
      </c>
      <c r="BH254" s="23" t="str">
        <f ca="1">IF(AND($O254="Objectif",BH$7&gt;=$R254,BH$7&lt;=$R254+$S254-1),2,IF(AND($O254="Jalon",BH$7&gt;=$R254,BH$7&lt;=$R254+$S254-1),1,""))</f>
        <v/>
      </c>
      <c r="BI254" s="23" t="str">
        <f ca="1">IF(AND($O254="Objectif",BI$7&gt;=$R254,BI$7&lt;=$R254+$S254-1),2,IF(AND($O254="Jalon",BI$7&gt;=$R254,BI$7&lt;=$R254+$S254-1),1,""))</f>
        <v/>
      </c>
      <c r="BJ254" s="23" t="str">
        <f ca="1">IF(AND($O254="Objectif",BJ$7&gt;=$R254,BJ$7&lt;=$R254+$S254-1),2,IF(AND($O254="Jalon",BJ$7&gt;=$R254,BJ$7&lt;=$R254+$S254-1),1,""))</f>
        <v/>
      </c>
      <c r="BK254" s="23" t="str">
        <f ca="1">IF(AND($O254="Objectif",BK$7&gt;=$R254,BK$7&lt;=$R254+$S254-1),2,IF(AND($O254="Jalon",BK$7&gt;=$R254,BK$7&lt;=$R254+$S254-1),1,""))</f>
        <v/>
      </c>
      <c r="BL254" s="23" t="str">
        <f ca="1">IF(AND($O254="Objectif",BL$7&gt;=$R254,BL$7&lt;=$R254+$S254-1),2,IF(AND($O254="Jalon",BL$7&gt;=$R254,BL$7&lt;=$R254+$S254-1),1,""))</f>
        <v/>
      </c>
      <c r="BM254" s="23" t="str">
        <f ca="1">IF(AND($O254="Objectif",BM$7&gt;=$R254,BM$7&lt;=$R254+$S254-1),2,IF(AND($O254="Jalon",BM$7&gt;=$R254,BM$7&lt;=$R254+$S254-1),1,""))</f>
        <v/>
      </c>
      <c r="BN254" s="23" t="str">
        <f ca="1">IF(AND($O254="Objectif",BN$7&gt;=$R254,BN$7&lt;=$R254+$S254-1),2,IF(AND($O254="Jalon",BN$7&gt;=$R254,BN$7&lt;=$R254+$S254-1),1,""))</f>
        <v/>
      </c>
      <c r="BO254" s="23" t="str">
        <f ca="1">IF(AND($O254="Objectif",BO$7&gt;=$R254,BO$7&lt;=$R254+$S254-1),2,IF(AND($O254="Jalon",BO$7&gt;=$R254,BO$7&lt;=$R254+$S254-1),1,""))</f>
        <v/>
      </c>
      <c r="BP254" s="23" t="str">
        <f ca="1">IF(AND($O254="Objectif",BP$7&gt;=$R254,BP$7&lt;=$R254+$S254-1),2,IF(AND($O254="Jalon",BP$7&gt;=$R254,BP$7&lt;=$R254+$S254-1),1,""))</f>
        <v/>
      </c>
      <c r="BQ254" s="23" t="str">
        <f ca="1">IF(AND($O254="Objectif",BQ$7&gt;=$R254,BQ$7&lt;=$R254+$S254-1),2,IF(AND($O254="Jalon",BQ$7&gt;=$R254,BQ$7&lt;=$R254+$S254-1),1,""))</f>
        <v/>
      </c>
      <c r="BR254" s="23" t="str">
        <f ca="1">IF(AND($O254="Objectif",BR$7&gt;=$R254,BR$7&lt;=$R254+$S254-1),2,IF(AND($O254="Jalon",BR$7&gt;=$R254,BR$7&lt;=$R254+$S254-1),1,""))</f>
        <v/>
      </c>
      <c r="BS254" s="23" t="str">
        <f ca="1">IF(AND($O254="Objectif",BS$7&gt;=$R254,BS$7&lt;=$R254+$S254-1),2,IF(AND($O254="Jalon",BS$7&gt;=$R254,BS$7&lt;=$R254+$S254-1),1,""))</f>
        <v/>
      </c>
      <c r="BT254" s="23" t="str">
        <f ca="1">IF(AND($O254="Objectif",BT$7&gt;=$R254,BT$7&lt;=$R254+$S254-1),2,IF(AND($O254="Jalon",BT$7&gt;=$R254,BT$7&lt;=$R254+$S254-1),1,""))</f>
        <v/>
      </c>
      <c r="BU254" s="23" t="str">
        <f ca="1">IF(AND($O254="Objectif",BU$7&gt;=$R254,BU$7&lt;=$R254+$S254-1),2,IF(AND($O254="Jalon",BU$7&gt;=$R254,BU$7&lt;=$R254+$S254-1),1,""))</f>
        <v/>
      </c>
      <c r="BV254" s="23" t="str">
        <f ca="1">IF(AND($O254="Objectif",BV$7&gt;=$R254,BV$7&lt;=$R254+$S254-1),2,IF(AND($O254="Jalon",BV$7&gt;=$R254,BV$7&lt;=$R254+$S254-1),1,""))</f>
        <v/>
      </c>
      <c r="BW254" s="23" t="str">
        <f ca="1">IF(AND($O254="Objectif",BW$7&gt;=$R254,BW$7&lt;=$R254+$S254-1),2,IF(AND($O254="Jalon",BW$7&gt;=$R254,BW$7&lt;=$R254+$S254-1),1,""))</f>
        <v/>
      </c>
      <c r="BX254" s="23" t="str">
        <f ca="1">IF(AND($O254="Objectif",BX$7&gt;=$R254,BX$7&lt;=$R254+$S254-1),2,IF(AND($O254="Jalon",BX$7&gt;=$R254,BX$7&lt;=$R254+$S254-1),1,""))</f>
        <v/>
      </c>
      <c r="BY254" s="23" t="str">
        <f ca="1">IF(AND($O254="Objectif",BY$7&gt;=$R254,BY$7&lt;=$R254+$S254-1),2,IF(AND($O254="Jalon",BY$7&gt;=$R254,BY$7&lt;=$R254+$S254-1),1,""))</f>
        <v/>
      </c>
      <c r="BZ254" s="23" t="str">
        <f ca="1">IF(AND($O254="Objectif",BZ$7&gt;=$R254,BZ$7&lt;=$R254+$S254-1),2,IF(AND($O254="Jalon",BZ$7&gt;=$R254,BZ$7&lt;=$R254+$S254-1),1,""))</f>
        <v/>
      </c>
      <c r="CA254" s="23" t="str">
        <f ca="1">IF(AND($O254="Objectif",CA$7&gt;=$R254,CA$7&lt;=$R254+$S254-1),2,IF(AND($O254="Jalon",CA$7&gt;=$R254,CA$7&lt;=$R254+$S254-1),1,""))</f>
        <v/>
      </c>
      <c r="CB254" s="23" t="str">
        <f ca="1">IF(AND($O254="Objectif",CB$7&gt;=$R254,CB$7&lt;=$R254+$S254-1),2,IF(AND($O254="Jalon",CB$7&gt;=$R254,CB$7&lt;=$R254+$S254-1),1,""))</f>
        <v/>
      </c>
    </row>
    <row r="255" spans="1:80" ht="30" customHeight="1" x14ac:dyDescent="0.25">
      <c r="A255" s="37">
        <v>19</v>
      </c>
      <c r="B255" s="33" t="s">
        <v>35</v>
      </c>
      <c r="C255" s="88" t="str">
        <f ca="1">VLOOKUP(((Jalons[[#This Row],[perturbation ]]+Jalons[[#This Row],[perturbation 9]])/150),$D$3:$E$6,2,1)</f>
        <v>En bonne voie</v>
      </c>
      <c r="D255" s="88" t="str">
        <f ca="1">VLOOKUP((Jalons[[#This Row],[temps consommés ]]-Jalons[[#This Row],[Nombre de jours]])/Jalons[[#This Row],[Nombre de jours]],$V$3:$W$6,2,1)</f>
        <v>En bonne voie</v>
      </c>
      <c r="E255" s="22" t="s">
        <v>9</v>
      </c>
      <c r="F255" s="65">
        <f>IF(AND(Jalons[[#This Row],[début réel ]]="",Jalons[[#This Row],[fin réelle ]]),0,IF(AND(Jalons[[#This Row],[début réel ]]&lt;&gt;"",Jalons[[#This Row],[fin réelle ]]=""),0.5,1))</f>
        <v>0</v>
      </c>
      <c r="G255" s="56">
        <f>+T210+1</f>
        <v>45108</v>
      </c>
      <c r="H255" s="21">
        <v>1</v>
      </c>
      <c r="I255" s="45">
        <f>+Jalons[[#This Row],[Début prévisionnel ]]+Jalons[[#This Row],[Nombre de jours]]-1</f>
        <v>45108</v>
      </c>
      <c r="J255" s="45"/>
      <c r="K255" s="87">
        <f ca="1">IF(Jalons[[#This Row],[temps consommés ]]-Jalons[[#This Row],[Nombre de jours]]&lt;0,0,Jalons[[#This Row],[temps consommés ]]-Jalons[[#This Row],[Nombre de jours]])</f>
        <v>0</v>
      </c>
      <c r="L25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5" s="45"/>
      <c r="O255" s="88" t="str">
        <f ca="1">VLOOKUP(Jalons[[#This Row],[temps consommés 10]]-Jalons[[#This Row],[Nombre de jours6]]/Jalons[[#This Row],[Nombre de jours6]],$V$3:$W$6,2,1)</f>
        <v>En bonne voie</v>
      </c>
      <c r="P255" s="22" t="s">
        <v>9</v>
      </c>
      <c r="Q255" s="65">
        <f>IF(AND(Jalons[[#This Row],[début réel 8]]="",Jalons[[#This Row],[fin réelle 11]]),0,IF(AND(Jalons[[#This Row],[début réel 8]]&lt;&gt;"",Jalons[[#This Row],[fin réelle 11]]=""),0.5,1))</f>
        <v>0</v>
      </c>
      <c r="R255" s="56">
        <f>+Jalons[[#This Row],[Fin ]]+1</f>
        <v>45109</v>
      </c>
      <c r="S255">
        <v>1</v>
      </c>
      <c r="T255" s="45">
        <f>Jalons[[#This Row],[Début prévisionnel 5]]+Jalons[[#This Row],[Nombre de jours6]]</f>
        <v>45110</v>
      </c>
      <c r="U255" s="64"/>
      <c r="V255" s="87">
        <f ca="1">IF(Jalons[[#This Row],[temps consommés 10]]-Jalons[[#This Row],[Nombre de jours6]]&lt;0,0,Jalons[[#This Row],[temps consommés 10]]-Jalons[[#This Row],[Nombre de jours6]])</f>
        <v>0</v>
      </c>
      <c r="W25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5" s="45"/>
      <c r="Y255" s="23" t="str">
        <f ca="1">IF(AND($O255="Objectif",Y$7&gt;=$R255,Y$7&lt;=$R255+$S255-1),2,IF(AND($O255="Jalon",Y$7&gt;=$R255,Y$7&lt;=$R255+$S255-1),1,""))</f>
        <v/>
      </c>
      <c r="Z255" s="23" t="str">
        <f ca="1">IF(AND($O255="Objectif",Z$7&gt;=$R255,Z$7&lt;=$R255+$S255-1),2,IF(AND($O255="Jalon",Z$7&gt;=$R255,Z$7&lt;=$R255+$S255-1),1,""))</f>
        <v/>
      </c>
      <c r="AA255" s="23" t="str">
        <f ca="1">IF(AND($O255="Objectif",AA$7&gt;=$R255,AA$7&lt;=$R255+$S255-1),2,IF(AND($O255="Jalon",AA$7&gt;=$R255,AA$7&lt;=$R255+$S255-1),1,""))</f>
        <v/>
      </c>
      <c r="AB255" s="23" t="str">
        <f ca="1">IF(AND($O255="Objectif",AB$7&gt;=$R255,AB$7&lt;=$R255+$S255-1),2,IF(AND($O255="Jalon",AB$7&gt;=$R255,AB$7&lt;=$R255+$S255-1),1,""))</f>
        <v/>
      </c>
      <c r="AC255" s="23" t="str">
        <f ca="1">IF(AND($O255="Objectif",AC$7&gt;=$R255,AC$7&lt;=$R255+$S255-1),2,IF(AND($O255="Jalon",AC$7&gt;=$R255,AC$7&lt;=$R255+$S255-1),1,""))</f>
        <v/>
      </c>
      <c r="AD255" s="23" t="str">
        <f ca="1">IF(AND($O255="Objectif",AD$7&gt;=$R255,AD$7&lt;=$R255+$S255-1),2,IF(AND($O255="Jalon",AD$7&gt;=$R255,AD$7&lt;=$R255+$S255-1),1,""))</f>
        <v/>
      </c>
      <c r="AE255" s="23" t="str">
        <f ca="1">IF(AND($O255="Objectif",AE$7&gt;=$R255,AE$7&lt;=$R255+$S255-1),2,IF(AND($O255="Jalon",AE$7&gt;=$R255,AE$7&lt;=$R255+$S255-1),1,""))</f>
        <v/>
      </c>
      <c r="AF255" s="23" t="str">
        <f ca="1">IF(AND($O255="Objectif",AF$7&gt;=$R255,AF$7&lt;=$R255+$S255-1),2,IF(AND($O255="Jalon",AF$7&gt;=$R255,AF$7&lt;=$R255+$S255-1),1,""))</f>
        <v/>
      </c>
      <c r="AG255" s="23" t="str">
        <f ca="1">IF(AND($O255="Objectif",AG$7&gt;=$R255,AG$7&lt;=$R255+$S255-1),2,IF(AND($O255="Jalon",AG$7&gt;=$R255,AG$7&lt;=$R255+$S255-1),1,""))</f>
        <v/>
      </c>
      <c r="AH255" s="23" t="str">
        <f ca="1">IF(AND($O255="Objectif",AH$7&gt;=$R255,AH$7&lt;=$R255+$S255-1),2,IF(AND($O255="Jalon",AH$7&gt;=$R255,AH$7&lt;=$R255+$S255-1),1,""))</f>
        <v/>
      </c>
      <c r="AI255" s="23" t="str">
        <f ca="1">IF(AND($O255="Objectif",AI$7&gt;=$R255,AI$7&lt;=$R255+$S255-1),2,IF(AND($O255="Jalon",AI$7&gt;=$R255,AI$7&lt;=$R255+$S255-1),1,""))</f>
        <v/>
      </c>
      <c r="AJ255" s="23" t="str">
        <f ca="1">IF(AND($O255="Objectif",AJ$7&gt;=$R255,AJ$7&lt;=$R255+$S255-1),2,IF(AND($O255="Jalon",AJ$7&gt;=$R255,AJ$7&lt;=$R255+$S255-1),1,""))</f>
        <v/>
      </c>
      <c r="AK255" s="23" t="str">
        <f ca="1">IF(AND($O255="Objectif",AK$7&gt;=$R255,AK$7&lt;=$R255+$S255-1),2,IF(AND($O255="Jalon",AK$7&gt;=$R255,AK$7&lt;=$R255+$S255-1),1,""))</f>
        <v/>
      </c>
      <c r="AL255" s="23" t="str">
        <f ca="1">IF(AND($O255="Objectif",AL$7&gt;=$R255,AL$7&lt;=$R255+$S255-1),2,IF(AND($O255="Jalon",AL$7&gt;=$R255,AL$7&lt;=$R255+$S255-1),1,""))</f>
        <v/>
      </c>
      <c r="AM255" s="23" t="str">
        <f ca="1">IF(AND($O255="Objectif",AM$7&gt;=$R255,AM$7&lt;=$R255+$S255-1),2,IF(AND($O255="Jalon",AM$7&gt;=$R255,AM$7&lt;=$R255+$S255-1),1,""))</f>
        <v/>
      </c>
      <c r="AN255" s="23" t="str">
        <f ca="1">IF(AND($O255="Objectif",AN$7&gt;=$R255,AN$7&lt;=$R255+$S255-1),2,IF(AND($O255="Jalon",AN$7&gt;=$R255,AN$7&lt;=$R255+$S255-1),1,""))</f>
        <v/>
      </c>
      <c r="AO255" s="23" t="str">
        <f ca="1">IF(AND($O255="Objectif",AO$7&gt;=$R255,AO$7&lt;=$R255+$S255-1),2,IF(AND($O255="Jalon",AO$7&gt;=$R255,AO$7&lt;=$R255+$S255-1),1,""))</f>
        <v/>
      </c>
      <c r="AP255" s="23" t="str">
        <f ca="1">IF(AND($O255="Objectif",AP$7&gt;=$R255,AP$7&lt;=$R255+$S255-1),2,IF(AND($O255="Jalon",AP$7&gt;=$R255,AP$7&lt;=$R255+$S255-1),1,""))</f>
        <v/>
      </c>
      <c r="AQ255" s="23" t="str">
        <f ca="1">IF(AND($O255="Objectif",AQ$7&gt;=$R255,AQ$7&lt;=$R255+$S255-1),2,IF(AND($O255="Jalon",AQ$7&gt;=$R255,AQ$7&lt;=$R255+$S255-1),1,""))</f>
        <v/>
      </c>
      <c r="AR255" s="23" t="str">
        <f ca="1">IF(AND($O255="Objectif",AR$7&gt;=$R255,AR$7&lt;=$R255+$S255-1),2,IF(AND($O255="Jalon",AR$7&gt;=$R255,AR$7&lt;=$R255+$S255-1),1,""))</f>
        <v/>
      </c>
      <c r="AS255" s="23" t="str">
        <f ca="1">IF(AND($O255="Objectif",AS$7&gt;=$R255,AS$7&lt;=$R255+$S255-1),2,IF(AND($O255="Jalon",AS$7&gt;=$R255,AS$7&lt;=$R255+$S255-1),1,""))</f>
        <v/>
      </c>
      <c r="AT255" s="23" t="str">
        <f ca="1">IF(AND($O255="Objectif",AT$7&gt;=$R255,AT$7&lt;=$R255+$S255-1),2,IF(AND($O255="Jalon",AT$7&gt;=$R255,AT$7&lt;=$R255+$S255-1),1,""))</f>
        <v/>
      </c>
      <c r="AU255" s="23" t="str">
        <f ca="1">IF(AND($O255="Objectif",AU$7&gt;=$R255,AU$7&lt;=$R255+$S255-1),2,IF(AND($O255="Jalon",AU$7&gt;=$R255,AU$7&lt;=$R255+$S255-1),1,""))</f>
        <v/>
      </c>
      <c r="AV255" s="23" t="str">
        <f ca="1">IF(AND($O255="Objectif",AV$7&gt;=$R255,AV$7&lt;=$R255+$S255-1),2,IF(AND($O255="Jalon",AV$7&gt;=$R255,AV$7&lt;=$R255+$S255-1),1,""))</f>
        <v/>
      </c>
      <c r="AW255" s="23" t="str">
        <f ca="1">IF(AND($O255="Objectif",AW$7&gt;=$R255,AW$7&lt;=$R255+$S255-1),2,IF(AND($O255="Jalon",AW$7&gt;=$R255,AW$7&lt;=$R255+$S255-1),1,""))</f>
        <v/>
      </c>
      <c r="AX255" s="23" t="str">
        <f ca="1">IF(AND($O255="Objectif",AX$7&gt;=$R255,AX$7&lt;=$R255+$S255-1),2,IF(AND($O255="Jalon",AX$7&gt;=$R255,AX$7&lt;=$R255+$S255-1),1,""))</f>
        <v/>
      </c>
      <c r="AY255" s="23" t="str">
        <f ca="1">IF(AND($O255="Objectif",AY$7&gt;=$R255,AY$7&lt;=$R255+$S255-1),2,IF(AND($O255="Jalon",AY$7&gt;=$R255,AY$7&lt;=$R255+$S255-1),1,""))</f>
        <v/>
      </c>
      <c r="AZ255" s="23" t="str">
        <f ca="1">IF(AND($O255="Objectif",AZ$7&gt;=$R255,AZ$7&lt;=$R255+$S255-1),2,IF(AND($O255="Jalon",AZ$7&gt;=$R255,AZ$7&lt;=$R255+$S255-1),1,""))</f>
        <v/>
      </c>
      <c r="BA255" s="23" t="str">
        <f ca="1">IF(AND($O255="Objectif",BA$7&gt;=$R255,BA$7&lt;=$R255+$S255-1),2,IF(AND($O255="Jalon",BA$7&gt;=$R255,BA$7&lt;=$R255+$S255-1),1,""))</f>
        <v/>
      </c>
      <c r="BB255" s="23" t="str">
        <f ca="1">IF(AND($O255="Objectif",BB$7&gt;=$R255,BB$7&lt;=$R255+$S255-1),2,IF(AND($O255="Jalon",BB$7&gt;=$R255,BB$7&lt;=$R255+$S255-1),1,""))</f>
        <v/>
      </c>
      <c r="BC255" s="23" t="str">
        <f ca="1">IF(AND($O255="Objectif",BC$7&gt;=$R255,BC$7&lt;=$R255+$S255-1),2,IF(AND($O255="Jalon",BC$7&gt;=$R255,BC$7&lt;=$R255+$S255-1),1,""))</f>
        <v/>
      </c>
      <c r="BD255" s="23" t="str">
        <f ca="1">IF(AND($O255="Objectif",BD$7&gt;=$R255,BD$7&lt;=$R255+$S255-1),2,IF(AND($O255="Jalon",BD$7&gt;=$R255,BD$7&lt;=$R255+$S255-1),1,""))</f>
        <v/>
      </c>
      <c r="BE255" s="23" t="str">
        <f ca="1">IF(AND($O255="Objectif",BE$7&gt;=$R255,BE$7&lt;=$R255+$S255-1),2,IF(AND($O255="Jalon",BE$7&gt;=$R255,BE$7&lt;=$R255+$S255-1),1,""))</f>
        <v/>
      </c>
      <c r="BF255" s="23" t="str">
        <f ca="1">IF(AND($O255="Objectif",BF$7&gt;=$R255,BF$7&lt;=$R255+$S255-1),2,IF(AND($O255="Jalon",BF$7&gt;=$R255,BF$7&lt;=$R255+$S255-1),1,""))</f>
        <v/>
      </c>
      <c r="BG255" s="23" t="str">
        <f ca="1">IF(AND($O255="Objectif",BG$7&gt;=$R255,BG$7&lt;=$R255+$S255-1),2,IF(AND($O255="Jalon",BG$7&gt;=$R255,BG$7&lt;=$R255+$S255-1),1,""))</f>
        <v/>
      </c>
      <c r="BH255" s="23" t="str">
        <f ca="1">IF(AND($O255="Objectif",BH$7&gt;=$R255,BH$7&lt;=$R255+$S255-1),2,IF(AND($O255="Jalon",BH$7&gt;=$R255,BH$7&lt;=$R255+$S255-1),1,""))</f>
        <v/>
      </c>
      <c r="BI255" s="23" t="str">
        <f ca="1">IF(AND($O255="Objectif",BI$7&gt;=$R255,BI$7&lt;=$R255+$S255-1),2,IF(AND($O255="Jalon",BI$7&gt;=$R255,BI$7&lt;=$R255+$S255-1),1,""))</f>
        <v/>
      </c>
      <c r="BJ255" s="23" t="str">
        <f ca="1">IF(AND($O255="Objectif",BJ$7&gt;=$R255,BJ$7&lt;=$R255+$S255-1),2,IF(AND($O255="Jalon",BJ$7&gt;=$R255,BJ$7&lt;=$R255+$S255-1),1,""))</f>
        <v/>
      </c>
      <c r="BK255" s="23" t="str">
        <f ca="1">IF(AND($O255="Objectif",BK$7&gt;=$R255,BK$7&lt;=$R255+$S255-1),2,IF(AND($O255="Jalon",BK$7&gt;=$R255,BK$7&lt;=$R255+$S255-1),1,""))</f>
        <v/>
      </c>
      <c r="BL255" s="23" t="str">
        <f ca="1">IF(AND($O255="Objectif",BL$7&gt;=$R255,BL$7&lt;=$R255+$S255-1),2,IF(AND($O255="Jalon",BL$7&gt;=$R255,BL$7&lt;=$R255+$S255-1),1,""))</f>
        <v/>
      </c>
      <c r="BM255" s="23" t="str">
        <f ca="1">IF(AND($O255="Objectif",BM$7&gt;=$R255,BM$7&lt;=$R255+$S255-1),2,IF(AND($O255="Jalon",BM$7&gt;=$R255,BM$7&lt;=$R255+$S255-1),1,""))</f>
        <v/>
      </c>
      <c r="BN255" s="23" t="str">
        <f ca="1">IF(AND($O255="Objectif",BN$7&gt;=$R255,BN$7&lt;=$R255+$S255-1),2,IF(AND($O255="Jalon",BN$7&gt;=$R255,BN$7&lt;=$R255+$S255-1),1,""))</f>
        <v/>
      </c>
      <c r="BO255" s="23" t="str">
        <f ca="1">IF(AND($O255="Objectif",BO$7&gt;=$R255,BO$7&lt;=$R255+$S255-1),2,IF(AND($O255="Jalon",BO$7&gt;=$R255,BO$7&lt;=$R255+$S255-1),1,""))</f>
        <v/>
      </c>
      <c r="BP255" s="23" t="str">
        <f ca="1">IF(AND($O255="Objectif",BP$7&gt;=$R255,BP$7&lt;=$R255+$S255-1),2,IF(AND($O255="Jalon",BP$7&gt;=$R255,BP$7&lt;=$R255+$S255-1),1,""))</f>
        <v/>
      </c>
      <c r="BQ255" s="23" t="str">
        <f ca="1">IF(AND($O255="Objectif",BQ$7&gt;=$R255,BQ$7&lt;=$R255+$S255-1),2,IF(AND($O255="Jalon",BQ$7&gt;=$R255,BQ$7&lt;=$R255+$S255-1),1,""))</f>
        <v/>
      </c>
      <c r="BR255" s="23" t="str">
        <f ca="1">IF(AND($O255="Objectif",BR$7&gt;=$R255,BR$7&lt;=$R255+$S255-1),2,IF(AND($O255="Jalon",BR$7&gt;=$R255,BR$7&lt;=$R255+$S255-1),1,""))</f>
        <v/>
      </c>
      <c r="BS255" s="23" t="str">
        <f ca="1">IF(AND($O255="Objectif",BS$7&gt;=$R255,BS$7&lt;=$R255+$S255-1),2,IF(AND($O255="Jalon",BS$7&gt;=$R255,BS$7&lt;=$R255+$S255-1),1,""))</f>
        <v/>
      </c>
      <c r="BT255" s="23" t="str">
        <f ca="1">IF(AND($O255="Objectif",BT$7&gt;=$R255,BT$7&lt;=$R255+$S255-1),2,IF(AND($O255="Jalon",BT$7&gt;=$R255,BT$7&lt;=$R255+$S255-1),1,""))</f>
        <v/>
      </c>
      <c r="BU255" s="23" t="str">
        <f ca="1">IF(AND($O255="Objectif",BU$7&gt;=$R255,BU$7&lt;=$R255+$S255-1),2,IF(AND($O255="Jalon",BU$7&gt;=$R255,BU$7&lt;=$R255+$S255-1),1,""))</f>
        <v/>
      </c>
      <c r="BV255" s="23" t="str">
        <f ca="1">IF(AND($O255="Objectif",BV$7&gt;=$R255,BV$7&lt;=$R255+$S255-1),2,IF(AND($O255="Jalon",BV$7&gt;=$R255,BV$7&lt;=$R255+$S255-1),1,""))</f>
        <v/>
      </c>
      <c r="BW255" s="23" t="str">
        <f ca="1">IF(AND($O255="Objectif",BW$7&gt;=$R255,BW$7&lt;=$R255+$S255-1),2,IF(AND($O255="Jalon",BW$7&gt;=$R255,BW$7&lt;=$R255+$S255-1),1,""))</f>
        <v/>
      </c>
      <c r="BX255" s="23" t="str">
        <f ca="1">IF(AND($O255="Objectif",BX$7&gt;=$R255,BX$7&lt;=$R255+$S255-1),2,IF(AND($O255="Jalon",BX$7&gt;=$R255,BX$7&lt;=$R255+$S255-1),1,""))</f>
        <v/>
      </c>
      <c r="BY255" s="23" t="str">
        <f ca="1">IF(AND($O255="Objectif",BY$7&gt;=$R255,BY$7&lt;=$R255+$S255-1),2,IF(AND($O255="Jalon",BY$7&gt;=$R255,BY$7&lt;=$R255+$S255-1),1,""))</f>
        <v/>
      </c>
      <c r="BZ255" s="23" t="str">
        <f ca="1">IF(AND($O255="Objectif",BZ$7&gt;=$R255,BZ$7&lt;=$R255+$S255-1),2,IF(AND($O255="Jalon",BZ$7&gt;=$R255,BZ$7&lt;=$R255+$S255-1),1,""))</f>
        <v/>
      </c>
      <c r="CA255" s="23" t="str">
        <f ca="1">IF(AND($O255="Objectif",CA$7&gt;=$R255,CA$7&lt;=$R255+$S255-1),2,IF(AND($O255="Jalon",CA$7&gt;=$R255,CA$7&lt;=$R255+$S255-1),1,""))</f>
        <v/>
      </c>
      <c r="CB255" s="23" t="str">
        <f ca="1">IF(AND($O255="Objectif",CB$7&gt;=$R255,CB$7&lt;=$R255+$S255-1),2,IF(AND($O255="Jalon",CB$7&gt;=$R255,CB$7&lt;=$R255+$S255-1),1,""))</f>
        <v/>
      </c>
    </row>
    <row r="256" spans="1:80" ht="30" customHeight="1" x14ac:dyDescent="0.25">
      <c r="A256" s="37">
        <v>20</v>
      </c>
      <c r="B256" s="33" t="s">
        <v>36</v>
      </c>
      <c r="C256" s="88" t="str">
        <f ca="1">VLOOKUP(((Jalons[[#This Row],[perturbation ]]+Jalons[[#This Row],[perturbation 9]])/150),$D$3:$E$6,2,1)</f>
        <v>En bonne voie</v>
      </c>
      <c r="D256" s="88" t="str">
        <f ca="1">VLOOKUP((Jalons[[#This Row],[temps consommés ]]-Jalons[[#This Row],[Nombre de jours]])/Jalons[[#This Row],[Nombre de jours]],$V$3:$W$6,2,1)</f>
        <v>En bonne voie</v>
      </c>
      <c r="E256" s="22" t="s">
        <v>9</v>
      </c>
      <c r="F256" s="65">
        <f>IF(AND(Jalons[[#This Row],[début réel ]]="",Jalons[[#This Row],[fin réelle ]]),0,IF(AND(Jalons[[#This Row],[début réel ]]&lt;&gt;"",Jalons[[#This Row],[fin réelle ]]=""),0.5,1))</f>
        <v>0</v>
      </c>
      <c r="G256" s="56">
        <f>+T211+1</f>
        <v>45108</v>
      </c>
      <c r="H256" s="21">
        <v>1</v>
      </c>
      <c r="I256" s="45">
        <f>+Jalons[[#This Row],[Début prévisionnel ]]+Jalons[[#This Row],[Nombre de jours]]-1</f>
        <v>45108</v>
      </c>
      <c r="J256" s="45"/>
      <c r="K256" s="87">
        <f ca="1">IF(Jalons[[#This Row],[temps consommés ]]-Jalons[[#This Row],[Nombre de jours]]&lt;0,0,Jalons[[#This Row],[temps consommés ]]-Jalons[[#This Row],[Nombre de jours]])</f>
        <v>0</v>
      </c>
      <c r="L25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6" s="45"/>
      <c r="O256" s="88" t="str">
        <f ca="1">VLOOKUP(Jalons[[#This Row],[temps consommés 10]]-Jalons[[#This Row],[Nombre de jours6]]/Jalons[[#This Row],[Nombre de jours6]],$V$3:$W$6,2,1)</f>
        <v>En bonne voie</v>
      </c>
      <c r="P256" s="22" t="s">
        <v>9</v>
      </c>
      <c r="Q256" s="65">
        <f>IF(AND(Jalons[[#This Row],[début réel 8]]="",Jalons[[#This Row],[fin réelle 11]]),0,IF(AND(Jalons[[#This Row],[début réel 8]]&lt;&gt;"",Jalons[[#This Row],[fin réelle 11]]=""),0.5,1))</f>
        <v>0</v>
      </c>
      <c r="R256" s="56">
        <f>+Jalons[[#This Row],[Fin ]]+1</f>
        <v>45109</v>
      </c>
      <c r="S256">
        <v>1</v>
      </c>
      <c r="T256" s="45">
        <f>Jalons[[#This Row],[Début prévisionnel 5]]+Jalons[[#This Row],[Nombre de jours6]]</f>
        <v>45110</v>
      </c>
      <c r="U256" s="64"/>
      <c r="V256" s="87">
        <f ca="1">IF(Jalons[[#This Row],[temps consommés 10]]-Jalons[[#This Row],[Nombre de jours6]]&lt;0,0,Jalons[[#This Row],[temps consommés 10]]-Jalons[[#This Row],[Nombre de jours6]])</f>
        <v>0</v>
      </c>
      <c r="W25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6" s="45"/>
      <c r="Y256" s="23" t="str">
        <f ca="1">IF(AND($O256="Objectif",Y$7&gt;=$R256,Y$7&lt;=$R256+$S256-1),2,IF(AND($O256="Jalon",Y$7&gt;=$R256,Y$7&lt;=$R256+$S256-1),1,""))</f>
        <v/>
      </c>
      <c r="Z256" s="23" t="str">
        <f ca="1">IF(AND($O256="Objectif",Z$7&gt;=$R256,Z$7&lt;=$R256+$S256-1),2,IF(AND($O256="Jalon",Z$7&gt;=$R256,Z$7&lt;=$R256+$S256-1),1,""))</f>
        <v/>
      </c>
      <c r="AA256" s="23" t="str">
        <f ca="1">IF(AND($O256="Objectif",AA$7&gt;=$R256,AA$7&lt;=$R256+$S256-1),2,IF(AND($O256="Jalon",AA$7&gt;=$R256,AA$7&lt;=$R256+$S256-1),1,""))</f>
        <v/>
      </c>
      <c r="AB256" s="23" t="str">
        <f ca="1">IF(AND($O256="Objectif",AB$7&gt;=$R256,AB$7&lt;=$R256+$S256-1),2,IF(AND($O256="Jalon",AB$7&gt;=$R256,AB$7&lt;=$R256+$S256-1),1,""))</f>
        <v/>
      </c>
      <c r="AC256" s="23" t="str">
        <f ca="1">IF(AND($O256="Objectif",AC$7&gt;=$R256,AC$7&lt;=$R256+$S256-1),2,IF(AND($O256="Jalon",AC$7&gt;=$R256,AC$7&lt;=$R256+$S256-1),1,""))</f>
        <v/>
      </c>
      <c r="AD256" s="23" t="str">
        <f ca="1">IF(AND($O256="Objectif",AD$7&gt;=$R256,AD$7&lt;=$R256+$S256-1),2,IF(AND($O256="Jalon",AD$7&gt;=$R256,AD$7&lt;=$R256+$S256-1),1,""))</f>
        <v/>
      </c>
      <c r="AE256" s="23" t="str">
        <f ca="1">IF(AND($O256="Objectif",AE$7&gt;=$R256,AE$7&lt;=$R256+$S256-1),2,IF(AND($O256="Jalon",AE$7&gt;=$R256,AE$7&lt;=$R256+$S256-1),1,""))</f>
        <v/>
      </c>
      <c r="AF256" s="23" t="str">
        <f ca="1">IF(AND($O256="Objectif",AF$7&gt;=$R256,AF$7&lt;=$R256+$S256-1),2,IF(AND($O256="Jalon",AF$7&gt;=$R256,AF$7&lt;=$R256+$S256-1),1,""))</f>
        <v/>
      </c>
      <c r="AG256" s="23" t="str">
        <f ca="1">IF(AND($O256="Objectif",AG$7&gt;=$R256,AG$7&lt;=$R256+$S256-1),2,IF(AND($O256="Jalon",AG$7&gt;=$R256,AG$7&lt;=$R256+$S256-1),1,""))</f>
        <v/>
      </c>
      <c r="AH256" s="23" t="str">
        <f ca="1">IF(AND($O256="Objectif",AH$7&gt;=$R256,AH$7&lt;=$R256+$S256-1),2,IF(AND($O256="Jalon",AH$7&gt;=$R256,AH$7&lt;=$R256+$S256-1),1,""))</f>
        <v/>
      </c>
      <c r="AI256" s="23" t="str">
        <f ca="1">IF(AND($O256="Objectif",AI$7&gt;=$R256,AI$7&lt;=$R256+$S256-1),2,IF(AND($O256="Jalon",AI$7&gt;=$R256,AI$7&lt;=$R256+$S256-1),1,""))</f>
        <v/>
      </c>
      <c r="AJ256" s="23" t="str">
        <f ca="1">IF(AND($O256="Objectif",AJ$7&gt;=$R256,AJ$7&lt;=$R256+$S256-1),2,IF(AND($O256="Jalon",AJ$7&gt;=$R256,AJ$7&lt;=$R256+$S256-1),1,""))</f>
        <v/>
      </c>
      <c r="AK256" s="23" t="str">
        <f ca="1">IF(AND($O256="Objectif",AK$7&gt;=$R256,AK$7&lt;=$R256+$S256-1),2,IF(AND($O256="Jalon",AK$7&gt;=$R256,AK$7&lt;=$R256+$S256-1),1,""))</f>
        <v/>
      </c>
      <c r="AL256" s="23" t="str">
        <f ca="1">IF(AND($O256="Objectif",AL$7&gt;=$R256,AL$7&lt;=$R256+$S256-1),2,IF(AND($O256="Jalon",AL$7&gt;=$R256,AL$7&lt;=$R256+$S256-1),1,""))</f>
        <v/>
      </c>
      <c r="AM256" s="23" t="str">
        <f ca="1">IF(AND($O256="Objectif",AM$7&gt;=$R256,AM$7&lt;=$R256+$S256-1),2,IF(AND($O256="Jalon",AM$7&gt;=$R256,AM$7&lt;=$R256+$S256-1),1,""))</f>
        <v/>
      </c>
      <c r="AN256" s="23" t="str">
        <f ca="1">IF(AND($O256="Objectif",AN$7&gt;=$R256,AN$7&lt;=$R256+$S256-1),2,IF(AND($O256="Jalon",AN$7&gt;=$R256,AN$7&lt;=$R256+$S256-1),1,""))</f>
        <v/>
      </c>
      <c r="AO256" s="23" t="str">
        <f ca="1">IF(AND($O256="Objectif",AO$7&gt;=$R256,AO$7&lt;=$R256+$S256-1),2,IF(AND($O256="Jalon",AO$7&gt;=$R256,AO$7&lt;=$R256+$S256-1),1,""))</f>
        <v/>
      </c>
      <c r="AP256" s="23" t="str">
        <f ca="1">IF(AND($O256="Objectif",AP$7&gt;=$R256,AP$7&lt;=$R256+$S256-1),2,IF(AND($O256="Jalon",AP$7&gt;=$R256,AP$7&lt;=$R256+$S256-1),1,""))</f>
        <v/>
      </c>
      <c r="AQ256" s="23" t="str">
        <f ca="1">IF(AND($O256="Objectif",AQ$7&gt;=$R256,AQ$7&lt;=$R256+$S256-1),2,IF(AND($O256="Jalon",AQ$7&gt;=$R256,AQ$7&lt;=$R256+$S256-1),1,""))</f>
        <v/>
      </c>
      <c r="AR256" s="23" t="str">
        <f ca="1">IF(AND($O256="Objectif",AR$7&gt;=$R256,AR$7&lt;=$R256+$S256-1),2,IF(AND($O256="Jalon",AR$7&gt;=$R256,AR$7&lt;=$R256+$S256-1),1,""))</f>
        <v/>
      </c>
      <c r="AS256" s="23" t="str">
        <f ca="1">IF(AND($O256="Objectif",AS$7&gt;=$R256,AS$7&lt;=$R256+$S256-1),2,IF(AND($O256="Jalon",AS$7&gt;=$R256,AS$7&lt;=$R256+$S256-1),1,""))</f>
        <v/>
      </c>
      <c r="AT256" s="23" t="str">
        <f ca="1">IF(AND($O256="Objectif",AT$7&gt;=$R256,AT$7&lt;=$R256+$S256-1),2,IF(AND($O256="Jalon",AT$7&gt;=$R256,AT$7&lt;=$R256+$S256-1),1,""))</f>
        <v/>
      </c>
      <c r="AU256" s="23" t="str">
        <f ca="1">IF(AND($O256="Objectif",AU$7&gt;=$R256,AU$7&lt;=$R256+$S256-1),2,IF(AND($O256="Jalon",AU$7&gt;=$R256,AU$7&lt;=$R256+$S256-1),1,""))</f>
        <v/>
      </c>
      <c r="AV256" s="23" t="str">
        <f ca="1">IF(AND($O256="Objectif",AV$7&gt;=$R256,AV$7&lt;=$R256+$S256-1),2,IF(AND($O256="Jalon",AV$7&gt;=$R256,AV$7&lt;=$R256+$S256-1),1,""))</f>
        <v/>
      </c>
      <c r="AW256" s="23" t="str">
        <f ca="1">IF(AND($O256="Objectif",AW$7&gt;=$R256,AW$7&lt;=$R256+$S256-1),2,IF(AND($O256="Jalon",AW$7&gt;=$R256,AW$7&lt;=$R256+$S256-1),1,""))</f>
        <v/>
      </c>
      <c r="AX256" s="23" t="str">
        <f ca="1">IF(AND($O256="Objectif",AX$7&gt;=$R256,AX$7&lt;=$R256+$S256-1),2,IF(AND($O256="Jalon",AX$7&gt;=$R256,AX$7&lt;=$R256+$S256-1),1,""))</f>
        <v/>
      </c>
      <c r="AY256" s="23" t="str">
        <f ca="1">IF(AND($O256="Objectif",AY$7&gt;=$R256,AY$7&lt;=$R256+$S256-1),2,IF(AND($O256="Jalon",AY$7&gt;=$R256,AY$7&lt;=$R256+$S256-1),1,""))</f>
        <v/>
      </c>
      <c r="AZ256" s="23" t="str">
        <f ca="1">IF(AND($O256="Objectif",AZ$7&gt;=$R256,AZ$7&lt;=$R256+$S256-1),2,IF(AND($O256="Jalon",AZ$7&gt;=$R256,AZ$7&lt;=$R256+$S256-1),1,""))</f>
        <v/>
      </c>
      <c r="BA256" s="23" t="str">
        <f ca="1">IF(AND($O256="Objectif",BA$7&gt;=$R256,BA$7&lt;=$R256+$S256-1),2,IF(AND($O256="Jalon",BA$7&gt;=$R256,BA$7&lt;=$R256+$S256-1),1,""))</f>
        <v/>
      </c>
      <c r="BB256" s="23" t="str">
        <f ca="1">IF(AND($O256="Objectif",BB$7&gt;=$R256,BB$7&lt;=$R256+$S256-1),2,IF(AND($O256="Jalon",BB$7&gt;=$R256,BB$7&lt;=$R256+$S256-1),1,""))</f>
        <v/>
      </c>
      <c r="BC256" s="23" t="str">
        <f ca="1">IF(AND($O256="Objectif",BC$7&gt;=$R256,BC$7&lt;=$R256+$S256-1),2,IF(AND($O256="Jalon",BC$7&gt;=$R256,BC$7&lt;=$R256+$S256-1),1,""))</f>
        <v/>
      </c>
      <c r="BD256" s="23" t="str">
        <f ca="1">IF(AND($O256="Objectif",BD$7&gt;=$R256,BD$7&lt;=$R256+$S256-1),2,IF(AND($O256="Jalon",BD$7&gt;=$R256,BD$7&lt;=$R256+$S256-1),1,""))</f>
        <v/>
      </c>
      <c r="BE256" s="23" t="str">
        <f ca="1">IF(AND($O256="Objectif",BE$7&gt;=$R256,BE$7&lt;=$R256+$S256-1),2,IF(AND($O256="Jalon",BE$7&gt;=$R256,BE$7&lt;=$R256+$S256-1),1,""))</f>
        <v/>
      </c>
      <c r="BF256" s="23" t="str">
        <f ca="1">IF(AND($O256="Objectif",BF$7&gt;=$R256,BF$7&lt;=$R256+$S256-1),2,IF(AND($O256="Jalon",BF$7&gt;=$R256,BF$7&lt;=$R256+$S256-1),1,""))</f>
        <v/>
      </c>
      <c r="BG256" s="23" t="str">
        <f ca="1">IF(AND($O256="Objectif",BG$7&gt;=$R256,BG$7&lt;=$R256+$S256-1),2,IF(AND($O256="Jalon",BG$7&gt;=$R256,BG$7&lt;=$R256+$S256-1),1,""))</f>
        <v/>
      </c>
      <c r="BH256" s="23" t="str">
        <f ca="1">IF(AND($O256="Objectif",BH$7&gt;=$R256,BH$7&lt;=$R256+$S256-1),2,IF(AND($O256="Jalon",BH$7&gt;=$R256,BH$7&lt;=$R256+$S256-1),1,""))</f>
        <v/>
      </c>
      <c r="BI256" s="23" t="str">
        <f ca="1">IF(AND($O256="Objectif",BI$7&gt;=$R256,BI$7&lt;=$R256+$S256-1),2,IF(AND($O256="Jalon",BI$7&gt;=$R256,BI$7&lt;=$R256+$S256-1),1,""))</f>
        <v/>
      </c>
      <c r="BJ256" s="23" t="str">
        <f ca="1">IF(AND($O256="Objectif",BJ$7&gt;=$R256,BJ$7&lt;=$R256+$S256-1),2,IF(AND($O256="Jalon",BJ$7&gt;=$R256,BJ$7&lt;=$R256+$S256-1),1,""))</f>
        <v/>
      </c>
      <c r="BK256" s="23" t="str">
        <f ca="1">IF(AND($O256="Objectif",BK$7&gt;=$R256,BK$7&lt;=$R256+$S256-1),2,IF(AND($O256="Jalon",BK$7&gt;=$R256,BK$7&lt;=$R256+$S256-1),1,""))</f>
        <v/>
      </c>
      <c r="BL256" s="23" t="str">
        <f ca="1">IF(AND($O256="Objectif",BL$7&gt;=$R256,BL$7&lt;=$R256+$S256-1),2,IF(AND($O256="Jalon",BL$7&gt;=$R256,BL$7&lt;=$R256+$S256-1),1,""))</f>
        <v/>
      </c>
      <c r="BM256" s="23" t="str">
        <f ca="1">IF(AND($O256="Objectif",BM$7&gt;=$R256,BM$7&lt;=$R256+$S256-1),2,IF(AND($O256="Jalon",BM$7&gt;=$R256,BM$7&lt;=$R256+$S256-1),1,""))</f>
        <v/>
      </c>
      <c r="BN256" s="23" t="str">
        <f ca="1">IF(AND($O256="Objectif",BN$7&gt;=$R256,BN$7&lt;=$R256+$S256-1),2,IF(AND($O256="Jalon",BN$7&gt;=$R256,BN$7&lt;=$R256+$S256-1),1,""))</f>
        <v/>
      </c>
      <c r="BO256" s="23" t="str">
        <f ca="1">IF(AND($O256="Objectif",BO$7&gt;=$R256,BO$7&lt;=$R256+$S256-1),2,IF(AND($O256="Jalon",BO$7&gt;=$R256,BO$7&lt;=$R256+$S256-1),1,""))</f>
        <v/>
      </c>
      <c r="BP256" s="23" t="str">
        <f ca="1">IF(AND($O256="Objectif",BP$7&gt;=$R256,BP$7&lt;=$R256+$S256-1),2,IF(AND($O256="Jalon",BP$7&gt;=$R256,BP$7&lt;=$R256+$S256-1),1,""))</f>
        <v/>
      </c>
      <c r="BQ256" s="23" t="str">
        <f ca="1">IF(AND($O256="Objectif",BQ$7&gt;=$R256,BQ$7&lt;=$R256+$S256-1),2,IF(AND($O256="Jalon",BQ$7&gt;=$R256,BQ$7&lt;=$R256+$S256-1),1,""))</f>
        <v/>
      </c>
      <c r="BR256" s="23" t="str">
        <f ca="1">IF(AND($O256="Objectif",BR$7&gt;=$R256,BR$7&lt;=$R256+$S256-1),2,IF(AND($O256="Jalon",BR$7&gt;=$R256,BR$7&lt;=$R256+$S256-1),1,""))</f>
        <v/>
      </c>
      <c r="BS256" s="23" t="str">
        <f ca="1">IF(AND($O256="Objectif",BS$7&gt;=$R256,BS$7&lt;=$R256+$S256-1),2,IF(AND($O256="Jalon",BS$7&gt;=$R256,BS$7&lt;=$R256+$S256-1),1,""))</f>
        <v/>
      </c>
      <c r="BT256" s="23" t="str">
        <f ca="1">IF(AND($O256="Objectif",BT$7&gt;=$R256,BT$7&lt;=$R256+$S256-1),2,IF(AND($O256="Jalon",BT$7&gt;=$R256,BT$7&lt;=$R256+$S256-1),1,""))</f>
        <v/>
      </c>
      <c r="BU256" s="23" t="str">
        <f ca="1">IF(AND($O256="Objectif",BU$7&gt;=$R256,BU$7&lt;=$R256+$S256-1),2,IF(AND($O256="Jalon",BU$7&gt;=$R256,BU$7&lt;=$R256+$S256-1),1,""))</f>
        <v/>
      </c>
      <c r="BV256" s="23" t="str">
        <f ca="1">IF(AND($O256="Objectif",BV$7&gt;=$R256,BV$7&lt;=$R256+$S256-1),2,IF(AND($O256="Jalon",BV$7&gt;=$R256,BV$7&lt;=$R256+$S256-1),1,""))</f>
        <v/>
      </c>
      <c r="BW256" s="23" t="str">
        <f ca="1">IF(AND($O256="Objectif",BW$7&gt;=$R256,BW$7&lt;=$R256+$S256-1),2,IF(AND($O256="Jalon",BW$7&gt;=$R256,BW$7&lt;=$R256+$S256-1),1,""))</f>
        <v/>
      </c>
      <c r="BX256" s="23" t="str">
        <f ca="1">IF(AND($O256="Objectif",BX$7&gt;=$R256,BX$7&lt;=$R256+$S256-1),2,IF(AND($O256="Jalon",BX$7&gt;=$R256,BX$7&lt;=$R256+$S256-1),1,""))</f>
        <v/>
      </c>
      <c r="BY256" s="23" t="str">
        <f ca="1">IF(AND($O256="Objectif",BY$7&gt;=$R256,BY$7&lt;=$R256+$S256-1),2,IF(AND($O256="Jalon",BY$7&gt;=$R256,BY$7&lt;=$R256+$S256-1),1,""))</f>
        <v/>
      </c>
      <c r="BZ256" s="23" t="str">
        <f ca="1">IF(AND($O256="Objectif",BZ$7&gt;=$R256,BZ$7&lt;=$R256+$S256-1),2,IF(AND($O256="Jalon",BZ$7&gt;=$R256,BZ$7&lt;=$R256+$S256-1),1,""))</f>
        <v/>
      </c>
      <c r="CA256" s="23" t="str">
        <f ca="1">IF(AND($O256="Objectif",CA$7&gt;=$R256,CA$7&lt;=$R256+$S256-1),2,IF(AND($O256="Jalon",CA$7&gt;=$R256,CA$7&lt;=$R256+$S256-1),1,""))</f>
        <v/>
      </c>
      <c r="CB256" s="23" t="str">
        <f ca="1">IF(AND($O256="Objectif",CB$7&gt;=$R256,CB$7&lt;=$R256+$S256-1),2,IF(AND($O256="Jalon",CB$7&gt;=$R256,CB$7&lt;=$R256+$S256-1),1,""))</f>
        <v/>
      </c>
    </row>
    <row r="257" spans="1:80" ht="30" customHeight="1" x14ac:dyDescent="0.25">
      <c r="A257" s="37">
        <v>21</v>
      </c>
      <c r="B257" s="33" t="s">
        <v>37</v>
      </c>
      <c r="C257" s="88" t="str">
        <f ca="1">VLOOKUP(((Jalons[[#This Row],[perturbation ]]+Jalons[[#This Row],[perturbation 9]])/150),$D$3:$E$6,2,1)</f>
        <v>En bonne voie</v>
      </c>
      <c r="D257" s="88" t="str">
        <f ca="1">VLOOKUP((Jalons[[#This Row],[temps consommés ]]-Jalons[[#This Row],[Nombre de jours]])/Jalons[[#This Row],[Nombre de jours]],$V$3:$W$6,2,1)</f>
        <v>En bonne voie</v>
      </c>
      <c r="E257" s="22" t="s">
        <v>9</v>
      </c>
      <c r="F257" s="65">
        <f>IF(AND(Jalons[[#This Row],[début réel ]]="",Jalons[[#This Row],[fin réelle ]]),0,IF(AND(Jalons[[#This Row],[début réel ]]&lt;&gt;"",Jalons[[#This Row],[fin réelle ]]=""),0.5,1))</f>
        <v>0</v>
      </c>
      <c r="G257" s="56">
        <f>+T212+1</f>
        <v>45108</v>
      </c>
      <c r="H257" s="21">
        <v>1</v>
      </c>
      <c r="I257" s="45">
        <f>+Jalons[[#This Row],[Début prévisionnel ]]+Jalons[[#This Row],[Nombre de jours]]-1</f>
        <v>45108</v>
      </c>
      <c r="J257" s="45"/>
      <c r="K257" s="87">
        <f ca="1">IF(Jalons[[#This Row],[temps consommés ]]-Jalons[[#This Row],[Nombre de jours]]&lt;0,0,Jalons[[#This Row],[temps consommés ]]-Jalons[[#This Row],[Nombre de jours]])</f>
        <v>0</v>
      </c>
      <c r="L25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7" s="45"/>
      <c r="O257" s="88" t="str">
        <f ca="1">VLOOKUP(Jalons[[#This Row],[temps consommés 10]]-Jalons[[#This Row],[Nombre de jours6]]/Jalons[[#This Row],[Nombre de jours6]],$V$3:$W$6,2,1)</f>
        <v>En bonne voie</v>
      </c>
      <c r="P257" s="22" t="s">
        <v>9</v>
      </c>
      <c r="Q257" s="65">
        <f>IF(AND(Jalons[[#This Row],[début réel 8]]="",Jalons[[#This Row],[fin réelle 11]]),0,IF(AND(Jalons[[#This Row],[début réel 8]]&lt;&gt;"",Jalons[[#This Row],[fin réelle 11]]=""),0.5,1))</f>
        <v>0</v>
      </c>
      <c r="R257" s="56">
        <f>+Jalons[[#This Row],[Fin ]]+1</f>
        <v>45109</v>
      </c>
      <c r="S257">
        <v>1</v>
      </c>
      <c r="T257" s="45">
        <f>Jalons[[#This Row],[Début prévisionnel 5]]+Jalons[[#This Row],[Nombre de jours6]]</f>
        <v>45110</v>
      </c>
      <c r="U257" s="64"/>
      <c r="V257" s="87">
        <f ca="1">IF(Jalons[[#This Row],[temps consommés 10]]-Jalons[[#This Row],[Nombre de jours6]]&lt;0,0,Jalons[[#This Row],[temps consommés 10]]-Jalons[[#This Row],[Nombre de jours6]])</f>
        <v>0</v>
      </c>
      <c r="W25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7" s="45"/>
      <c r="Y257" s="23" t="str">
        <f ca="1">IF(AND($O257="Objectif",Y$7&gt;=$R257,Y$7&lt;=$R257+$S257-1),2,IF(AND($O257="Jalon",Y$7&gt;=$R257,Y$7&lt;=$R257+$S257-1),1,""))</f>
        <v/>
      </c>
      <c r="Z257" s="23" t="str">
        <f ca="1">IF(AND($O257="Objectif",Z$7&gt;=$R257,Z$7&lt;=$R257+$S257-1),2,IF(AND($O257="Jalon",Z$7&gt;=$R257,Z$7&lt;=$R257+$S257-1),1,""))</f>
        <v/>
      </c>
      <c r="AA257" s="23" t="str">
        <f ca="1">IF(AND($O257="Objectif",AA$7&gt;=$R257,AA$7&lt;=$R257+$S257-1),2,IF(AND($O257="Jalon",AA$7&gt;=$R257,AA$7&lt;=$R257+$S257-1),1,""))</f>
        <v/>
      </c>
      <c r="AB257" s="23" t="str">
        <f ca="1">IF(AND($O257="Objectif",AB$7&gt;=$R257,AB$7&lt;=$R257+$S257-1),2,IF(AND($O257="Jalon",AB$7&gt;=$R257,AB$7&lt;=$R257+$S257-1),1,""))</f>
        <v/>
      </c>
      <c r="AC257" s="23" t="str">
        <f ca="1">IF(AND($O257="Objectif",AC$7&gt;=$R257,AC$7&lt;=$R257+$S257-1),2,IF(AND($O257="Jalon",AC$7&gt;=$R257,AC$7&lt;=$R257+$S257-1),1,""))</f>
        <v/>
      </c>
      <c r="AD257" s="23" t="str">
        <f ca="1">IF(AND($O257="Objectif",AD$7&gt;=$R257,AD$7&lt;=$R257+$S257-1),2,IF(AND($O257="Jalon",AD$7&gt;=$R257,AD$7&lt;=$R257+$S257-1),1,""))</f>
        <v/>
      </c>
      <c r="AE257" s="23" t="str">
        <f ca="1">IF(AND($O257="Objectif",AE$7&gt;=$R257,AE$7&lt;=$R257+$S257-1),2,IF(AND($O257="Jalon",AE$7&gt;=$R257,AE$7&lt;=$R257+$S257-1),1,""))</f>
        <v/>
      </c>
      <c r="AF257" s="23" t="str">
        <f ca="1">IF(AND($O257="Objectif",AF$7&gt;=$R257,AF$7&lt;=$R257+$S257-1),2,IF(AND($O257="Jalon",AF$7&gt;=$R257,AF$7&lt;=$R257+$S257-1),1,""))</f>
        <v/>
      </c>
      <c r="AG257" s="23" t="str">
        <f ca="1">IF(AND($O257="Objectif",AG$7&gt;=$R257,AG$7&lt;=$R257+$S257-1),2,IF(AND($O257="Jalon",AG$7&gt;=$R257,AG$7&lt;=$R257+$S257-1),1,""))</f>
        <v/>
      </c>
      <c r="AH257" s="23" t="str">
        <f ca="1">IF(AND($O257="Objectif",AH$7&gt;=$R257,AH$7&lt;=$R257+$S257-1),2,IF(AND($O257="Jalon",AH$7&gt;=$R257,AH$7&lt;=$R257+$S257-1),1,""))</f>
        <v/>
      </c>
      <c r="AI257" s="23" t="str">
        <f ca="1">IF(AND($O257="Objectif",AI$7&gt;=$R257,AI$7&lt;=$R257+$S257-1),2,IF(AND($O257="Jalon",AI$7&gt;=$R257,AI$7&lt;=$R257+$S257-1),1,""))</f>
        <v/>
      </c>
      <c r="AJ257" s="23" t="str">
        <f ca="1">IF(AND($O257="Objectif",AJ$7&gt;=$R257,AJ$7&lt;=$R257+$S257-1),2,IF(AND($O257="Jalon",AJ$7&gt;=$R257,AJ$7&lt;=$R257+$S257-1),1,""))</f>
        <v/>
      </c>
      <c r="AK257" s="23" t="str">
        <f ca="1">IF(AND($O257="Objectif",AK$7&gt;=$R257,AK$7&lt;=$R257+$S257-1),2,IF(AND($O257="Jalon",AK$7&gt;=$R257,AK$7&lt;=$R257+$S257-1),1,""))</f>
        <v/>
      </c>
      <c r="AL257" s="23" t="str">
        <f ca="1">IF(AND($O257="Objectif",AL$7&gt;=$R257,AL$7&lt;=$R257+$S257-1),2,IF(AND($O257="Jalon",AL$7&gt;=$R257,AL$7&lt;=$R257+$S257-1),1,""))</f>
        <v/>
      </c>
      <c r="AM257" s="23" t="str">
        <f ca="1">IF(AND($O257="Objectif",AM$7&gt;=$R257,AM$7&lt;=$R257+$S257-1),2,IF(AND($O257="Jalon",AM$7&gt;=$R257,AM$7&lt;=$R257+$S257-1),1,""))</f>
        <v/>
      </c>
      <c r="AN257" s="23" t="str">
        <f ca="1">IF(AND($O257="Objectif",AN$7&gt;=$R257,AN$7&lt;=$R257+$S257-1),2,IF(AND($O257="Jalon",AN$7&gt;=$R257,AN$7&lt;=$R257+$S257-1),1,""))</f>
        <v/>
      </c>
      <c r="AO257" s="23" t="str">
        <f ca="1">IF(AND($O257="Objectif",AO$7&gt;=$R257,AO$7&lt;=$R257+$S257-1),2,IF(AND($O257="Jalon",AO$7&gt;=$R257,AO$7&lt;=$R257+$S257-1),1,""))</f>
        <v/>
      </c>
      <c r="AP257" s="23" t="str">
        <f ca="1">IF(AND($O257="Objectif",AP$7&gt;=$R257,AP$7&lt;=$R257+$S257-1),2,IF(AND($O257="Jalon",AP$7&gt;=$R257,AP$7&lt;=$R257+$S257-1),1,""))</f>
        <v/>
      </c>
      <c r="AQ257" s="23" t="str">
        <f ca="1">IF(AND($O257="Objectif",AQ$7&gt;=$R257,AQ$7&lt;=$R257+$S257-1),2,IF(AND($O257="Jalon",AQ$7&gt;=$R257,AQ$7&lt;=$R257+$S257-1),1,""))</f>
        <v/>
      </c>
      <c r="AR257" s="23" t="str">
        <f ca="1">IF(AND($O257="Objectif",AR$7&gt;=$R257,AR$7&lt;=$R257+$S257-1),2,IF(AND($O257="Jalon",AR$7&gt;=$R257,AR$7&lt;=$R257+$S257-1),1,""))</f>
        <v/>
      </c>
      <c r="AS257" s="23" t="str">
        <f ca="1">IF(AND($O257="Objectif",AS$7&gt;=$R257,AS$7&lt;=$R257+$S257-1),2,IF(AND($O257="Jalon",AS$7&gt;=$R257,AS$7&lt;=$R257+$S257-1),1,""))</f>
        <v/>
      </c>
      <c r="AT257" s="23" t="str">
        <f ca="1">IF(AND($O257="Objectif",AT$7&gt;=$R257,AT$7&lt;=$R257+$S257-1),2,IF(AND($O257="Jalon",AT$7&gt;=$R257,AT$7&lt;=$R257+$S257-1),1,""))</f>
        <v/>
      </c>
      <c r="AU257" s="23" t="str">
        <f ca="1">IF(AND($O257="Objectif",AU$7&gt;=$R257,AU$7&lt;=$R257+$S257-1),2,IF(AND($O257="Jalon",AU$7&gt;=$R257,AU$7&lt;=$R257+$S257-1),1,""))</f>
        <v/>
      </c>
      <c r="AV257" s="23" t="str">
        <f ca="1">IF(AND($O257="Objectif",AV$7&gt;=$R257,AV$7&lt;=$R257+$S257-1),2,IF(AND($O257="Jalon",AV$7&gt;=$R257,AV$7&lt;=$R257+$S257-1),1,""))</f>
        <v/>
      </c>
      <c r="AW257" s="23" t="str">
        <f ca="1">IF(AND($O257="Objectif",AW$7&gt;=$R257,AW$7&lt;=$R257+$S257-1),2,IF(AND($O257="Jalon",AW$7&gt;=$R257,AW$7&lt;=$R257+$S257-1),1,""))</f>
        <v/>
      </c>
      <c r="AX257" s="23" t="str">
        <f ca="1">IF(AND($O257="Objectif",AX$7&gt;=$R257,AX$7&lt;=$R257+$S257-1),2,IF(AND($O257="Jalon",AX$7&gt;=$R257,AX$7&lt;=$R257+$S257-1),1,""))</f>
        <v/>
      </c>
      <c r="AY257" s="23" t="str">
        <f ca="1">IF(AND($O257="Objectif",AY$7&gt;=$R257,AY$7&lt;=$R257+$S257-1),2,IF(AND($O257="Jalon",AY$7&gt;=$R257,AY$7&lt;=$R257+$S257-1),1,""))</f>
        <v/>
      </c>
      <c r="AZ257" s="23" t="str">
        <f ca="1">IF(AND($O257="Objectif",AZ$7&gt;=$R257,AZ$7&lt;=$R257+$S257-1),2,IF(AND($O257="Jalon",AZ$7&gt;=$R257,AZ$7&lt;=$R257+$S257-1),1,""))</f>
        <v/>
      </c>
      <c r="BA257" s="23" t="str">
        <f ca="1">IF(AND($O257="Objectif",BA$7&gt;=$R257,BA$7&lt;=$R257+$S257-1),2,IF(AND($O257="Jalon",BA$7&gt;=$R257,BA$7&lt;=$R257+$S257-1),1,""))</f>
        <v/>
      </c>
      <c r="BB257" s="23" t="str">
        <f ca="1">IF(AND($O257="Objectif",BB$7&gt;=$R257,BB$7&lt;=$R257+$S257-1),2,IF(AND($O257="Jalon",BB$7&gt;=$R257,BB$7&lt;=$R257+$S257-1),1,""))</f>
        <v/>
      </c>
      <c r="BC257" s="23" t="str">
        <f ca="1">IF(AND($O257="Objectif",BC$7&gt;=$R257,BC$7&lt;=$R257+$S257-1),2,IF(AND($O257="Jalon",BC$7&gt;=$R257,BC$7&lt;=$R257+$S257-1),1,""))</f>
        <v/>
      </c>
      <c r="BD257" s="23" t="str">
        <f ca="1">IF(AND($O257="Objectif",BD$7&gt;=$R257,BD$7&lt;=$R257+$S257-1),2,IF(AND($O257="Jalon",BD$7&gt;=$R257,BD$7&lt;=$R257+$S257-1),1,""))</f>
        <v/>
      </c>
      <c r="BE257" s="23" t="str">
        <f ca="1">IF(AND($O257="Objectif",BE$7&gt;=$R257,BE$7&lt;=$R257+$S257-1),2,IF(AND($O257="Jalon",BE$7&gt;=$R257,BE$7&lt;=$R257+$S257-1),1,""))</f>
        <v/>
      </c>
      <c r="BF257" s="23" t="str">
        <f ca="1">IF(AND($O257="Objectif",BF$7&gt;=$R257,BF$7&lt;=$R257+$S257-1),2,IF(AND($O257="Jalon",BF$7&gt;=$R257,BF$7&lt;=$R257+$S257-1),1,""))</f>
        <v/>
      </c>
      <c r="BG257" s="23" t="str">
        <f ca="1">IF(AND($O257="Objectif",BG$7&gt;=$R257,BG$7&lt;=$R257+$S257-1),2,IF(AND($O257="Jalon",BG$7&gt;=$R257,BG$7&lt;=$R257+$S257-1),1,""))</f>
        <v/>
      </c>
      <c r="BH257" s="23" t="str">
        <f ca="1">IF(AND($O257="Objectif",BH$7&gt;=$R257,BH$7&lt;=$R257+$S257-1),2,IF(AND($O257="Jalon",BH$7&gt;=$R257,BH$7&lt;=$R257+$S257-1),1,""))</f>
        <v/>
      </c>
      <c r="BI257" s="23" t="str">
        <f ca="1">IF(AND($O257="Objectif",BI$7&gt;=$R257,BI$7&lt;=$R257+$S257-1),2,IF(AND($O257="Jalon",BI$7&gt;=$R257,BI$7&lt;=$R257+$S257-1),1,""))</f>
        <v/>
      </c>
      <c r="BJ257" s="23" t="str">
        <f ca="1">IF(AND($O257="Objectif",BJ$7&gt;=$R257,BJ$7&lt;=$R257+$S257-1),2,IF(AND($O257="Jalon",BJ$7&gt;=$R257,BJ$7&lt;=$R257+$S257-1),1,""))</f>
        <v/>
      </c>
      <c r="BK257" s="23" t="str">
        <f ca="1">IF(AND($O257="Objectif",BK$7&gt;=$R257,BK$7&lt;=$R257+$S257-1),2,IF(AND($O257="Jalon",BK$7&gt;=$R257,BK$7&lt;=$R257+$S257-1),1,""))</f>
        <v/>
      </c>
      <c r="BL257" s="23" t="str">
        <f ca="1">IF(AND($O257="Objectif",BL$7&gt;=$R257,BL$7&lt;=$R257+$S257-1),2,IF(AND($O257="Jalon",BL$7&gt;=$R257,BL$7&lt;=$R257+$S257-1),1,""))</f>
        <v/>
      </c>
      <c r="BM257" s="23" t="str">
        <f ca="1">IF(AND($O257="Objectif",BM$7&gt;=$R257,BM$7&lt;=$R257+$S257-1),2,IF(AND($O257="Jalon",BM$7&gt;=$R257,BM$7&lt;=$R257+$S257-1),1,""))</f>
        <v/>
      </c>
      <c r="BN257" s="23" t="str">
        <f ca="1">IF(AND($O257="Objectif",BN$7&gt;=$R257,BN$7&lt;=$R257+$S257-1),2,IF(AND($O257="Jalon",BN$7&gt;=$R257,BN$7&lt;=$R257+$S257-1),1,""))</f>
        <v/>
      </c>
      <c r="BO257" s="23" t="str">
        <f ca="1">IF(AND($O257="Objectif",BO$7&gt;=$R257,BO$7&lt;=$R257+$S257-1),2,IF(AND($O257="Jalon",BO$7&gt;=$R257,BO$7&lt;=$R257+$S257-1),1,""))</f>
        <v/>
      </c>
      <c r="BP257" s="23" t="str">
        <f ca="1">IF(AND($O257="Objectif",BP$7&gt;=$R257,BP$7&lt;=$R257+$S257-1),2,IF(AND($O257="Jalon",BP$7&gt;=$R257,BP$7&lt;=$R257+$S257-1),1,""))</f>
        <v/>
      </c>
      <c r="BQ257" s="23" t="str">
        <f ca="1">IF(AND($O257="Objectif",BQ$7&gt;=$R257,BQ$7&lt;=$R257+$S257-1),2,IF(AND($O257="Jalon",BQ$7&gt;=$R257,BQ$7&lt;=$R257+$S257-1),1,""))</f>
        <v/>
      </c>
      <c r="BR257" s="23" t="str">
        <f ca="1">IF(AND($O257="Objectif",BR$7&gt;=$R257,BR$7&lt;=$R257+$S257-1),2,IF(AND($O257="Jalon",BR$7&gt;=$R257,BR$7&lt;=$R257+$S257-1),1,""))</f>
        <v/>
      </c>
      <c r="BS257" s="23" t="str">
        <f ca="1">IF(AND($O257="Objectif",BS$7&gt;=$R257,BS$7&lt;=$R257+$S257-1),2,IF(AND($O257="Jalon",BS$7&gt;=$R257,BS$7&lt;=$R257+$S257-1),1,""))</f>
        <v/>
      </c>
      <c r="BT257" s="23" t="str">
        <f ca="1">IF(AND($O257="Objectif",BT$7&gt;=$R257,BT$7&lt;=$R257+$S257-1),2,IF(AND($O257="Jalon",BT$7&gt;=$R257,BT$7&lt;=$R257+$S257-1),1,""))</f>
        <v/>
      </c>
      <c r="BU257" s="23" t="str">
        <f ca="1">IF(AND($O257="Objectif",BU$7&gt;=$R257,BU$7&lt;=$R257+$S257-1),2,IF(AND($O257="Jalon",BU$7&gt;=$R257,BU$7&lt;=$R257+$S257-1),1,""))</f>
        <v/>
      </c>
      <c r="BV257" s="23" t="str">
        <f ca="1">IF(AND($O257="Objectif",BV$7&gt;=$R257,BV$7&lt;=$R257+$S257-1),2,IF(AND($O257="Jalon",BV$7&gt;=$R257,BV$7&lt;=$R257+$S257-1),1,""))</f>
        <v/>
      </c>
      <c r="BW257" s="23" t="str">
        <f ca="1">IF(AND($O257="Objectif",BW$7&gt;=$R257,BW$7&lt;=$R257+$S257-1),2,IF(AND($O257="Jalon",BW$7&gt;=$R257,BW$7&lt;=$R257+$S257-1),1,""))</f>
        <v/>
      </c>
      <c r="BX257" s="23" t="str">
        <f ca="1">IF(AND($O257="Objectif",BX$7&gt;=$R257,BX$7&lt;=$R257+$S257-1),2,IF(AND($O257="Jalon",BX$7&gt;=$R257,BX$7&lt;=$R257+$S257-1),1,""))</f>
        <v/>
      </c>
      <c r="BY257" s="23" t="str">
        <f ca="1">IF(AND($O257="Objectif",BY$7&gt;=$R257,BY$7&lt;=$R257+$S257-1),2,IF(AND($O257="Jalon",BY$7&gt;=$R257,BY$7&lt;=$R257+$S257-1),1,""))</f>
        <v/>
      </c>
      <c r="BZ257" s="23" t="str">
        <f ca="1">IF(AND($O257="Objectif",BZ$7&gt;=$R257,BZ$7&lt;=$R257+$S257-1),2,IF(AND($O257="Jalon",BZ$7&gt;=$R257,BZ$7&lt;=$R257+$S257-1),1,""))</f>
        <v/>
      </c>
      <c r="CA257" s="23" t="str">
        <f ca="1">IF(AND($O257="Objectif",CA$7&gt;=$R257,CA$7&lt;=$R257+$S257-1),2,IF(AND($O257="Jalon",CA$7&gt;=$R257,CA$7&lt;=$R257+$S257-1),1,""))</f>
        <v/>
      </c>
      <c r="CB257" s="23" t="str">
        <f ca="1">IF(AND($O257="Objectif",CB$7&gt;=$R257,CB$7&lt;=$R257+$S257-1),2,IF(AND($O257="Jalon",CB$7&gt;=$R257,CB$7&lt;=$R257+$S257-1),1,""))</f>
        <v/>
      </c>
    </row>
    <row r="258" spans="1:80" ht="30" customHeight="1" x14ac:dyDescent="0.25">
      <c r="A258" s="37">
        <v>22</v>
      </c>
      <c r="B258" s="33" t="s">
        <v>38</v>
      </c>
      <c r="C258" s="88" t="str">
        <f ca="1">VLOOKUP(((Jalons[[#This Row],[perturbation ]]+Jalons[[#This Row],[perturbation 9]])/150),$D$3:$E$6,2,1)</f>
        <v>En bonne voie</v>
      </c>
      <c r="D258" s="88" t="str">
        <f ca="1">VLOOKUP((Jalons[[#This Row],[temps consommés ]]-Jalons[[#This Row],[Nombre de jours]])/Jalons[[#This Row],[Nombre de jours]],$V$3:$W$6,2,1)</f>
        <v>En bonne voie</v>
      </c>
      <c r="E258" s="22" t="s">
        <v>9</v>
      </c>
      <c r="F258" s="65">
        <f>IF(AND(Jalons[[#This Row],[début réel ]]="",Jalons[[#This Row],[fin réelle ]]),0,IF(AND(Jalons[[#This Row],[début réel ]]&lt;&gt;"",Jalons[[#This Row],[fin réelle ]]=""),0.5,1))</f>
        <v>0</v>
      </c>
      <c r="G258" s="56">
        <f>+T213+1</f>
        <v>45108</v>
      </c>
      <c r="H258" s="21">
        <v>1</v>
      </c>
      <c r="I258" s="45">
        <f>+Jalons[[#This Row],[Début prévisionnel ]]+Jalons[[#This Row],[Nombre de jours]]-1</f>
        <v>45108</v>
      </c>
      <c r="J258" s="45"/>
      <c r="K258" s="87">
        <f ca="1">IF(Jalons[[#This Row],[temps consommés ]]-Jalons[[#This Row],[Nombre de jours]]&lt;0,0,Jalons[[#This Row],[temps consommés ]]-Jalons[[#This Row],[Nombre de jours]])</f>
        <v>0</v>
      </c>
      <c r="L25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8" s="45"/>
      <c r="O258" s="88" t="str">
        <f ca="1">VLOOKUP(Jalons[[#This Row],[temps consommés 10]]-Jalons[[#This Row],[Nombre de jours6]]/Jalons[[#This Row],[Nombre de jours6]],$V$3:$W$6,2,1)</f>
        <v>En bonne voie</v>
      </c>
      <c r="P258" s="22" t="s">
        <v>9</v>
      </c>
      <c r="Q258" s="65">
        <f>IF(AND(Jalons[[#This Row],[début réel 8]]="",Jalons[[#This Row],[fin réelle 11]]),0,IF(AND(Jalons[[#This Row],[début réel 8]]&lt;&gt;"",Jalons[[#This Row],[fin réelle 11]]=""),0.5,1))</f>
        <v>0</v>
      </c>
      <c r="R258" s="56">
        <f>+Jalons[[#This Row],[Fin ]]+1</f>
        <v>45109</v>
      </c>
      <c r="S258">
        <v>1</v>
      </c>
      <c r="T258" s="45">
        <f>Jalons[[#This Row],[Début prévisionnel 5]]+Jalons[[#This Row],[Nombre de jours6]]</f>
        <v>45110</v>
      </c>
      <c r="U258" s="64"/>
      <c r="V258" s="87">
        <f ca="1">IF(Jalons[[#This Row],[temps consommés 10]]-Jalons[[#This Row],[Nombre de jours6]]&lt;0,0,Jalons[[#This Row],[temps consommés 10]]-Jalons[[#This Row],[Nombre de jours6]])</f>
        <v>0</v>
      </c>
      <c r="W25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8" s="45"/>
      <c r="Y258" s="23" t="str">
        <f ca="1">IF(AND($O258="Objectif",Y$7&gt;=$R258,Y$7&lt;=$R258+$S258-1),2,IF(AND($O258="Jalon",Y$7&gt;=$R258,Y$7&lt;=$R258+$S258-1),1,""))</f>
        <v/>
      </c>
      <c r="Z258" s="23" t="str">
        <f ca="1">IF(AND($O258="Objectif",Z$7&gt;=$R258,Z$7&lt;=$R258+$S258-1),2,IF(AND($O258="Jalon",Z$7&gt;=$R258,Z$7&lt;=$R258+$S258-1),1,""))</f>
        <v/>
      </c>
      <c r="AA258" s="23" t="str">
        <f ca="1">IF(AND($O258="Objectif",AA$7&gt;=$R258,AA$7&lt;=$R258+$S258-1),2,IF(AND($O258="Jalon",AA$7&gt;=$R258,AA$7&lt;=$R258+$S258-1),1,""))</f>
        <v/>
      </c>
      <c r="AB258" s="23" t="str">
        <f ca="1">IF(AND($O258="Objectif",AB$7&gt;=$R258,AB$7&lt;=$R258+$S258-1),2,IF(AND($O258="Jalon",AB$7&gt;=$R258,AB$7&lt;=$R258+$S258-1),1,""))</f>
        <v/>
      </c>
      <c r="AC258" s="23" t="str">
        <f ca="1">IF(AND($O258="Objectif",AC$7&gt;=$R258,AC$7&lt;=$R258+$S258-1),2,IF(AND($O258="Jalon",AC$7&gt;=$R258,AC$7&lt;=$R258+$S258-1),1,""))</f>
        <v/>
      </c>
      <c r="AD258" s="23" t="str">
        <f ca="1">IF(AND($O258="Objectif",AD$7&gt;=$R258,AD$7&lt;=$R258+$S258-1),2,IF(AND($O258="Jalon",AD$7&gt;=$R258,AD$7&lt;=$R258+$S258-1),1,""))</f>
        <v/>
      </c>
      <c r="AE258" s="23" t="str">
        <f ca="1">IF(AND($O258="Objectif",AE$7&gt;=$R258,AE$7&lt;=$R258+$S258-1),2,IF(AND($O258="Jalon",AE$7&gt;=$R258,AE$7&lt;=$R258+$S258-1),1,""))</f>
        <v/>
      </c>
      <c r="AF258" s="23" t="str">
        <f ca="1">IF(AND($O258="Objectif",AF$7&gt;=$R258,AF$7&lt;=$R258+$S258-1),2,IF(AND($O258="Jalon",AF$7&gt;=$R258,AF$7&lt;=$R258+$S258-1),1,""))</f>
        <v/>
      </c>
      <c r="AG258" s="23" t="str">
        <f ca="1">IF(AND($O258="Objectif",AG$7&gt;=$R258,AG$7&lt;=$R258+$S258-1),2,IF(AND($O258="Jalon",AG$7&gt;=$R258,AG$7&lt;=$R258+$S258-1),1,""))</f>
        <v/>
      </c>
      <c r="AH258" s="23" t="str">
        <f ca="1">IF(AND($O258="Objectif",AH$7&gt;=$R258,AH$7&lt;=$R258+$S258-1),2,IF(AND($O258="Jalon",AH$7&gt;=$R258,AH$7&lt;=$R258+$S258-1),1,""))</f>
        <v/>
      </c>
      <c r="AI258" s="23" t="str">
        <f ca="1">IF(AND($O258="Objectif",AI$7&gt;=$R258,AI$7&lt;=$R258+$S258-1),2,IF(AND($O258="Jalon",AI$7&gt;=$R258,AI$7&lt;=$R258+$S258-1),1,""))</f>
        <v/>
      </c>
      <c r="AJ258" s="23" t="str">
        <f ca="1">IF(AND($O258="Objectif",AJ$7&gt;=$R258,AJ$7&lt;=$R258+$S258-1),2,IF(AND($O258="Jalon",AJ$7&gt;=$R258,AJ$7&lt;=$R258+$S258-1),1,""))</f>
        <v/>
      </c>
      <c r="AK258" s="23" t="str">
        <f ca="1">IF(AND($O258="Objectif",AK$7&gt;=$R258,AK$7&lt;=$R258+$S258-1),2,IF(AND($O258="Jalon",AK$7&gt;=$R258,AK$7&lt;=$R258+$S258-1),1,""))</f>
        <v/>
      </c>
      <c r="AL258" s="23" t="str">
        <f ca="1">IF(AND($O258="Objectif",AL$7&gt;=$R258,AL$7&lt;=$R258+$S258-1),2,IF(AND($O258="Jalon",AL$7&gt;=$R258,AL$7&lt;=$R258+$S258-1),1,""))</f>
        <v/>
      </c>
      <c r="AM258" s="23" t="str">
        <f ca="1">IF(AND($O258="Objectif",AM$7&gt;=$R258,AM$7&lt;=$R258+$S258-1),2,IF(AND($O258="Jalon",AM$7&gt;=$R258,AM$7&lt;=$R258+$S258-1),1,""))</f>
        <v/>
      </c>
      <c r="AN258" s="23" t="str">
        <f ca="1">IF(AND($O258="Objectif",AN$7&gt;=$R258,AN$7&lt;=$R258+$S258-1),2,IF(AND($O258="Jalon",AN$7&gt;=$R258,AN$7&lt;=$R258+$S258-1),1,""))</f>
        <v/>
      </c>
      <c r="AO258" s="23" t="str">
        <f ca="1">IF(AND($O258="Objectif",AO$7&gt;=$R258,AO$7&lt;=$R258+$S258-1),2,IF(AND($O258="Jalon",AO$7&gt;=$R258,AO$7&lt;=$R258+$S258-1),1,""))</f>
        <v/>
      </c>
      <c r="AP258" s="23" t="str">
        <f ca="1">IF(AND($O258="Objectif",AP$7&gt;=$R258,AP$7&lt;=$R258+$S258-1),2,IF(AND($O258="Jalon",AP$7&gt;=$R258,AP$7&lt;=$R258+$S258-1),1,""))</f>
        <v/>
      </c>
      <c r="AQ258" s="23" t="str">
        <f ca="1">IF(AND($O258="Objectif",AQ$7&gt;=$R258,AQ$7&lt;=$R258+$S258-1),2,IF(AND($O258="Jalon",AQ$7&gt;=$R258,AQ$7&lt;=$R258+$S258-1),1,""))</f>
        <v/>
      </c>
      <c r="AR258" s="23" t="str">
        <f ca="1">IF(AND($O258="Objectif",AR$7&gt;=$R258,AR$7&lt;=$R258+$S258-1),2,IF(AND($O258="Jalon",AR$7&gt;=$R258,AR$7&lt;=$R258+$S258-1),1,""))</f>
        <v/>
      </c>
      <c r="AS258" s="23" t="str">
        <f ca="1">IF(AND($O258="Objectif",AS$7&gt;=$R258,AS$7&lt;=$R258+$S258-1),2,IF(AND($O258="Jalon",AS$7&gt;=$R258,AS$7&lt;=$R258+$S258-1),1,""))</f>
        <v/>
      </c>
      <c r="AT258" s="23" t="str">
        <f ca="1">IF(AND($O258="Objectif",AT$7&gt;=$R258,AT$7&lt;=$R258+$S258-1),2,IF(AND($O258="Jalon",AT$7&gt;=$R258,AT$7&lt;=$R258+$S258-1),1,""))</f>
        <v/>
      </c>
      <c r="AU258" s="23" t="str">
        <f ca="1">IF(AND($O258="Objectif",AU$7&gt;=$R258,AU$7&lt;=$R258+$S258-1),2,IF(AND($O258="Jalon",AU$7&gt;=$R258,AU$7&lt;=$R258+$S258-1),1,""))</f>
        <v/>
      </c>
      <c r="AV258" s="23" t="str">
        <f ca="1">IF(AND($O258="Objectif",AV$7&gt;=$R258,AV$7&lt;=$R258+$S258-1),2,IF(AND($O258="Jalon",AV$7&gt;=$R258,AV$7&lt;=$R258+$S258-1),1,""))</f>
        <v/>
      </c>
      <c r="AW258" s="23" t="str">
        <f ca="1">IF(AND($O258="Objectif",AW$7&gt;=$R258,AW$7&lt;=$R258+$S258-1),2,IF(AND($O258="Jalon",AW$7&gt;=$R258,AW$7&lt;=$R258+$S258-1),1,""))</f>
        <v/>
      </c>
      <c r="AX258" s="23" t="str">
        <f ca="1">IF(AND($O258="Objectif",AX$7&gt;=$R258,AX$7&lt;=$R258+$S258-1),2,IF(AND($O258="Jalon",AX$7&gt;=$R258,AX$7&lt;=$R258+$S258-1),1,""))</f>
        <v/>
      </c>
      <c r="AY258" s="23" t="str">
        <f ca="1">IF(AND($O258="Objectif",AY$7&gt;=$R258,AY$7&lt;=$R258+$S258-1),2,IF(AND($O258="Jalon",AY$7&gt;=$R258,AY$7&lt;=$R258+$S258-1),1,""))</f>
        <v/>
      </c>
      <c r="AZ258" s="23" t="str">
        <f ca="1">IF(AND($O258="Objectif",AZ$7&gt;=$R258,AZ$7&lt;=$R258+$S258-1),2,IF(AND($O258="Jalon",AZ$7&gt;=$R258,AZ$7&lt;=$R258+$S258-1),1,""))</f>
        <v/>
      </c>
      <c r="BA258" s="23" t="str">
        <f ca="1">IF(AND($O258="Objectif",BA$7&gt;=$R258,BA$7&lt;=$R258+$S258-1),2,IF(AND($O258="Jalon",BA$7&gt;=$R258,BA$7&lt;=$R258+$S258-1),1,""))</f>
        <v/>
      </c>
      <c r="BB258" s="23" t="str">
        <f ca="1">IF(AND($O258="Objectif",BB$7&gt;=$R258,BB$7&lt;=$R258+$S258-1),2,IF(AND($O258="Jalon",BB$7&gt;=$R258,BB$7&lt;=$R258+$S258-1),1,""))</f>
        <v/>
      </c>
      <c r="BC258" s="23" t="str">
        <f ca="1">IF(AND($O258="Objectif",BC$7&gt;=$R258,BC$7&lt;=$R258+$S258-1),2,IF(AND($O258="Jalon",BC$7&gt;=$R258,BC$7&lt;=$R258+$S258-1),1,""))</f>
        <v/>
      </c>
      <c r="BD258" s="23" t="str">
        <f ca="1">IF(AND($O258="Objectif",BD$7&gt;=$R258,BD$7&lt;=$R258+$S258-1),2,IF(AND($O258="Jalon",BD$7&gt;=$R258,BD$7&lt;=$R258+$S258-1),1,""))</f>
        <v/>
      </c>
      <c r="BE258" s="23" t="str">
        <f ca="1">IF(AND($O258="Objectif",BE$7&gt;=$R258,BE$7&lt;=$R258+$S258-1),2,IF(AND($O258="Jalon",BE$7&gt;=$R258,BE$7&lt;=$R258+$S258-1),1,""))</f>
        <v/>
      </c>
      <c r="BF258" s="23" t="str">
        <f ca="1">IF(AND($O258="Objectif",BF$7&gt;=$R258,BF$7&lt;=$R258+$S258-1),2,IF(AND($O258="Jalon",BF$7&gt;=$R258,BF$7&lt;=$R258+$S258-1),1,""))</f>
        <v/>
      </c>
      <c r="BG258" s="23" t="str">
        <f ca="1">IF(AND($O258="Objectif",BG$7&gt;=$R258,BG$7&lt;=$R258+$S258-1),2,IF(AND($O258="Jalon",BG$7&gt;=$R258,BG$7&lt;=$R258+$S258-1),1,""))</f>
        <v/>
      </c>
      <c r="BH258" s="23" t="str">
        <f ca="1">IF(AND($O258="Objectif",BH$7&gt;=$R258,BH$7&lt;=$R258+$S258-1),2,IF(AND($O258="Jalon",BH$7&gt;=$R258,BH$7&lt;=$R258+$S258-1),1,""))</f>
        <v/>
      </c>
      <c r="BI258" s="23" t="str">
        <f ca="1">IF(AND($O258="Objectif",BI$7&gt;=$R258,BI$7&lt;=$R258+$S258-1),2,IF(AND($O258="Jalon",BI$7&gt;=$R258,BI$7&lt;=$R258+$S258-1),1,""))</f>
        <v/>
      </c>
      <c r="BJ258" s="23" t="str">
        <f ca="1">IF(AND($O258="Objectif",BJ$7&gt;=$R258,BJ$7&lt;=$R258+$S258-1),2,IF(AND($O258="Jalon",BJ$7&gt;=$R258,BJ$7&lt;=$R258+$S258-1),1,""))</f>
        <v/>
      </c>
      <c r="BK258" s="23" t="str">
        <f ca="1">IF(AND($O258="Objectif",BK$7&gt;=$R258,BK$7&lt;=$R258+$S258-1),2,IF(AND($O258="Jalon",BK$7&gt;=$R258,BK$7&lt;=$R258+$S258-1),1,""))</f>
        <v/>
      </c>
      <c r="BL258" s="23" t="str">
        <f ca="1">IF(AND($O258="Objectif",BL$7&gt;=$R258,BL$7&lt;=$R258+$S258-1),2,IF(AND($O258="Jalon",BL$7&gt;=$R258,BL$7&lt;=$R258+$S258-1),1,""))</f>
        <v/>
      </c>
      <c r="BM258" s="23" t="str">
        <f ca="1">IF(AND($O258="Objectif",BM$7&gt;=$R258,BM$7&lt;=$R258+$S258-1),2,IF(AND($O258="Jalon",BM$7&gt;=$R258,BM$7&lt;=$R258+$S258-1),1,""))</f>
        <v/>
      </c>
      <c r="BN258" s="23" t="str">
        <f ca="1">IF(AND($O258="Objectif",BN$7&gt;=$R258,BN$7&lt;=$R258+$S258-1),2,IF(AND($O258="Jalon",BN$7&gt;=$R258,BN$7&lt;=$R258+$S258-1),1,""))</f>
        <v/>
      </c>
      <c r="BO258" s="23" t="str">
        <f ca="1">IF(AND($O258="Objectif",BO$7&gt;=$R258,BO$7&lt;=$R258+$S258-1),2,IF(AND($O258="Jalon",BO$7&gt;=$R258,BO$7&lt;=$R258+$S258-1),1,""))</f>
        <v/>
      </c>
      <c r="BP258" s="23" t="str">
        <f ca="1">IF(AND($O258="Objectif",BP$7&gt;=$R258,BP$7&lt;=$R258+$S258-1),2,IF(AND($O258="Jalon",BP$7&gt;=$R258,BP$7&lt;=$R258+$S258-1),1,""))</f>
        <v/>
      </c>
      <c r="BQ258" s="23" t="str">
        <f ca="1">IF(AND($O258="Objectif",BQ$7&gt;=$R258,BQ$7&lt;=$R258+$S258-1),2,IF(AND($O258="Jalon",BQ$7&gt;=$R258,BQ$7&lt;=$R258+$S258-1),1,""))</f>
        <v/>
      </c>
      <c r="BR258" s="23" t="str">
        <f ca="1">IF(AND($O258="Objectif",BR$7&gt;=$R258,BR$7&lt;=$R258+$S258-1),2,IF(AND($O258="Jalon",BR$7&gt;=$R258,BR$7&lt;=$R258+$S258-1),1,""))</f>
        <v/>
      </c>
      <c r="BS258" s="23" t="str">
        <f ca="1">IF(AND($O258="Objectif",BS$7&gt;=$R258,BS$7&lt;=$R258+$S258-1),2,IF(AND($O258="Jalon",BS$7&gt;=$R258,BS$7&lt;=$R258+$S258-1),1,""))</f>
        <v/>
      </c>
      <c r="BT258" s="23" t="str">
        <f ca="1">IF(AND($O258="Objectif",BT$7&gt;=$R258,BT$7&lt;=$R258+$S258-1),2,IF(AND($O258="Jalon",BT$7&gt;=$R258,BT$7&lt;=$R258+$S258-1),1,""))</f>
        <v/>
      </c>
      <c r="BU258" s="23" t="str">
        <f ca="1">IF(AND($O258="Objectif",BU$7&gt;=$R258,BU$7&lt;=$R258+$S258-1),2,IF(AND($O258="Jalon",BU$7&gt;=$R258,BU$7&lt;=$R258+$S258-1),1,""))</f>
        <v/>
      </c>
      <c r="BV258" s="23" t="str">
        <f ca="1">IF(AND($O258="Objectif",BV$7&gt;=$R258,BV$7&lt;=$R258+$S258-1),2,IF(AND($O258="Jalon",BV$7&gt;=$R258,BV$7&lt;=$R258+$S258-1),1,""))</f>
        <v/>
      </c>
      <c r="BW258" s="23" t="str">
        <f ca="1">IF(AND($O258="Objectif",BW$7&gt;=$R258,BW$7&lt;=$R258+$S258-1),2,IF(AND($O258="Jalon",BW$7&gt;=$R258,BW$7&lt;=$R258+$S258-1),1,""))</f>
        <v/>
      </c>
      <c r="BX258" s="23" t="str">
        <f ca="1">IF(AND($O258="Objectif",BX$7&gt;=$R258,BX$7&lt;=$R258+$S258-1),2,IF(AND($O258="Jalon",BX$7&gt;=$R258,BX$7&lt;=$R258+$S258-1),1,""))</f>
        <v/>
      </c>
      <c r="BY258" s="23" t="str">
        <f ca="1">IF(AND($O258="Objectif",BY$7&gt;=$R258,BY$7&lt;=$R258+$S258-1),2,IF(AND($O258="Jalon",BY$7&gt;=$R258,BY$7&lt;=$R258+$S258-1),1,""))</f>
        <v/>
      </c>
      <c r="BZ258" s="23" t="str">
        <f ca="1">IF(AND($O258="Objectif",BZ$7&gt;=$R258,BZ$7&lt;=$R258+$S258-1),2,IF(AND($O258="Jalon",BZ$7&gt;=$R258,BZ$7&lt;=$R258+$S258-1),1,""))</f>
        <v/>
      </c>
      <c r="CA258" s="23" t="str">
        <f ca="1">IF(AND($O258="Objectif",CA$7&gt;=$R258,CA$7&lt;=$R258+$S258-1),2,IF(AND($O258="Jalon",CA$7&gt;=$R258,CA$7&lt;=$R258+$S258-1),1,""))</f>
        <v/>
      </c>
      <c r="CB258" s="23" t="str">
        <f ca="1">IF(AND($O258="Objectif",CB$7&gt;=$R258,CB$7&lt;=$R258+$S258-1),2,IF(AND($O258="Jalon",CB$7&gt;=$R258,CB$7&lt;=$R258+$S258-1),1,""))</f>
        <v/>
      </c>
    </row>
    <row r="259" spans="1:80" ht="30" customHeight="1" x14ac:dyDescent="0.25">
      <c r="A259" s="37">
        <v>23</v>
      </c>
      <c r="B259" s="33" t="s">
        <v>39</v>
      </c>
      <c r="C259" s="88" t="str">
        <f ca="1">VLOOKUP(((Jalons[[#This Row],[perturbation ]]+Jalons[[#This Row],[perturbation 9]])/150),$D$3:$E$6,2,1)</f>
        <v>En bonne voie</v>
      </c>
      <c r="D259" s="88" t="str">
        <f ca="1">VLOOKUP((Jalons[[#This Row],[temps consommés ]]-Jalons[[#This Row],[Nombre de jours]])/Jalons[[#This Row],[Nombre de jours]],$V$3:$W$6,2,1)</f>
        <v>En bonne voie</v>
      </c>
      <c r="E259" s="22" t="s">
        <v>9</v>
      </c>
      <c r="F259" s="65">
        <f>IF(AND(Jalons[[#This Row],[début réel ]]="",Jalons[[#This Row],[fin réelle ]]),0,IF(AND(Jalons[[#This Row],[début réel ]]&lt;&gt;"",Jalons[[#This Row],[fin réelle ]]=""),0.5,1))</f>
        <v>0</v>
      </c>
      <c r="G259" s="56">
        <f>+T214+1</f>
        <v>45108</v>
      </c>
      <c r="H259" s="21">
        <v>1</v>
      </c>
      <c r="I259" s="45">
        <f>+Jalons[[#This Row],[Début prévisionnel ]]+Jalons[[#This Row],[Nombre de jours]]-1</f>
        <v>45108</v>
      </c>
      <c r="J259" s="45"/>
      <c r="K259" s="87">
        <f ca="1">IF(Jalons[[#This Row],[temps consommés ]]-Jalons[[#This Row],[Nombre de jours]]&lt;0,0,Jalons[[#This Row],[temps consommés ]]-Jalons[[#This Row],[Nombre de jours]])</f>
        <v>0</v>
      </c>
      <c r="L25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59" s="45"/>
      <c r="O259" s="88" t="str">
        <f ca="1">VLOOKUP(Jalons[[#This Row],[temps consommés 10]]-Jalons[[#This Row],[Nombre de jours6]]/Jalons[[#This Row],[Nombre de jours6]],$V$3:$W$6,2,1)</f>
        <v>En bonne voie</v>
      </c>
      <c r="P259" s="22" t="s">
        <v>9</v>
      </c>
      <c r="Q259" s="65">
        <f>IF(AND(Jalons[[#This Row],[début réel 8]]="",Jalons[[#This Row],[fin réelle 11]]),0,IF(AND(Jalons[[#This Row],[début réel 8]]&lt;&gt;"",Jalons[[#This Row],[fin réelle 11]]=""),0.5,1))</f>
        <v>0</v>
      </c>
      <c r="R259" s="56">
        <f>+Jalons[[#This Row],[Fin ]]+1</f>
        <v>45109</v>
      </c>
      <c r="S259">
        <v>1</v>
      </c>
      <c r="T259" s="45">
        <f>Jalons[[#This Row],[Début prévisionnel 5]]+Jalons[[#This Row],[Nombre de jours6]]</f>
        <v>45110</v>
      </c>
      <c r="U259" s="64"/>
      <c r="V259" s="87">
        <f ca="1">IF(Jalons[[#This Row],[temps consommés 10]]-Jalons[[#This Row],[Nombre de jours6]]&lt;0,0,Jalons[[#This Row],[temps consommés 10]]-Jalons[[#This Row],[Nombre de jours6]])</f>
        <v>0</v>
      </c>
      <c r="W25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59" s="45"/>
      <c r="Y259" s="23" t="str">
        <f ca="1">IF(AND($O259="Objectif",Y$7&gt;=$R259,Y$7&lt;=$R259+$S259-1),2,IF(AND($O259="Jalon",Y$7&gt;=$R259,Y$7&lt;=$R259+$S259-1),1,""))</f>
        <v/>
      </c>
      <c r="Z259" s="23" t="str">
        <f ca="1">IF(AND($O259="Objectif",Z$7&gt;=$R259,Z$7&lt;=$R259+$S259-1),2,IF(AND($O259="Jalon",Z$7&gt;=$R259,Z$7&lt;=$R259+$S259-1),1,""))</f>
        <v/>
      </c>
      <c r="AA259" s="23" t="str">
        <f ca="1">IF(AND($O259="Objectif",AA$7&gt;=$R259,AA$7&lt;=$R259+$S259-1),2,IF(AND($O259="Jalon",AA$7&gt;=$R259,AA$7&lt;=$R259+$S259-1),1,""))</f>
        <v/>
      </c>
      <c r="AB259" s="23" t="str">
        <f ca="1">IF(AND($O259="Objectif",AB$7&gt;=$R259,AB$7&lt;=$R259+$S259-1),2,IF(AND($O259="Jalon",AB$7&gt;=$R259,AB$7&lt;=$R259+$S259-1),1,""))</f>
        <v/>
      </c>
      <c r="AC259" s="23" t="str">
        <f ca="1">IF(AND($O259="Objectif",AC$7&gt;=$R259,AC$7&lt;=$R259+$S259-1),2,IF(AND($O259="Jalon",AC$7&gt;=$R259,AC$7&lt;=$R259+$S259-1),1,""))</f>
        <v/>
      </c>
      <c r="AD259" s="23" t="str">
        <f ca="1">IF(AND($O259="Objectif",AD$7&gt;=$R259,AD$7&lt;=$R259+$S259-1),2,IF(AND($O259="Jalon",AD$7&gt;=$R259,AD$7&lt;=$R259+$S259-1),1,""))</f>
        <v/>
      </c>
      <c r="AE259" s="23" t="str">
        <f ca="1">IF(AND($O259="Objectif",AE$7&gt;=$R259,AE$7&lt;=$R259+$S259-1),2,IF(AND($O259="Jalon",AE$7&gt;=$R259,AE$7&lt;=$R259+$S259-1),1,""))</f>
        <v/>
      </c>
      <c r="AF259" s="23" t="str">
        <f ca="1">IF(AND($O259="Objectif",AF$7&gt;=$R259,AF$7&lt;=$R259+$S259-1),2,IF(AND($O259="Jalon",AF$7&gt;=$R259,AF$7&lt;=$R259+$S259-1),1,""))</f>
        <v/>
      </c>
      <c r="AG259" s="23" t="str">
        <f ca="1">IF(AND($O259="Objectif",AG$7&gt;=$R259,AG$7&lt;=$R259+$S259-1),2,IF(AND($O259="Jalon",AG$7&gt;=$R259,AG$7&lt;=$R259+$S259-1),1,""))</f>
        <v/>
      </c>
      <c r="AH259" s="23" t="str">
        <f ca="1">IF(AND($O259="Objectif",AH$7&gt;=$R259,AH$7&lt;=$R259+$S259-1),2,IF(AND($O259="Jalon",AH$7&gt;=$R259,AH$7&lt;=$R259+$S259-1),1,""))</f>
        <v/>
      </c>
      <c r="AI259" s="23" t="str">
        <f ca="1">IF(AND($O259="Objectif",AI$7&gt;=$R259,AI$7&lt;=$R259+$S259-1),2,IF(AND($O259="Jalon",AI$7&gt;=$R259,AI$7&lt;=$R259+$S259-1),1,""))</f>
        <v/>
      </c>
      <c r="AJ259" s="23" t="str">
        <f ca="1">IF(AND($O259="Objectif",AJ$7&gt;=$R259,AJ$7&lt;=$R259+$S259-1),2,IF(AND($O259="Jalon",AJ$7&gt;=$R259,AJ$7&lt;=$R259+$S259-1),1,""))</f>
        <v/>
      </c>
      <c r="AK259" s="23" t="str">
        <f ca="1">IF(AND($O259="Objectif",AK$7&gt;=$R259,AK$7&lt;=$R259+$S259-1),2,IF(AND($O259="Jalon",AK$7&gt;=$R259,AK$7&lt;=$R259+$S259-1),1,""))</f>
        <v/>
      </c>
      <c r="AL259" s="23" t="str">
        <f ca="1">IF(AND($O259="Objectif",AL$7&gt;=$R259,AL$7&lt;=$R259+$S259-1),2,IF(AND($O259="Jalon",AL$7&gt;=$R259,AL$7&lt;=$R259+$S259-1),1,""))</f>
        <v/>
      </c>
      <c r="AM259" s="23" t="str">
        <f ca="1">IF(AND($O259="Objectif",AM$7&gt;=$R259,AM$7&lt;=$R259+$S259-1),2,IF(AND($O259="Jalon",AM$7&gt;=$R259,AM$7&lt;=$R259+$S259-1),1,""))</f>
        <v/>
      </c>
      <c r="AN259" s="23" t="str">
        <f ca="1">IF(AND($O259="Objectif",AN$7&gt;=$R259,AN$7&lt;=$R259+$S259-1),2,IF(AND($O259="Jalon",AN$7&gt;=$R259,AN$7&lt;=$R259+$S259-1),1,""))</f>
        <v/>
      </c>
      <c r="AO259" s="23" t="str">
        <f ca="1">IF(AND($O259="Objectif",AO$7&gt;=$R259,AO$7&lt;=$R259+$S259-1),2,IF(AND($O259="Jalon",AO$7&gt;=$R259,AO$7&lt;=$R259+$S259-1),1,""))</f>
        <v/>
      </c>
      <c r="AP259" s="23" t="str">
        <f ca="1">IF(AND($O259="Objectif",AP$7&gt;=$R259,AP$7&lt;=$R259+$S259-1),2,IF(AND($O259="Jalon",AP$7&gt;=$R259,AP$7&lt;=$R259+$S259-1),1,""))</f>
        <v/>
      </c>
      <c r="AQ259" s="23" t="str">
        <f ca="1">IF(AND($O259="Objectif",AQ$7&gt;=$R259,AQ$7&lt;=$R259+$S259-1),2,IF(AND($O259="Jalon",AQ$7&gt;=$R259,AQ$7&lt;=$R259+$S259-1),1,""))</f>
        <v/>
      </c>
      <c r="AR259" s="23" t="str">
        <f ca="1">IF(AND($O259="Objectif",AR$7&gt;=$R259,AR$7&lt;=$R259+$S259-1),2,IF(AND($O259="Jalon",AR$7&gt;=$R259,AR$7&lt;=$R259+$S259-1),1,""))</f>
        <v/>
      </c>
      <c r="AS259" s="23" t="str">
        <f ca="1">IF(AND($O259="Objectif",AS$7&gt;=$R259,AS$7&lt;=$R259+$S259-1),2,IF(AND($O259="Jalon",AS$7&gt;=$R259,AS$7&lt;=$R259+$S259-1),1,""))</f>
        <v/>
      </c>
      <c r="AT259" s="23" t="str">
        <f ca="1">IF(AND($O259="Objectif",AT$7&gt;=$R259,AT$7&lt;=$R259+$S259-1),2,IF(AND($O259="Jalon",AT$7&gt;=$R259,AT$7&lt;=$R259+$S259-1),1,""))</f>
        <v/>
      </c>
      <c r="AU259" s="23" t="str">
        <f ca="1">IF(AND($O259="Objectif",AU$7&gt;=$R259,AU$7&lt;=$R259+$S259-1),2,IF(AND($O259="Jalon",AU$7&gt;=$R259,AU$7&lt;=$R259+$S259-1),1,""))</f>
        <v/>
      </c>
      <c r="AV259" s="23" t="str">
        <f ca="1">IF(AND($O259="Objectif",AV$7&gt;=$R259,AV$7&lt;=$R259+$S259-1),2,IF(AND($O259="Jalon",AV$7&gt;=$R259,AV$7&lt;=$R259+$S259-1),1,""))</f>
        <v/>
      </c>
      <c r="AW259" s="23" t="str">
        <f ca="1">IF(AND($O259="Objectif",AW$7&gt;=$R259,AW$7&lt;=$R259+$S259-1),2,IF(AND($O259="Jalon",AW$7&gt;=$R259,AW$7&lt;=$R259+$S259-1),1,""))</f>
        <v/>
      </c>
      <c r="AX259" s="23" t="str">
        <f ca="1">IF(AND($O259="Objectif",AX$7&gt;=$R259,AX$7&lt;=$R259+$S259-1),2,IF(AND($O259="Jalon",AX$7&gt;=$R259,AX$7&lt;=$R259+$S259-1),1,""))</f>
        <v/>
      </c>
      <c r="AY259" s="23" t="str">
        <f ca="1">IF(AND($O259="Objectif",AY$7&gt;=$R259,AY$7&lt;=$R259+$S259-1),2,IF(AND($O259="Jalon",AY$7&gt;=$R259,AY$7&lt;=$R259+$S259-1),1,""))</f>
        <v/>
      </c>
      <c r="AZ259" s="23" t="str">
        <f ca="1">IF(AND($O259="Objectif",AZ$7&gt;=$R259,AZ$7&lt;=$R259+$S259-1),2,IF(AND($O259="Jalon",AZ$7&gt;=$R259,AZ$7&lt;=$R259+$S259-1),1,""))</f>
        <v/>
      </c>
      <c r="BA259" s="23" t="str">
        <f ca="1">IF(AND($O259="Objectif",BA$7&gt;=$R259,BA$7&lt;=$R259+$S259-1),2,IF(AND($O259="Jalon",BA$7&gt;=$R259,BA$7&lt;=$R259+$S259-1),1,""))</f>
        <v/>
      </c>
      <c r="BB259" s="23" t="str">
        <f ca="1">IF(AND($O259="Objectif",BB$7&gt;=$R259,BB$7&lt;=$R259+$S259-1),2,IF(AND($O259="Jalon",BB$7&gt;=$R259,BB$7&lt;=$R259+$S259-1),1,""))</f>
        <v/>
      </c>
      <c r="BC259" s="23" t="str">
        <f ca="1">IF(AND($O259="Objectif",BC$7&gt;=$R259,BC$7&lt;=$R259+$S259-1),2,IF(AND($O259="Jalon",BC$7&gt;=$R259,BC$7&lt;=$R259+$S259-1),1,""))</f>
        <v/>
      </c>
      <c r="BD259" s="23" t="str">
        <f ca="1">IF(AND($O259="Objectif",BD$7&gt;=$R259,BD$7&lt;=$R259+$S259-1),2,IF(AND($O259="Jalon",BD$7&gt;=$R259,BD$7&lt;=$R259+$S259-1),1,""))</f>
        <v/>
      </c>
      <c r="BE259" s="23" t="str">
        <f ca="1">IF(AND($O259="Objectif",BE$7&gt;=$R259,BE$7&lt;=$R259+$S259-1),2,IF(AND($O259="Jalon",BE$7&gt;=$R259,BE$7&lt;=$R259+$S259-1),1,""))</f>
        <v/>
      </c>
      <c r="BF259" s="23" t="str">
        <f ca="1">IF(AND($O259="Objectif",BF$7&gt;=$R259,BF$7&lt;=$R259+$S259-1),2,IF(AND($O259="Jalon",BF$7&gt;=$R259,BF$7&lt;=$R259+$S259-1),1,""))</f>
        <v/>
      </c>
      <c r="BG259" s="23" t="str">
        <f ca="1">IF(AND($O259="Objectif",BG$7&gt;=$R259,BG$7&lt;=$R259+$S259-1),2,IF(AND($O259="Jalon",BG$7&gt;=$R259,BG$7&lt;=$R259+$S259-1),1,""))</f>
        <v/>
      </c>
      <c r="BH259" s="23" t="str">
        <f ca="1">IF(AND($O259="Objectif",BH$7&gt;=$R259,BH$7&lt;=$R259+$S259-1),2,IF(AND($O259="Jalon",BH$7&gt;=$R259,BH$7&lt;=$R259+$S259-1),1,""))</f>
        <v/>
      </c>
      <c r="BI259" s="23" t="str">
        <f ca="1">IF(AND($O259="Objectif",BI$7&gt;=$R259,BI$7&lt;=$R259+$S259-1),2,IF(AND($O259="Jalon",BI$7&gt;=$R259,BI$7&lt;=$R259+$S259-1),1,""))</f>
        <v/>
      </c>
      <c r="BJ259" s="23" t="str">
        <f ca="1">IF(AND($O259="Objectif",BJ$7&gt;=$R259,BJ$7&lt;=$R259+$S259-1),2,IF(AND($O259="Jalon",BJ$7&gt;=$R259,BJ$7&lt;=$R259+$S259-1),1,""))</f>
        <v/>
      </c>
      <c r="BK259" s="23" t="str">
        <f ca="1">IF(AND($O259="Objectif",BK$7&gt;=$R259,BK$7&lt;=$R259+$S259-1),2,IF(AND($O259="Jalon",BK$7&gt;=$R259,BK$7&lt;=$R259+$S259-1),1,""))</f>
        <v/>
      </c>
      <c r="BL259" s="23" t="str">
        <f ca="1">IF(AND($O259="Objectif",BL$7&gt;=$R259,BL$7&lt;=$R259+$S259-1),2,IF(AND($O259="Jalon",BL$7&gt;=$R259,BL$7&lt;=$R259+$S259-1),1,""))</f>
        <v/>
      </c>
      <c r="BM259" s="23" t="str">
        <f ca="1">IF(AND($O259="Objectif",BM$7&gt;=$R259,BM$7&lt;=$R259+$S259-1),2,IF(AND($O259="Jalon",BM$7&gt;=$R259,BM$7&lt;=$R259+$S259-1),1,""))</f>
        <v/>
      </c>
      <c r="BN259" s="23" t="str">
        <f ca="1">IF(AND($O259="Objectif",BN$7&gt;=$R259,BN$7&lt;=$R259+$S259-1),2,IF(AND($O259="Jalon",BN$7&gt;=$R259,BN$7&lt;=$R259+$S259-1),1,""))</f>
        <v/>
      </c>
      <c r="BO259" s="23" t="str">
        <f ca="1">IF(AND($O259="Objectif",BO$7&gt;=$R259,BO$7&lt;=$R259+$S259-1),2,IF(AND($O259="Jalon",BO$7&gt;=$R259,BO$7&lt;=$R259+$S259-1),1,""))</f>
        <v/>
      </c>
      <c r="BP259" s="23" t="str">
        <f ca="1">IF(AND($O259="Objectif",BP$7&gt;=$R259,BP$7&lt;=$R259+$S259-1),2,IF(AND($O259="Jalon",BP$7&gt;=$R259,BP$7&lt;=$R259+$S259-1),1,""))</f>
        <v/>
      </c>
      <c r="BQ259" s="23" t="str">
        <f ca="1">IF(AND($O259="Objectif",BQ$7&gt;=$R259,BQ$7&lt;=$R259+$S259-1),2,IF(AND($O259="Jalon",BQ$7&gt;=$R259,BQ$7&lt;=$R259+$S259-1),1,""))</f>
        <v/>
      </c>
      <c r="BR259" s="23" t="str">
        <f ca="1">IF(AND($O259="Objectif",BR$7&gt;=$R259,BR$7&lt;=$R259+$S259-1),2,IF(AND($O259="Jalon",BR$7&gt;=$R259,BR$7&lt;=$R259+$S259-1),1,""))</f>
        <v/>
      </c>
      <c r="BS259" s="23" t="str">
        <f ca="1">IF(AND($O259="Objectif",BS$7&gt;=$R259,BS$7&lt;=$R259+$S259-1),2,IF(AND($O259="Jalon",BS$7&gt;=$R259,BS$7&lt;=$R259+$S259-1),1,""))</f>
        <v/>
      </c>
      <c r="BT259" s="23" t="str">
        <f ca="1">IF(AND($O259="Objectif",BT$7&gt;=$R259,BT$7&lt;=$R259+$S259-1),2,IF(AND($O259="Jalon",BT$7&gt;=$R259,BT$7&lt;=$R259+$S259-1),1,""))</f>
        <v/>
      </c>
      <c r="BU259" s="23" t="str">
        <f ca="1">IF(AND($O259="Objectif",BU$7&gt;=$R259,BU$7&lt;=$R259+$S259-1),2,IF(AND($O259="Jalon",BU$7&gt;=$R259,BU$7&lt;=$R259+$S259-1),1,""))</f>
        <v/>
      </c>
      <c r="BV259" s="23" t="str">
        <f ca="1">IF(AND($O259="Objectif",BV$7&gt;=$R259,BV$7&lt;=$R259+$S259-1),2,IF(AND($O259="Jalon",BV$7&gt;=$R259,BV$7&lt;=$R259+$S259-1),1,""))</f>
        <v/>
      </c>
      <c r="BW259" s="23" t="str">
        <f ca="1">IF(AND($O259="Objectif",BW$7&gt;=$R259,BW$7&lt;=$R259+$S259-1),2,IF(AND($O259="Jalon",BW$7&gt;=$R259,BW$7&lt;=$R259+$S259-1),1,""))</f>
        <v/>
      </c>
      <c r="BX259" s="23" t="str">
        <f ca="1">IF(AND($O259="Objectif",BX$7&gt;=$R259,BX$7&lt;=$R259+$S259-1),2,IF(AND($O259="Jalon",BX$7&gt;=$R259,BX$7&lt;=$R259+$S259-1),1,""))</f>
        <v/>
      </c>
      <c r="BY259" s="23" t="str">
        <f ca="1">IF(AND($O259="Objectif",BY$7&gt;=$R259,BY$7&lt;=$R259+$S259-1),2,IF(AND($O259="Jalon",BY$7&gt;=$R259,BY$7&lt;=$R259+$S259-1),1,""))</f>
        <v/>
      </c>
      <c r="BZ259" s="23" t="str">
        <f ca="1">IF(AND($O259="Objectif",BZ$7&gt;=$R259,BZ$7&lt;=$R259+$S259-1),2,IF(AND($O259="Jalon",BZ$7&gt;=$R259,BZ$7&lt;=$R259+$S259-1),1,""))</f>
        <v/>
      </c>
      <c r="CA259" s="23" t="str">
        <f ca="1">IF(AND($O259="Objectif",CA$7&gt;=$R259,CA$7&lt;=$R259+$S259-1),2,IF(AND($O259="Jalon",CA$7&gt;=$R259,CA$7&lt;=$R259+$S259-1),1,""))</f>
        <v/>
      </c>
      <c r="CB259" s="23" t="str">
        <f ca="1">IF(AND($O259="Objectif",CB$7&gt;=$R259,CB$7&lt;=$R259+$S259-1),2,IF(AND($O259="Jalon",CB$7&gt;=$R259,CB$7&lt;=$R259+$S259-1),1,""))</f>
        <v/>
      </c>
    </row>
    <row r="260" spans="1:80" ht="30" customHeight="1" x14ac:dyDescent="0.25">
      <c r="A260" s="37">
        <v>24</v>
      </c>
      <c r="B260" s="33" t="s">
        <v>40</v>
      </c>
      <c r="C260" s="88" t="str">
        <f ca="1">VLOOKUP(((Jalons[[#This Row],[perturbation ]]+Jalons[[#This Row],[perturbation 9]])/150),$D$3:$E$6,2,1)</f>
        <v>En bonne voie</v>
      </c>
      <c r="D260" s="88" t="str">
        <f ca="1">VLOOKUP((Jalons[[#This Row],[temps consommés ]]-Jalons[[#This Row],[Nombre de jours]])/Jalons[[#This Row],[Nombre de jours]],$V$3:$W$6,2,1)</f>
        <v>En bonne voie</v>
      </c>
      <c r="E260" s="22" t="s">
        <v>9</v>
      </c>
      <c r="F260" s="65">
        <f>IF(AND(Jalons[[#This Row],[début réel ]]="",Jalons[[#This Row],[fin réelle ]]),0,IF(AND(Jalons[[#This Row],[début réel ]]&lt;&gt;"",Jalons[[#This Row],[fin réelle ]]=""),0.5,1))</f>
        <v>0</v>
      </c>
      <c r="G260" s="56">
        <f>+T215+1</f>
        <v>45108</v>
      </c>
      <c r="H260" s="21">
        <v>1</v>
      </c>
      <c r="I260" s="45">
        <f>+Jalons[[#This Row],[Début prévisionnel ]]+Jalons[[#This Row],[Nombre de jours]]-1</f>
        <v>45108</v>
      </c>
      <c r="J260" s="45"/>
      <c r="K260" s="87">
        <f ca="1">IF(Jalons[[#This Row],[temps consommés ]]-Jalons[[#This Row],[Nombre de jours]]&lt;0,0,Jalons[[#This Row],[temps consommés ]]-Jalons[[#This Row],[Nombre de jours]])</f>
        <v>0</v>
      </c>
      <c r="L26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0" s="45"/>
      <c r="O260" s="88" t="str">
        <f ca="1">VLOOKUP(Jalons[[#This Row],[temps consommés 10]]-Jalons[[#This Row],[Nombre de jours6]]/Jalons[[#This Row],[Nombre de jours6]],$V$3:$W$6,2,1)</f>
        <v>En bonne voie</v>
      </c>
      <c r="P260" s="22" t="s">
        <v>9</v>
      </c>
      <c r="Q260" s="65">
        <f>IF(AND(Jalons[[#This Row],[début réel 8]]="",Jalons[[#This Row],[fin réelle 11]]),0,IF(AND(Jalons[[#This Row],[début réel 8]]&lt;&gt;"",Jalons[[#This Row],[fin réelle 11]]=""),0.5,1))</f>
        <v>0</v>
      </c>
      <c r="R260" s="56">
        <f>+Jalons[[#This Row],[Fin ]]+1</f>
        <v>45109</v>
      </c>
      <c r="S260">
        <v>1</v>
      </c>
      <c r="T260" s="45">
        <f>Jalons[[#This Row],[Début prévisionnel 5]]+Jalons[[#This Row],[Nombre de jours6]]</f>
        <v>45110</v>
      </c>
      <c r="U260" s="64"/>
      <c r="V260" s="87">
        <f ca="1">IF(Jalons[[#This Row],[temps consommés 10]]-Jalons[[#This Row],[Nombre de jours6]]&lt;0,0,Jalons[[#This Row],[temps consommés 10]]-Jalons[[#This Row],[Nombre de jours6]])</f>
        <v>0</v>
      </c>
      <c r="W26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0" s="45"/>
      <c r="Y260" s="23" t="str">
        <f ca="1">IF(AND($O260="Objectif",Y$7&gt;=$R260,Y$7&lt;=$R260+$S260-1),2,IF(AND($O260="Jalon",Y$7&gt;=$R260,Y$7&lt;=$R260+$S260-1),1,""))</f>
        <v/>
      </c>
      <c r="Z260" s="23" t="str">
        <f ca="1">IF(AND($O260="Objectif",Z$7&gt;=$R260,Z$7&lt;=$R260+$S260-1),2,IF(AND($O260="Jalon",Z$7&gt;=$R260,Z$7&lt;=$R260+$S260-1),1,""))</f>
        <v/>
      </c>
      <c r="AA260" s="23" t="str">
        <f ca="1">IF(AND($O260="Objectif",AA$7&gt;=$R260,AA$7&lt;=$R260+$S260-1),2,IF(AND($O260="Jalon",AA$7&gt;=$R260,AA$7&lt;=$R260+$S260-1),1,""))</f>
        <v/>
      </c>
      <c r="AB260" s="23" t="str">
        <f ca="1">IF(AND($O260="Objectif",AB$7&gt;=$R260,AB$7&lt;=$R260+$S260-1),2,IF(AND($O260="Jalon",AB$7&gt;=$R260,AB$7&lt;=$R260+$S260-1),1,""))</f>
        <v/>
      </c>
      <c r="AC260" s="23" t="str">
        <f ca="1">IF(AND($O260="Objectif",AC$7&gt;=$R260,AC$7&lt;=$R260+$S260-1),2,IF(AND($O260="Jalon",AC$7&gt;=$R260,AC$7&lt;=$R260+$S260-1),1,""))</f>
        <v/>
      </c>
      <c r="AD260" s="23" t="str">
        <f ca="1">IF(AND($O260="Objectif",AD$7&gt;=$R260,AD$7&lt;=$R260+$S260-1),2,IF(AND($O260="Jalon",AD$7&gt;=$R260,AD$7&lt;=$R260+$S260-1),1,""))</f>
        <v/>
      </c>
      <c r="AE260" s="23" t="str">
        <f ca="1">IF(AND($O260="Objectif",AE$7&gt;=$R260,AE$7&lt;=$R260+$S260-1),2,IF(AND($O260="Jalon",AE$7&gt;=$R260,AE$7&lt;=$R260+$S260-1),1,""))</f>
        <v/>
      </c>
      <c r="AF260" s="23" t="str">
        <f ca="1">IF(AND($O260="Objectif",AF$7&gt;=$R260,AF$7&lt;=$R260+$S260-1),2,IF(AND($O260="Jalon",AF$7&gt;=$R260,AF$7&lt;=$R260+$S260-1),1,""))</f>
        <v/>
      </c>
      <c r="AG260" s="23" t="str">
        <f ca="1">IF(AND($O260="Objectif",AG$7&gt;=$R260,AG$7&lt;=$R260+$S260-1),2,IF(AND($O260="Jalon",AG$7&gt;=$R260,AG$7&lt;=$R260+$S260-1),1,""))</f>
        <v/>
      </c>
      <c r="AH260" s="23" t="str">
        <f ca="1">IF(AND($O260="Objectif",AH$7&gt;=$R260,AH$7&lt;=$R260+$S260-1),2,IF(AND($O260="Jalon",AH$7&gt;=$R260,AH$7&lt;=$R260+$S260-1),1,""))</f>
        <v/>
      </c>
      <c r="AI260" s="23" t="str">
        <f ca="1">IF(AND($O260="Objectif",AI$7&gt;=$R260,AI$7&lt;=$R260+$S260-1),2,IF(AND($O260="Jalon",AI$7&gt;=$R260,AI$7&lt;=$R260+$S260-1),1,""))</f>
        <v/>
      </c>
      <c r="AJ260" s="23" t="str">
        <f ca="1">IF(AND($O260="Objectif",AJ$7&gt;=$R260,AJ$7&lt;=$R260+$S260-1),2,IF(AND($O260="Jalon",AJ$7&gt;=$R260,AJ$7&lt;=$R260+$S260-1),1,""))</f>
        <v/>
      </c>
      <c r="AK260" s="23" t="str">
        <f ca="1">IF(AND($O260="Objectif",AK$7&gt;=$R260,AK$7&lt;=$R260+$S260-1),2,IF(AND($O260="Jalon",AK$7&gt;=$R260,AK$7&lt;=$R260+$S260-1),1,""))</f>
        <v/>
      </c>
      <c r="AL260" s="23" t="str">
        <f ca="1">IF(AND($O260="Objectif",AL$7&gt;=$R260,AL$7&lt;=$R260+$S260-1),2,IF(AND($O260="Jalon",AL$7&gt;=$R260,AL$7&lt;=$R260+$S260-1),1,""))</f>
        <v/>
      </c>
      <c r="AM260" s="23" t="str">
        <f ca="1">IF(AND($O260="Objectif",AM$7&gt;=$R260,AM$7&lt;=$R260+$S260-1),2,IF(AND($O260="Jalon",AM$7&gt;=$R260,AM$7&lt;=$R260+$S260-1),1,""))</f>
        <v/>
      </c>
      <c r="AN260" s="23" t="str">
        <f ca="1">IF(AND($O260="Objectif",AN$7&gt;=$R260,AN$7&lt;=$R260+$S260-1),2,IF(AND($O260="Jalon",AN$7&gt;=$R260,AN$7&lt;=$R260+$S260-1),1,""))</f>
        <v/>
      </c>
      <c r="AO260" s="23" t="str">
        <f ca="1">IF(AND($O260="Objectif",AO$7&gt;=$R260,AO$7&lt;=$R260+$S260-1),2,IF(AND($O260="Jalon",AO$7&gt;=$R260,AO$7&lt;=$R260+$S260-1),1,""))</f>
        <v/>
      </c>
      <c r="AP260" s="23" t="str">
        <f ca="1">IF(AND($O260="Objectif",AP$7&gt;=$R260,AP$7&lt;=$R260+$S260-1),2,IF(AND($O260="Jalon",AP$7&gt;=$R260,AP$7&lt;=$R260+$S260-1),1,""))</f>
        <v/>
      </c>
      <c r="AQ260" s="23" t="str">
        <f ca="1">IF(AND($O260="Objectif",AQ$7&gt;=$R260,AQ$7&lt;=$R260+$S260-1),2,IF(AND($O260="Jalon",AQ$7&gt;=$R260,AQ$7&lt;=$R260+$S260-1),1,""))</f>
        <v/>
      </c>
      <c r="AR260" s="23" t="str">
        <f ca="1">IF(AND($O260="Objectif",AR$7&gt;=$R260,AR$7&lt;=$R260+$S260-1),2,IF(AND($O260="Jalon",AR$7&gt;=$R260,AR$7&lt;=$R260+$S260-1),1,""))</f>
        <v/>
      </c>
      <c r="AS260" s="23" t="str">
        <f ca="1">IF(AND($O260="Objectif",AS$7&gt;=$R260,AS$7&lt;=$R260+$S260-1),2,IF(AND($O260="Jalon",AS$7&gt;=$R260,AS$7&lt;=$R260+$S260-1),1,""))</f>
        <v/>
      </c>
      <c r="AT260" s="23" t="str">
        <f ca="1">IF(AND($O260="Objectif",AT$7&gt;=$R260,AT$7&lt;=$R260+$S260-1),2,IF(AND($O260="Jalon",AT$7&gt;=$R260,AT$7&lt;=$R260+$S260-1),1,""))</f>
        <v/>
      </c>
      <c r="AU260" s="23" t="str">
        <f ca="1">IF(AND($O260="Objectif",AU$7&gt;=$R260,AU$7&lt;=$R260+$S260-1),2,IF(AND($O260="Jalon",AU$7&gt;=$R260,AU$7&lt;=$R260+$S260-1),1,""))</f>
        <v/>
      </c>
      <c r="AV260" s="23" t="str">
        <f ca="1">IF(AND($O260="Objectif",AV$7&gt;=$R260,AV$7&lt;=$R260+$S260-1),2,IF(AND($O260="Jalon",AV$7&gt;=$R260,AV$7&lt;=$R260+$S260-1),1,""))</f>
        <v/>
      </c>
      <c r="AW260" s="23" t="str">
        <f ca="1">IF(AND($O260="Objectif",AW$7&gt;=$R260,AW$7&lt;=$R260+$S260-1),2,IF(AND($O260="Jalon",AW$7&gt;=$R260,AW$7&lt;=$R260+$S260-1),1,""))</f>
        <v/>
      </c>
      <c r="AX260" s="23" t="str">
        <f ca="1">IF(AND($O260="Objectif",AX$7&gt;=$R260,AX$7&lt;=$R260+$S260-1),2,IF(AND($O260="Jalon",AX$7&gt;=$R260,AX$7&lt;=$R260+$S260-1),1,""))</f>
        <v/>
      </c>
      <c r="AY260" s="23" t="str">
        <f ca="1">IF(AND($O260="Objectif",AY$7&gt;=$R260,AY$7&lt;=$R260+$S260-1),2,IF(AND($O260="Jalon",AY$7&gt;=$R260,AY$7&lt;=$R260+$S260-1),1,""))</f>
        <v/>
      </c>
      <c r="AZ260" s="23" t="str">
        <f ca="1">IF(AND($O260="Objectif",AZ$7&gt;=$R260,AZ$7&lt;=$R260+$S260-1),2,IF(AND($O260="Jalon",AZ$7&gt;=$R260,AZ$7&lt;=$R260+$S260-1),1,""))</f>
        <v/>
      </c>
      <c r="BA260" s="23" t="str">
        <f ca="1">IF(AND($O260="Objectif",BA$7&gt;=$R260,BA$7&lt;=$R260+$S260-1),2,IF(AND($O260="Jalon",BA$7&gt;=$R260,BA$7&lt;=$R260+$S260-1),1,""))</f>
        <v/>
      </c>
      <c r="BB260" s="23" t="str">
        <f ca="1">IF(AND($O260="Objectif",BB$7&gt;=$R260,BB$7&lt;=$R260+$S260-1),2,IF(AND($O260="Jalon",BB$7&gt;=$R260,BB$7&lt;=$R260+$S260-1),1,""))</f>
        <v/>
      </c>
      <c r="BC260" s="23" t="str">
        <f ca="1">IF(AND($O260="Objectif",BC$7&gt;=$R260,BC$7&lt;=$R260+$S260-1),2,IF(AND($O260="Jalon",BC$7&gt;=$R260,BC$7&lt;=$R260+$S260-1),1,""))</f>
        <v/>
      </c>
      <c r="BD260" s="23" t="str">
        <f ca="1">IF(AND($O260="Objectif",BD$7&gt;=$R260,BD$7&lt;=$R260+$S260-1),2,IF(AND($O260="Jalon",BD$7&gt;=$R260,BD$7&lt;=$R260+$S260-1),1,""))</f>
        <v/>
      </c>
      <c r="BE260" s="23" t="str">
        <f ca="1">IF(AND($O260="Objectif",BE$7&gt;=$R260,BE$7&lt;=$R260+$S260-1),2,IF(AND($O260="Jalon",BE$7&gt;=$R260,BE$7&lt;=$R260+$S260-1),1,""))</f>
        <v/>
      </c>
      <c r="BF260" s="23" t="str">
        <f ca="1">IF(AND($O260="Objectif",BF$7&gt;=$R260,BF$7&lt;=$R260+$S260-1),2,IF(AND($O260="Jalon",BF$7&gt;=$R260,BF$7&lt;=$R260+$S260-1),1,""))</f>
        <v/>
      </c>
      <c r="BG260" s="23" t="str">
        <f ca="1">IF(AND($O260="Objectif",BG$7&gt;=$R260,BG$7&lt;=$R260+$S260-1),2,IF(AND($O260="Jalon",BG$7&gt;=$R260,BG$7&lt;=$R260+$S260-1),1,""))</f>
        <v/>
      </c>
      <c r="BH260" s="23" t="str">
        <f ca="1">IF(AND($O260="Objectif",BH$7&gt;=$R260,BH$7&lt;=$R260+$S260-1),2,IF(AND($O260="Jalon",BH$7&gt;=$R260,BH$7&lt;=$R260+$S260-1),1,""))</f>
        <v/>
      </c>
      <c r="BI260" s="23" t="str">
        <f ca="1">IF(AND($O260="Objectif",BI$7&gt;=$R260,BI$7&lt;=$R260+$S260-1),2,IF(AND($O260="Jalon",BI$7&gt;=$R260,BI$7&lt;=$R260+$S260-1),1,""))</f>
        <v/>
      </c>
      <c r="BJ260" s="23" t="str">
        <f ca="1">IF(AND($O260="Objectif",BJ$7&gt;=$R260,BJ$7&lt;=$R260+$S260-1),2,IF(AND($O260="Jalon",BJ$7&gt;=$R260,BJ$7&lt;=$R260+$S260-1),1,""))</f>
        <v/>
      </c>
      <c r="BK260" s="23" t="str">
        <f ca="1">IF(AND($O260="Objectif",BK$7&gt;=$R260,BK$7&lt;=$R260+$S260-1),2,IF(AND($O260="Jalon",BK$7&gt;=$R260,BK$7&lt;=$R260+$S260-1),1,""))</f>
        <v/>
      </c>
      <c r="BL260" s="23" t="str">
        <f ca="1">IF(AND($O260="Objectif",BL$7&gt;=$R260,BL$7&lt;=$R260+$S260-1),2,IF(AND($O260="Jalon",BL$7&gt;=$R260,BL$7&lt;=$R260+$S260-1),1,""))</f>
        <v/>
      </c>
      <c r="BM260" s="23" t="str">
        <f ca="1">IF(AND($O260="Objectif",BM$7&gt;=$R260,BM$7&lt;=$R260+$S260-1),2,IF(AND($O260="Jalon",BM$7&gt;=$R260,BM$7&lt;=$R260+$S260-1),1,""))</f>
        <v/>
      </c>
      <c r="BN260" s="23" t="str">
        <f ca="1">IF(AND($O260="Objectif",BN$7&gt;=$R260,BN$7&lt;=$R260+$S260-1),2,IF(AND($O260="Jalon",BN$7&gt;=$R260,BN$7&lt;=$R260+$S260-1),1,""))</f>
        <v/>
      </c>
      <c r="BO260" s="23" t="str">
        <f ca="1">IF(AND($O260="Objectif",BO$7&gt;=$R260,BO$7&lt;=$R260+$S260-1),2,IF(AND($O260="Jalon",BO$7&gt;=$R260,BO$7&lt;=$R260+$S260-1),1,""))</f>
        <v/>
      </c>
      <c r="BP260" s="23" t="str">
        <f ca="1">IF(AND($O260="Objectif",BP$7&gt;=$R260,BP$7&lt;=$R260+$S260-1),2,IF(AND($O260="Jalon",BP$7&gt;=$R260,BP$7&lt;=$R260+$S260-1),1,""))</f>
        <v/>
      </c>
      <c r="BQ260" s="23" t="str">
        <f ca="1">IF(AND($O260="Objectif",BQ$7&gt;=$R260,BQ$7&lt;=$R260+$S260-1),2,IF(AND($O260="Jalon",BQ$7&gt;=$R260,BQ$7&lt;=$R260+$S260-1),1,""))</f>
        <v/>
      </c>
      <c r="BR260" s="23" t="str">
        <f ca="1">IF(AND($O260="Objectif",BR$7&gt;=$R260,BR$7&lt;=$R260+$S260-1),2,IF(AND($O260="Jalon",BR$7&gt;=$R260,BR$7&lt;=$R260+$S260-1),1,""))</f>
        <v/>
      </c>
      <c r="BS260" s="23" t="str">
        <f ca="1">IF(AND($O260="Objectif",BS$7&gt;=$R260,BS$7&lt;=$R260+$S260-1),2,IF(AND($O260="Jalon",BS$7&gt;=$R260,BS$7&lt;=$R260+$S260-1),1,""))</f>
        <v/>
      </c>
      <c r="BT260" s="23" t="str">
        <f ca="1">IF(AND($O260="Objectif",BT$7&gt;=$R260,BT$7&lt;=$R260+$S260-1),2,IF(AND($O260="Jalon",BT$7&gt;=$R260,BT$7&lt;=$R260+$S260-1),1,""))</f>
        <v/>
      </c>
      <c r="BU260" s="23" t="str">
        <f ca="1">IF(AND($O260="Objectif",BU$7&gt;=$R260,BU$7&lt;=$R260+$S260-1),2,IF(AND($O260="Jalon",BU$7&gt;=$R260,BU$7&lt;=$R260+$S260-1),1,""))</f>
        <v/>
      </c>
      <c r="BV260" s="23" t="str">
        <f ca="1">IF(AND($O260="Objectif",BV$7&gt;=$R260,BV$7&lt;=$R260+$S260-1),2,IF(AND($O260="Jalon",BV$7&gt;=$R260,BV$7&lt;=$R260+$S260-1),1,""))</f>
        <v/>
      </c>
      <c r="BW260" s="23" t="str">
        <f ca="1">IF(AND($O260="Objectif",BW$7&gt;=$R260,BW$7&lt;=$R260+$S260-1),2,IF(AND($O260="Jalon",BW$7&gt;=$R260,BW$7&lt;=$R260+$S260-1),1,""))</f>
        <v/>
      </c>
      <c r="BX260" s="23" t="str">
        <f ca="1">IF(AND($O260="Objectif",BX$7&gt;=$R260,BX$7&lt;=$R260+$S260-1),2,IF(AND($O260="Jalon",BX$7&gt;=$R260,BX$7&lt;=$R260+$S260-1),1,""))</f>
        <v/>
      </c>
      <c r="BY260" s="23" t="str">
        <f ca="1">IF(AND($O260="Objectif",BY$7&gt;=$R260,BY$7&lt;=$R260+$S260-1),2,IF(AND($O260="Jalon",BY$7&gt;=$R260,BY$7&lt;=$R260+$S260-1),1,""))</f>
        <v/>
      </c>
      <c r="BZ260" s="23" t="str">
        <f ca="1">IF(AND($O260="Objectif",BZ$7&gt;=$R260,BZ$7&lt;=$R260+$S260-1),2,IF(AND($O260="Jalon",BZ$7&gt;=$R260,BZ$7&lt;=$R260+$S260-1),1,""))</f>
        <v/>
      </c>
      <c r="CA260" s="23" t="str">
        <f ca="1">IF(AND($O260="Objectif",CA$7&gt;=$R260,CA$7&lt;=$R260+$S260-1),2,IF(AND($O260="Jalon",CA$7&gt;=$R260,CA$7&lt;=$R260+$S260-1),1,""))</f>
        <v/>
      </c>
      <c r="CB260" s="23" t="str">
        <f ca="1">IF(AND($O260="Objectif",CB$7&gt;=$R260,CB$7&lt;=$R260+$S260-1),2,IF(AND($O260="Jalon",CB$7&gt;=$R260,CB$7&lt;=$R260+$S260-1),1,""))</f>
        <v/>
      </c>
    </row>
    <row r="261" spans="1:80" ht="30" customHeight="1" x14ac:dyDescent="0.25">
      <c r="A261" s="37">
        <v>25</v>
      </c>
      <c r="B261" s="33" t="s">
        <v>41</v>
      </c>
      <c r="C261" s="88" t="str">
        <f ca="1">VLOOKUP(((Jalons[[#This Row],[perturbation ]]+Jalons[[#This Row],[perturbation 9]])/150),$D$3:$E$6,2,1)</f>
        <v>En bonne voie</v>
      </c>
      <c r="D261" s="88" t="str">
        <f ca="1">VLOOKUP((Jalons[[#This Row],[temps consommés ]]-Jalons[[#This Row],[Nombre de jours]])/Jalons[[#This Row],[Nombre de jours]],$V$3:$W$6,2,1)</f>
        <v>En bonne voie</v>
      </c>
      <c r="E261" s="22" t="s">
        <v>9</v>
      </c>
      <c r="F261" s="65">
        <f>IF(AND(Jalons[[#This Row],[début réel ]]="",Jalons[[#This Row],[fin réelle ]]),0,IF(AND(Jalons[[#This Row],[début réel ]]&lt;&gt;"",Jalons[[#This Row],[fin réelle ]]=""),0.5,1))</f>
        <v>0</v>
      </c>
      <c r="G261" s="56">
        <f>+T216+1</f>
        <v>45108</v>
      </c>
      <c r="H261" s="21">
        <v>1</v>
      </c>
      <c r="I261" s="45">
        <f>+Jalons[[#This Row],[Début prévisionnel ]]+Jalons[[#This Row],[Nombre de jours]]-1</f>
        <v>45108</v>
      </c>
      <c r="J261" s="45"/>
      <c r="K261" s="87">
        <f ca="1">IF(Jalons[[#This Row],[temps consommés ]]-Jalons[[#This Row],[Nombre de jours]]&lt;0,0,Jalons[[#This Row],[temps consommés ]]-Jalons[[#This Row],[Nombre de jours]])</f>
        <v>0</v>
      </c>
      <c r="L26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1" s="45"/>
      <c r="O261" s="88" t="str">
        <f ca="1">VLOOKUP(Jalons[[#This Row],[temps consommés 10]]-Jalons[[#This Row],[Nombre de jours6]]/Jalons[[#This Row],[Nombre de jours6]],$V$3:$W$6,2,1)</f>
        <v>En bonne voie</v>
      </c>
      <c r="P261" s="22" t="s">
        <v>9</v>
      </c>
      <c r="Q261" s="65">
        <f>IF(AND(Jalons[[#This Row],[début réel 8]]="",Jalons[[#This Row],[fin réelle 11]]),0,IF(AND(Jalons[[#This Row],[début réel 8]]&lt;&gt;"",Jalons[[#This Row],[fin réelle 11]]=""),0.5,1))</f>
        <v>0</v>
      </c>
      <c r="R261" s="56">
        <f>+Jalons[[#This Row],[Fin ]]+1</f>
        <v>45109</v>
      </c>
      <c r="S261">
        <v>1</v>
      </c>
      <c r="T261" s="45">
        <f>Jalons[[#This Row],[Début prévisionnel 5]]+Jalons[[#This Row],[Nombre de jours6]]</f>
        <v>45110</v>
      </c>
      <c r="U261" s="64"/>
      <c r="V261" s="87">
        <f ca="1">IF(Jalons[[#This Row],[temps consommés 10]]-Jalons[[#This Row],[Nombre de jours6]]&lt;0,0,Jalons[[#This Row],[temps consommés 10]]-Jalons[[#This Row],[Nombre de jours6]])</f>
        <v>0</v>
      </c>
      <c r="W26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1" s="45"/>
      <c r="Y261" s="23" t="str">
        <f ca="1">IF(AND($O261="Objectif",Y$7&gt;=$R261,Y$7&lt;=$R261+$S261-1),2,IF(AND($O261="Jalon",Y$7&gt;=$R261,Y$7&lt;=$R261+$S261-1),1,""))</f>
        <v/>
      </c>
      <c r="Z261" s="23" t="str">
        <f ca="1">IF(AND($O261="Objectif",Z$7&gt;=$R261,Z$7&lt;=$R261+$S261-1),2,IF(AND($O261="Jalon",Z$7&gt;=$R261,Z$7&lt;=$R261+$S261-1),1,""))</f>
        <v/>
      </c>
      <c r="AA261" s="23" t="str">
        <f ca="1">IF(AND($O261="Objectif",AA$7&gt;=$R261,AA$7&lt;=$R261+$S261-1),2,IF(AND($O261="Jalon",AA$7&gt;=$R261,AA$7&lt;=$R261+$S261-1),1,""))</f>
        <v/>
      </c>
      <c r="AB261" s="23" t="str">
        <f ca="1">IF(AND($O261="Objectif",AB$7&gt;=$R261,AB$7&lt;=$R261+$S261-1),2,IF(AND($O261="Jalon",AB$7&gt;=$R261,AB$7&lt;=$R261+$S261-1),1,""))</f>
        <v/>
      </c>
      <c r="AC261" s="23" t="str">
        <f ca="1">IF(AND($O261="Objectif",AC$7&gt;=$R261,AC$7&lt;=$R261+$S261-1),2,IF(AND($O261="Jalon",AC$7&gt;=$R261,AC$7&lt;=$R261+$S261-1),1,""))</f>
        <v/>
      </c>
      <c r="AD261" s="23" t="str">
        <f ca="1">IF(AND($O261="Objectif",AD$7&gt;=$R261,AD$7&lt;=$R261+$S261-1),2,IF(AND($O261="Jalon",AD$7&gt;=$R261,AD$7&lt;=$R261+$S261-1),1,""))</f>
        <v/>
      </c>
      <c r="AE261" s="23" t="str">
        <f ca="1">IF(AND($O261="Objectif",AE$7&gt;=$R261,AE$7&lt;=$R261+$S261-1),2,IF(AND($O261="Jalon",AE$7&gt;=$R261,AE$7&lt;=$R261+$S261-1),1,""))</f>
        <v/>
      </c>
      <c r="AF261" s="23" t="str">
        <f ca="1">IF(AND($O261="Objectif",AF$7&gt;=$R261,AF$7&lt;=$R261+$S261-1),2,IF(AND($O261="Jalon",AF$7&gt;=$R261,AF$7&lt;=$R261+$S261-1),1,""))</f>
        <v/>
      </c>
      <c r="AG261" s="23" t="str">
        <f ca="1">IF(AND($O261="Objectif",AG$7&gt;=$R261,AG$7&lt;=$R261+$S261-1),2,IF(AND($O261="Jalon",AG$7&gt;=$R261,AG$7&lt;=$R261+$S261-1),1,""))</f>
        <v/>
      </c>
      <c r="AH261" s="23" t="str">
        <f ca="1">IF(AND($O261="Objectif",AH$7&gt;=$R261,AH$7&lt;=$R261+$S261-1),2,IF(AND($O261="Jalon",AH$7&gt;=$R261,AH$7&lt;=$R261+$S261-1),1,""))</f>
        <v/>
      </c>
      <c r="AI261" s="23" t="str">
        <f ca="1">IF(AND($O261="Objectif",AI$7&gt;=$R261,AI$7&lt;=$R261+$S261-1),2,IF(AND($O261="Jalon",AI$7&gt;=$R261,AI$7&lt;=$R261+$S261-1),1,""))</f>
        <v/>
      </c>
      <c r="AJ261" s="23" t="str">
        <f ca="1">IF(AND($O261="Objectif",AJ$7&gt;=$R261,AJ$7&lt;=$R261+$S261-1),2,IF(AND($O261="Jalon",AJ$7&gt;=$R261,AJ$7&lt;=$R261+$S261-1),1,""))</f>
        <v/>
      </c>
      <c r="AK261" s="23" t="str">
        <f ca="1">IF(AND($O261="Objectif",AK$7&gt;=$R261,AK$7&lt;=$R261+$S261-1),2,IF(AND($O261="Jalon",AK$7&gt;=$R261,AK$7&lt;=$R261+$S261-1),1,""))</f>
        <v/>
      </c>
      <c r="AL261" s="23" t="str">
        <f ca="1">IF(AND($O261="Objectif",AL$7&gt;=$R261,AL$7&lt;=$R261+$S261-1),2,IF(AND($O261="Jalon",AL$7&gt;=$R261,AL$7&lt;=$R261+$S261-1),1,""))</f>
        <v/>
      </c>
      <c r="AM261" s="23" t="str">
        <f ca="1">IF(AND($O261="Objectif",AM$7&gt;=$R261,AM$7&lt;=$R261+$S261-1),2,IF(AND($O261="Jalon",AM$7&gt;=$R261,AM$7&lt;=$R261+$S261-1),1,""))</f>
        <v/>
      </c>
      <c r="AN261" s="23" t="str">
        <f ca="1">IF(AND($O261="Objectif",AN$7&gt;=$R261,AN$7&lt;=$R261+$S261-1),2,IF(AND($O261="Jalon",AN$7&gt;=$R261,AN$7&lt;=$R261+$S261-1),1,""))</f>
        <v/>
      </c>
      <c r="AO261" s="23" t="str">
        <f ca="1">IF(AND($O261="Objectif",AO$7&gt;=$R261,AO$7&lt;=$R261+$S261-1),2,IF(AND($O261="Jalon",AO$7&gt;=$R261,AO$7&lt;=$R261+$S261-1),1,""))</f>
        <v/>
      </c>
      <c r="AP261" s="23" t="str">
        <f ca="1">IF(AND($O261="Objectif",AP$7&gt;=$R261,AP$7&lt;=$R261+$S261-1),2,IF(AND($O261="Jalon",AP$7&gt;=$R261,AP$7&lt;=$R261+$S261-1),1,""))</f>
        <v/>
      </c>
      <c r="AQ261" s="23" t="str">
        <f ca="1">IF(AND($O261="Objectif",AQ$7&gt;=$R261,AQ$7&lt;=$R261+$S261-1),2,IF(AND($O261="Jalon",AQ$7&gt;=$R261,AQ$7&lt;=$R261+$S261-1),1,""))</f>
        <v/>
      </c>
      <c r="AR261" s="23" t="str">
        <f ca="1">IF(AND($O261="Objectif",AR$7&gt;=$R261,AR$7&lt;=$R261+$S261-1),2,IF(AND($O261="Jalon",AR$7&gt;=$R261,AR$7&lt;=$R261+$S261-1),1,""))</f>
        <v/>
      </c>
      <c r="AS261" s="23" t="str">
        <f ca="1">IF(AND($O261="Objectif",AS$7&gt;=$R261,AS$7&lt;=$R261+$S261-1),2,IF(AND($O261="Jalon",AS$7&gt;=$R261,AS$7&lt;=$R261+$S261-1),1,""))</f>
        <v/>
      </c>
      <c r="AT261" s="23" t="str">
        <f ca="1">IF(AND($O261="Objectif",AT$7&gt;=$R261,AT$7&lt;=$R261+$S261-1),2,IF(AND($O261="Jalon",AT$7&gt;=$R261,AT$7&lt;=$R261+$S261-1),1,""))</f>
        <v/>
      </c>
      <c r="AU261" s="23" t="str">
        <f ca="1">IF(AND($O261="Objectif",AU$7&gt;=$R261,AU$7&lt;=$R261+$S261-1),2,IF(AND($O261="Jalon",AU$7&gt;=$R261,AU$7&lt;=$R261+$S261-1),1,""))</f>
        <v/>
      </c>
      <c r="AV261" s="23" t="str">
        <f ca="1">IF(AND($O261="Objectif",AV$7&gt;=$R261,AV$7&lt;=$R261+$S261-1),2,IF(AND($O261="Jalon",AV$7&gt;=$R261,AV$7&lt;=$R261+$S261-1),1,""))</f>
        <v/>
      </c>
      <c r="AW261" s="23" t="str">
        <f ca="1">IF(AND($O261="Objectif",AW$7&gt;=$R261,AW$7&lt;=$R261+$S261-1),2,IF(AND($O261="Jalon",AW$7&gt;=$R261,AW$7&lt;=$R261+$S261-1),1,""))</f>
        <v/>
      </c>
      <c r="AX261" s="23" t="str">
        <f ca="1">IF(AND($O261="Objectif",AX$7&gt;=$R261,AX$7&lt;=$R261+$S261-1),2,IF(AND($O261="Jalon",AX$7&gt;=$R261,AX$7&lt;=$R261+$S261-1),1,""))</f>
        <v/>
      </c>
      <c r="AY261" s="23" t="str">
        <f ca="1">IF(AND($O261="Objectif",AY$7&gt;=$R261,AY$7&lt;=$R261+$S261-1),2,IF(AND($O261="Jalon",AY$7&gt;=$R261,AY$7&lt;=$R261+$S261-1),1,""))</f>
        <v/>
      </c>
      <c r="AZ261" s="23" t="str">
        <f ca="1">IF(AND($O261="Objectif",AZ$7&gt;=$R261,AZ$7&lt;=$R261+$S261-1),2,IF(AND($O261="Jalon",AZ$7&gt;=$R261,AZ$7&lt;=$R261+$S261-1),1,""))</f>
        <v/>
      </c>
      <c r="BA261" s="23" t="str">
        <f ca="1">IF(AND($O261="Objectif",BA$7&gt;=$R261,BA$7&lt;=$R261+$S261-1),2,IF(AND($O261="Jalon",BA$7&gt;=$R261,BA$7&lt;=$R261+$S261-1),1,""))</f>
        <v/>
      </c>
      <c r="BB261" s="23" t="str">
        <f ca="1">IF(AND($O261="Objectif",BB$7&gt;=$R261,BB$7&lt;=$R261+$S261-1),2,IF(AND($O261="Jalon",BB$7&gt;=$R261,BB$7&lt;=$R261+$S261-1),1,""))</f>
        <v/>
      </c>
      <c r="BC261" s="23" t="str">
        <f ca="1">IF(AND($O261="Objectif",BC$7&gt;=$R261,BC$7&lt;=$R261+$S261-1),2,IF(AND($O261="Jalon",BC$7&gt;=$R261,BC$7&lt;=$R261+$S261-1),1,""))</f>
        <v/>
      </c>
      <c r="BD261" s="23" t="str">
        <f ca="1">IF(AND($O261="Objectif",BD$7&gt;=$R261,BD$7&lt;=$R261+$S261-1),2,IF(AND($O261="Jalon",BD$7&gt;=$R261,BD$7&lt;=$R261+$S261-1),1,""))</f>
        <v/>
      </c>
      <c r="BE261" s="23" t="str">
        <f ca="1">IF(AND($O261="Objectif",BE$7&gt;=$R261,BE$7&lt;=$R261+$S261-1),2,IF(AND($O261="Jalon",BE$7&gt;=$R261,BE$7&lt;=$R261+$S261-1),1,""))</f>
        <v/>
      </c>
      <c r="BF261" s="23" t="str">
        <f ca="1">IF(AND($O261="Objectif",BF$7&gt;=$R261,BF$7&lt;=$R261+$S261-1),2,IF(AND($O261="Jalon",BF$7&gt;=$R261,BF$7&lt;=$R261+$S261-1),1,""))</f>
        <v/>
      </c>
      <c r="BG261" s="23" t="str">
        <f ca="1">IF(AND($O261="Objectif",BG$7&gt;=$R261,BG$7&lt;=$R261+$S261-1),2,IF(AND($O261="Jalon",BG$7&gt;=$R261,BG$7&lt;=$R261+$S261-1),1,""))</f>
        <v/>
      </c>
      <c r="BH261" s="23" t="str">
        <f ca="1">IF(AND($O261="Objectif",BH$7&gt;=$R261,BH$7&lt;=$R261+$S261-1),2,IF(AND($O261="Jalon",BH$7&gt;=$R261,BH$7&lt;=$R261+$S261-1),1,""))</f>
        <v/>
      </c>
      <c r="BI261" s="23" t="str">
        <f ca="1">IF(AND($O261="Objectif",BI$7&gt;=$R261,BI$7&lt;=$R261+$S261-1),2,IF(AND($O261="Jalon",BI$7&gt;=$R261,BI$7&lt;=$R261+$S261-1),1,""))</f>
        <v/>
      </c>
      <c r="BJ261" s="23" t="str">
        <f ca="1">IF(AND($O261="Objectif",BJ$7&gt;=$R261,BJ$7&lt;=$R261+$S261-1),2,IF(AND($O261="Jalon",BJ$7&gt;=$R261,BJ$7&lt;=$R261+$S261-1),1,""))</f>
        <v/>
      </c>
      <c r="BK261" s="23" t="str">
        <f ca="1">IF(AND($O261="Objectif",BK$7&gt;=$R261,BK$7&lt;=$R261+$S261-1),2,IF(AND($O261="Jalon",BK$7&gt;=$R261,BK$7&lt;=$R261+$S261-1),1,""))</f>
        <v/>
      </c>
      <c r="BL261" s="23" t="str">
        <f ca="1">IF(AND($O261="Objectif",BL$7&gt;=$R261,BL$7&lt;=$R261+$S261-1),2,IF(AND($O261="Jalon",BL$7&gt;=$R261,BL$7&lt;=$R261+$S261-1),1,""))</f>
        <v/>
      </c>
      <c r="BM261" s="23" t="str">
        <f ca="1">IF(AND($O261="Objectif",BM$7&gt;=$R261,BM$7&lt;=$R261+$S261-1),2,IF(AND($O261="Jalon",BM$7&gt;=$R261,BM$7&lt;=$R261+$S261-1),1,""))</f>
        <v/>
      </c>
      <c r="BN261" s="23" t="str">
        <f ca="1">IF(AND($O261="Objectif",BN$7&gt;=$R261,BN$7&lt;=$R261+$S261-1),2,IF(AND($O261="Jalon",BN$7&gt;=$R261,BN$7&lt;=$R261+$S261-1),1,""))</f>
        <v/>
      </c>
      <c r="BO261" s="23" t="str">
        <f ca="1">IF(AND($O261="Objectif",BO$7&gt;=$R261,BO$7&lt;=$R261+$S261-1),2,IF(AND($O261="Jalon",BO$7&gt;=$R261,BO$7&lt;=$R261+$S261-1),1,""))</f>
        <v/>
      </c>
      <c r="BP261" s="23" t="str">
        <f ca="1">IF(AND($O261="Objectif",BP$7&gt;=$R261,BP$7&lt;=$R261+$S261-1),2,IF(AND($O261="Jalon",BP$7&gt;=$R261,BP$7&lt;=$R261+$S261-1),1,""))</f>
        <v/>
      </c>
      <c r="BQ261" s="23" t="str">
        <f ca="1">IF(AND($O261="Objectif",BQ$7&gt;=$R261,BQ$7&lt;=$R261+$S261-1),2,IF(AND($O261="Jalon",BQ$7&gt;=$R261,BQ$7&lt;=$R261+$S261-1),1,""))</f>
        <v/>
      </c>
      <c r="BR261" s="23" t="str">
        <f ca="1">IF(AND($O261="Objectif",BR$7&gt;=$R261,BR$7&lt;=$R261+$S261-1),2,IF(AND($O261="Jalon",BR$7&gt;=$R261,BR$7&lt;=$R261+$S261-1),1,""))</f>
        <v/>
      </c>
      <c r="BS261" s="23" t="str">
        <f ca="1">IF(AND($O261="Objectif",BS$7&gt;=$R261,BS$7&lt;=$R261+$S261-1),2,IF(AND($O261="Jalon",BS$7&gt;=$R261,BS$7&lt;=$R261+$S261-1),1,""))</f>
        <v/>
      </c>
      <c r="BT261" s="23" t="str">
        <f ca="1">IF(AND($O261="Objectif",BT$7&gt;=$R261,BT$7&lt;=$R261+$S261-1),2,IF(AND($O261="Jalon",BT$7&gt;=$R261,BT$7&lt;=$R261+$S261-1),1,""))</f>
        <v/>
      </c>
      <c r="BU261" s="23" t="str">
        <f ca="1">IF(AND($O261="Objectif",BU$7&gt;=$R261,BU$7&lt;=$R261+$S261-1),2,IF(AND($O261="Jalon",BU$7&gt;=$R261,BU$7&lt;=$R261+$S261-1),1,""))</f>
        <v/>
      </c>
      <c r="BV261" s="23" t="str">
        <f ca="1">IF(AND($O261="Objectif",BV$7&gt;=$R261,BV$7&lt;=$R261+$S261-1),2,IF(AND($O261="Jalon",BV$7&gt;=$R261,BV$7&lt;=$R261+$S261-1),1,""))</f>
        <v/>
      </c>
      <c r="BW261" s="23" t="str">
        <f ca="1">IF(AND($O261="Objectif",BW$7&gt;=$R261,BW$7&lt;=$R261+$S261-1),2,IF(AND($O261="Jalon",BW$7&gt;=$R261,BW$7&lt;=$R261+$S261-1),1,""))</f>
        <v/>
      </c>
      <c r="BX261" s="23" t="str">
        <f ca="1">IF(AND($O261="Objectif",BX$7&gt;=$R261,BX$7&lt;=$R261+$S261-1),2,IF(AND($O261="Jalon",BX$7&gt;=$R261,BX$7&lt;=$R261+$S261-1),1,""))</f>
        <v/>
      </c>
      <c r="BY261" s="23" t="str">
        <f ca="1">IF(AND($O261="Objectif",BY$7&gt;=$R261,BY$7&lt;=$R261+$S261-1),2,IF(AND($O261="Jalon",BY$7&gt;=$R261,BY$7&lt;=$R261+$S261-1),1,""))</f>
        <v/>
      </c>
      <c r="BZ261" s="23" t="str">
        <f ca="1">IF(AND($O261="Objectif",BZ$7&gt;=$R261,BZ$7&lt;=$R261+$S261-1),2,IF(AND($O261="Jalon",BZ$7&gt;=$R261,BZ$7&lt;=$R261+$S261-1),1,""))</f>
        <v/>
      </c>
      <c r="CA261" s="23" t="str">
        <f ca="1">IF(AND($O261="Objectif",CA$7&gt;=$R261,CA$7&lt;=$R261+$S261-1),2,IF(AND($O261="Jalon",CA$7&gt;=$R261,CA$7&lt;=$R261+$S261-1),1,""))</f>
        <v/>
      </c>
      <c r="CB261" s="23" t="str">
        <f ca="1">IF(AND($O261="Objectif",CB$7&gt;=$R261,CB$7&lt;=$R261+$S261-1),2,IF(AND($O261="Jalon",CB$7&gt;=$R261,CB$7&lt;=$R261+$S261-1),1,""))</f>
        <v/>
      </c>
    </row>
    <row r="262" spans="1:80" ht="30" customHeight="1" x14ac:dyDescent="0.25">
      <c r="A262" s="37">
        <v>26</v>
      </c>
      <c r="B262" s="33" t="s">
        <v>42</v>
      </c>
      <c r="C262" s="88" t="str">
        <f ca="1">VLOOKUP(((Jalons[[#This Row],[perturbation ]]+Jalons[[#This Row],[perturbation 9]])/150),$D$3:$E$6,2,1)</f>
        <v>En bonne voie</v>
      </c>
      <c r="D262" s="88" t="str">
        <f ca="1">VLOOKUP((Jalons[[#This Row],[temps consommés ]]-Jalons[[#This Row],[Nombre de jours]])/Jalons[[#This Row],[Nombre de jours]],$V$3:$W$6,2,1)</f>
        <v>En bonne voie</v>
      </c>
      <c r="E262" s="22" t="s">
        <v>9</v>
      </c>
      <c r="F262" s="65">
        <f>IF(AND(Jalons[[#This Row],[début réel ]]="",Jalons[[#This Row],[fin réelle ]]),0,IF(AND(Jalons[[#This Row],[début réel ]]&lt;&gt;"",Jalons[[#This Row],[fin réelle ]]=""),0.5,1))</f>
        <v>0</v>
      </c>
      <c r="G262" s="56">
        <f>+T217+1</f>
        <v>45108</v>
      </c>
      <c r="H262" s="21">
        <v>1</v>
      </c>
      <c r="I262" s="45">
        <f>+Jalons[[#This Row],[Début prévisionnel ]]+Jalons[[#This Row],[Nombre de jours]]-1</f>
        <v>45108</v>
      </c>
      <c r="J262" s="45"/>
      <c r="K262" s="87">
        <f ca="1">IF(Jalons[[#This Row],[temps consommés ]]-Jalons[[#This Row],[Nombre de jours]]&lt;0,0,Jalons[[#This Row],[temps consommés ]]-Jalons[[#This Row],[Nombre de jours]])</f>
        <v>0</v>
      </c>
      <c r="L26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2" s="45"/>
      <c r="O262" s="88" t="str">
        <f ca="1">VLOOKUP(Jalons[[#This Row],[temps consommés 10]]-Jalons[[#This Row],[Nombre de jours6]]/Jalons[[#This Row],[Nombre de jours6]],$V$3:$W$6,2,1)</f>
        <v>En bonne voie</v>
      </c>
      <c r="P262" s="22" t="s">
        <v>9</v>
      </c>
      <c r="Q262" s="65">
        <f>IF(AND(Jalons[[#This Row],[début réel 8]]="",Jalons[[#This Row],[fin réelle 11]]),0,IF(AND(Jalons[[#This Row],[début réel 8]]&lt;&gt;"",Jalons[[#This Row],[fin réelle 11]]=""),0.5,1))</f>
        <v>0</v>
      </c>
      <c r="R262" s="56">
        <f>+Jalons[[#This Row],[Fin ]]+1</f>
        <v>45109</v>
      </c>
      <c r="S262">
        <v>1</v>
      </c>
      <c r="T262" s="45">
        <f>Jalons[[#This Row],[Début prévisionnel 5]]+Jalons[[#This Row],[Nombre de jours6]]</f>
        <v>45110</v>
      </c>
      <c r="U262" s="64"/>
      <c r="V262" s="87">
        <f ca="1">IF(Jalons[[#This Row],[temps consommés 10]]-Jalons[[#This Row],[Nombre de jours6]]&lt;0,0,Jalons[[#This Row],[temps consommés 10]]-Jalons[[#This Row],[Nombre de jours6]])</f>
        <v>0</v>
      </c>
      <c r="W26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2" s="45"/>
      <c r="Y262" s="23" t="str">
        <f ca="1">IF(AND($O262="Objectif",Y$7&gt;=$R262,Y$7&lt;=$R262+$S262-1),2,IF(AND($O262="Jalon",Y$7&gt;=$R262,Y$7&lt;=$R262+$S262-1),1,""))</f>
        <v/>
      </c>
      <c r="Z262" s="23" t="str">
        <f ca="1">IF(AND($O262="Objectif",Z$7&gt;=$R262,Z$7&lt;=$R262+$S262-1),2,IF(AND($O262="Jalon",Z$7&gt;=$R262,Z$7&lt;=$R262+$S262-1),1,""))</f>
        <v/>
      </c>
      <c r="AA262" s="23" t="str">
        <f ca="1">IF(AND($O262="Objectif",AA$7&gt;=$R262,AA$7&lt;=$R262+$S262-1),2,IF(AND($O262="Jalon",AA$7&gt;=$R262,AA$7&lt;=$R262+$S262-1),1,""))</f>
        <v/>
      </c>
      <c r="AB262" s="23" t="str">
        <f ca="1">IF(AND($O262="Objectif",AB$7&gt;=$R262,AB$7&lt;=$R262+$S262-1),2,IF(AND($O262="Jalon",AB$7&gt;=$R262,AB$7&lt;=$R262+$S262-1),1,""))</f>
        <v/>
      </c>
      <c r="AC262" s="23" t="str">
        <f ca="1">IF(AND($O262="Objectif",AC$7&gt;=$R262,AC$7&lt;=$R262+$S262-1),2,IF(AND($O262="Jalon",AC$7&gt;=$R262,AC$7&lt;=$R262+$S262-1),1,""))</f>
        <v/>
      </c>
      <c r="AD262" s="23" t="str">
        <f ca="1">IF(AND($O262="Objectif",AD$7&gt;=$R262,AD$7&lt;=$R262+$S262-1),2,IF(AND($O262="Jalon",AD$7&gt;=$R262,AD$7&lt;=$R262+$S262-1),1,""))</f>
        <v/>
      </c>
      <c r="AE262" s="23" t="str">
        <f ca="1">IF(AND($O262="Objectif",AE$7&gt;=$R262,AE$7&lt;=$R262+$S262-1),2,IF(AND($O262="Jalon",AE$7&gt;=$R262,AE$7&lt;=$R262+$S262-1),1,""))</f>
        <v/>
      </c>
      <c r="AF262" s="23" t="str">
        <f ca="1">IF(AND($O262="Objectif",AF$7&gt;=$R262,AF$7&lt;=$R262+$S262-1),2,IF(AND($O262="Jalon",AF$7&gt;=$R262,AF$7&lt;=$R262+$S262-1),1,""))</f>
        <v/>
      </c>
      <c r="AG262" s="23" t="str">
        <f ca="1">IF(AND($O262="Objectif",AG$7&gt;=$R262,AG$7&lt;=$R262+$S262-1),2,IF(AND($O262="Jalon",AG$7&gt;=$R262,AG$7&lt;=$R262+$S262-1),1,""))</f>
        <v/>
      </c>
      <c r="AH262" s="23" t="str">
        <f ca="1">IF(AND($O262="Objectif",AH$7&gt;=$R262,AH$7&lt;=$R262+$S262-1),2,IF(AND($O262="Jalon",AH$7&gt;=$R262,AH$7&lt;=$R262+$S262-1),1,""))</f>
        <v/>
      </c>
      <c r="AI262" s="23" t="str">
        <f ca="1">IF(AND($O262="Objectif",AI$7&gt;=$R262,AI$7&lt;=$R262+$S262-1),2,IF(AND($O262="Jalon",AI$7&gt;=$R262,AI$7&lt;=$R262+$S262-1),1,""))</f>
        <v/>
      </c>
      <c r="AJ262" s="23" t="str">
        <f ca="1">IF(AND($O262="Objectif",AJ$7&gt;=$R262,AJ$7&lt;=$R262+$S262-1),2,IF(AND($O262="Jalon",AJ$7&gt;=$R262,AJ$7&lt;=$R262+$S262-1),1,""))</f>
        <v/>
      </c>
      <c r="AK262" s="23" t="str">
        <f ca="1">IF(AND($O262="Objectif",AK$7&gt;=$R262,AK$7&lt;=$R262+$S262-1),2,IF(AND($O262="Jalon",AK$7&gt;=$R262,AK$7&lt;=$R262+$S262-1),1,""))</f>
        <v/>
      </c>
      <c r="AL262" s="23" t="str">
        <f ca="1">IF(AND($O262="Objectif",AL$7&gt;=$R262,AL$7&lt;=$R262+$S262-1),2,IF(AND($O262="Jalon",AL$7&gt;=$R262,AL$7&lt;=$R262+$S262-1),1,""))</f>
        <v/>
      </c>
      <c r="AM262" s="23" t="str">
        <f ca="1">IF(AND($O262="Objectif",AM$7&gt;=$R262,AM$7&lt;=$R262+$S262-1),2,IF(AND($O262="Jalon",AM$7&gt;=$R262,AM$7&lt;=$R262+$S262-1),1,""))</f>
        <v/>
      </c>
      <c r="AN262" s="23" t="str">
        <f ca="1">IF(AND($O262="Objectif",AN$7&gt;=$R262,AN$7&lt;=$R262+$S262-1),2,IF(AND($O262="Jalon",AN$7&gt;=$R262,AN$7&lt;=$R262+$S262-1),1,""))</f>
        <v/>
      </c>
      <c r="AO262" s="23" t="str">
        <f ca="1">IF(AND($O262="Objectif",AO$7&gt;=$R262,AO$7&lt;=$R262+$S262-1),2,IF(AND($O262="Jalon",AO$7&gt;=$R262,AO$7&lt;=$R262+$S262-1),1,""))</f>
        <v/>
      </c>
      <c r="AP262" s="23" t="str">
        <f ca="1">IF(AND($O262="Objectif",AP$7&gt;=$R262,AP$7&lt;=$R262+$S262-1),2,IF(AND($O262="Jalon",AP$7&gt;=$R262,AP$7&lt;=$R262+$S262-1),1,""))</f>
        <v/>
      </c>
      <c r="AQ262" s="23" t="str">
        <f ca="1">IF(AND($O262="Objectif",AQ$7&gt;=$R262,AQ$7&lt;=$R262+$S262-1),2,IF(AND($O262="Jalon",AQ$7&gt;=$R262,AQ$7&lt;=$R262+$S262-1),1,""))</f>
        <v/>
      </c>
      <c r="AR262" s="23" t="str">
        <f ca="1">IF(AND($O262="Objectif",AR$7&gt;=$R262,AR$7&lt;=$R262+$S262-1),2,IF(AND($O262="Jalon",AR$7&gt;=$R262,AR$7&lt;=$R262+$S262-1),1,""))</f>
        <v/>
      </c>
      <c r="AS262" s="23" t="str">
        <f ca="1">IF(AND($O262="Objectif",AS$7&gt;=$R262,AS$7&lt;=$R262+$S262-1),2,IF(AND($O262="Jalon",AS$7&gt;=$R262,AS$7&lt;=$R262+$S262-1),1,""))</f>
        <v/>
      </c>
      <c r="AT262" s="23" t="str">
        <f ca="1">IF(AND($O262="Objectif",AT$7&gt;=$R262,AT$7&lt;=$R262+$S262-1),2,IF(AND($O262="Jalon",AT$7&gt;=$R262,AT$7&lt;=$R262+$S262-1),1,""))</f>
        <v/>
      </c>
      <c r="AU262" s="23" t="str">
        <f ca="1">IF(AND($O262="Objectif",AU$7&gt;=$R262,AU$7&lt;=$R262+$S262-1),2,IF(AND($O262="Jalon",AU$7&gt;=$R262,AU$7&lt;=$R262+$S262-1),1,""))</f>
        <v/>
      </c>
      <c r="AV262" s="23" t="str">
        <f ca="1">IF(AND($O262="Objectif",AV$7&gt;=$R262,AV$7&lt;=$R262+$S262-1),2,IF(AND($O262="Jalon",AV$7&gt;=$R262,AV$7&lt;=$R262+$S262-1),1,""))</f>
        <v/>
      </c>
      <c r="AW262" s="23" t="str">
        <f ca="1">IF(AND($O262="Objectif",AW$7&gt;=$R262,AW$7&lt;=$R262+$S262-1),2,IF(AND($O262="Jalon",AW$7&gt;=$R262,AW$7&lt;=$R262+$S262-1),1,""))</f>
        <v/>
      </c>
      <c r="AX262" s="23" t="str">
        <f ca="1">IF(AND($O262="Objectif",AX$7&gt;=$R262,AX$7&lt;=$R262+$S262-1),2,IF(AND($O262="Jalon",AX$7&gt;=$R262,AX$7&lt;=$R262+$S262-1),1,""))</f>
        <v/>
      </c>
      <c r="AY262" s="23" t="str">
        <f ca="1">IF(AND($O262="Objectif",AY$7&gt;=$R262,AY$7&lt;=$R262+$S262-1),2,IF(AND($O262="Jalon",AY$7&gt;=$R262,AY$7&lt;=$R262+$S262-1),1,""))</f>
        <v/>
      </c>
      <c r="AZ262" s="23" t="str">
        <f ca="1">IF(AND($O262="Objectif",AZ$7&gt;=$R262,AZ$7&lt;=$R262+$S262-1),2,IF(AND($O262="Jalon",AZ$7&gt;=$R262,AZ$7&lt;=$R262+$S262-1),1,""))</f>
        <v/>
      </c>
      <c r="BA262" s="23" t="str">
        <f ca="1">IF(AND($O262="Objectif",BA$7&gt;=$R262,BA$7&lt;=$R262+$S262-1),2,IF(AND($O262="Jalon",BA$7&gt;=$R262,BA$7&lt;=$R262+$S262-1),1,""))</f>
        <v/>
      </c>
      <c r="BB262" s="23" t="str">
        <f ca="1">IF(AND($O262="Objectif",BB$7&gt;=$R262,BB$7&lt;=$R262+$S262-1),2,IF(AND($O262="Jalon",BB$7&gt;=$R262,BB$7&lt;=$R262+$S262-1),1,""))</f>
        <v/>
      </c>
      <c r="BC262" s="23" t="str">
        <f ca="1">IF(AND($O262="Objectif",BC$7&gt;=$R262,BC$7&lt;=$R262+$S262-1),2,IF(AND($O262="Jalon",BC$7&gt;=$R262,BC$7&lt;=$R262+$S262-1),1,""))</f>
        <v/>
      </c>
      <c r="BD262" s="23" t="str">
        <f ca="1">IF(AND($O262="Objectif",BD$7&gt;=$R262,BD$7&lt;=$R262+$S262-1),2,IF(AND($O262="Jalon",BD$7&gt;=$R262,BD$7&lt;=$R262+$S262-1),1,""))</f>
        <v/>
      </c>
      <c r="BE262" s="23" t="str">
        <f ca="1">IF(AND($O262="Objectif",BE$7&gt;=$R262,BE$7&lt;=$R262+$S262-1),2,IF(AND($O262="Jalon",BE$7&gt;=$R262,BE$7&lt;=$R262+$S262-1),1,""))</f>
        <v/>
      </c>
      <c r="BF262" s="23" t="str">
        <f ca="1">IF(AND($O262="Objectif",BF$7&gt;=$R262,BF$7&lt;=$R262+$S262-1),2,IF(AND($O262="Jalon",BF$7&gt;=$R262,BF$7&lt;=$R262+$S262-1),1,""))</f>
        <v/>
      </c>
      <c r="BG262" s="23" t="str">
        <f ca="1">IF(AND($O262="Objectif",BG$7&gt;=$R262,BG$7&lt;=$R262+$S262-1),2,IF(AND($O262="Jalon",BG$7&gt;=$R262,BG$7&lt;=$R262+$S262-1),1,""))</f>
        <v/>
      </c>
      <c r="BH262" s="23" t="str">
        <f ca="1">IF(AND($O262="Objectif",BH$7&gt;=$R262,BH$7&lt;=$R262+$S262-1),2,IF(AND($O262="Jalon",BH$7&gt;=$R262,BH$7&lt;=$R262+$S262-1),1,""))</f>
        <v/>
      </c>
      <c r="BI262" s="23" t="str">
        <f ca="1">IF(AND($O262="Objectif",BI$7&gt;=$R262,BI$7&lt;=$R262+$S262-1),2,IF(AND($O262="Jalon",BI$7&gt;=$R262,BI$7&lt;=$R262+$S262-1),1,""))</f>
        <v/>
      </c>
      <c r="BJ262" s="23" t="str">
        <f ca="1">IF(AND($O262="Objectif",BJ$7&gt;=$R262,BJ$7&lt;=$R262+$S262-1),2,IF(AND($O262="Jalon",BJ$7&gt;=$R262,BJ$7&lt;=$R262+$S262-1),1,""))</f>
        <v/>
      </c>
      <c r="BK262" s="23" t="str">
        <f ca="1">IF(AND($O262="Objectif",BK$7&gt;=$R262,BK$7&lt;=$R262+$S262-1),2,IF(AND($O262="Jalon",BK$7&gt;=$R262,BK$7&lt;=$R262+$S262-1),1,""))</f>
        <v/>
      </c>
      <c r="BL262" s="23" t="str">
        <f ca="1">IF(AND($O262="Objectif",BL$7&gt;=$R262,BL$7&lt;=$R262+$S262-1),2,IF(AND($O262="Jalon",BL$7&gt;=$R262,BL$7&lt;=$R262+$S262-1),1,""))</f>
        <v/>
      </c>
      <c r="BM262" s="23" t="str">
        <f ca="1">IF(AND($O262="Objectif",BM$7&gt;=$R262,BM$7&lt;=$R262+$S262-1),2,IF(AND($O262="Jalon",BM$7&gt;=$R262,BM$7&lt;=$R262+$S262-1),1,""))</f>
        <v/>
      </c>
      <c r="BN262" s="23" t="str">
        <f ca="1">IF(AND($O262="Objectif",BN$7&gt;=$R262,BN$7&lt;=$R262+$S262-1),2,IF(AND($O262="Jalon",BN$7&gt;=$R262,BN$7&lt;=$R262+$S262-1),1,""))</f>
        <v/>
      </c>
      <c r="BO262" s="23" t="str">
        <f ca="1">IF(AND($O262="Objectif",BO$7&gt;=$R262,BO$7&lt;=$R262+$S262-1),2,IF(AND($O262="Jalon",BO$7&gt;=$R262,BO$7&lt;=$R262+$S262-1),1,""))</f>
        <v/>
      </c>
      <c r="BP262" s="23" t="str">
        <f ca="1">IF(AND($O262="Objectif",BP$7&gt;=$R262,BP$7&lt;=$R262+$S262-1),2,IF(AND($O262="Jalon",BP$7&gt;=$R262,BP$7&lt;=$R262+$S262-1),1,""))</f>
        <v/>
      </c>
      <c r="BQ262" s="23" t="str">
        <f ca="1">IF(AND($O262="Objectif",BQ$7&gt;=$R262,BQ$7&lt;=$R262+$S262-1),2,IF(AND($O262="Jalon",BQ$7&gt;=$R262,BQ$7&lt;=$R262+$S262-1),1,""))</f>
        <v/>
      </c>
      <c r="BR262" s="23" t="str">
        <f ca="1">IF(AND($O262="Objectif",BR$7&gt;=$R262,BR$7&lt;=$R262+$S262-1),2,IF(AND($O262="Jalon",BR$7&gt;=$R262,BR$7&lt;=$R262+$S262-1),1,""))</f>
        <v/>
      </c>
      <c r="BS262" s="23" t="str">
        <f ca="1">IF(AND($O262="Objectif",BS$7&gt;=$R262,BS$7&lt;=$R262+$S262-1),2,IF(AND($O262="Jalon",BS$7&gt;=$R262,BS$7&lt;=$R262+$S262-1),1,""))</f>
        <v/>
      </c>
      <c r="BT262" s="23" t="str">
        <f ca="1">IF(AND($O262="Objectif",BT$7&gt;=$R262,BT$7&lt;=$R262+$S262-1),2,IF(AND($O262="Jalon",BT$7&gt;=$R262,BT$7&lt;=$R262+$S262-1),1,""))</f>
        <v/>
      </c>
      <c r="BU262" s="23" t="str">
        <f ca="1">IF(AND($O262="Objectif",BU$7&gt;=$R262,BU$7&lt;=$R262+$S262-1),2,IF(AND($O262="Jalon",BU$7&gt;=$R262,BU$7&lt;=$R262+$S262-1),1,""))</f>
        <v/>
      </c>
      <c r="BV262" s="23" t="str">
        <f ca="1">IF(AND($O262="Objectif",BV$7&gt;=$R262,BV$7&lt;=$R262+$S262-1),2,IF(AND($O262="Jalon",BV$7&gt;=$R262,BV$7&lt;=$R262+$S262-1),1,""))</f>
        <v/>
      </c>
      <c r="BW262" s="23" t="str">
        <f ca="1">IF(AND($O262="Objectif",BW$7&gt;=$R262,BW$7&lt;=$R262+$S262-1),2,IF(AND($O262="Jalon",BW$7&gt;=$R262,BW$7&lt;=$R262+$S262-1),1,""))</f>
        <v/>
      </c>
      <c r="BX262" s="23" t="str">
        <f ca="1">IF(AND($O262="Objectif",BX$7&gt;=$R262,BX$7&lt;=$R262+$S262-1),2,IF(AND($O262="Jalon",BX$7&gt;=$R262,BX$7&lt;=$R262+$S262-1),1,""))</f>
        <v/>
      </c>
      <c r="BY262" s="23" t="str">
        <f ca="1">IF(AND($O262="Objectif",BY$7&gt;=$R262,BY$7&lt;=$R262+$S262-1),2,IF(AND($O262="Jalon",BY$7&gt;=$R262,BY$7&lt;=$R262+$S262-1),1,""))</f>
        <v/>
      </c>
      <c r="BZ262" s="23" t="str">
        <f ca="1">IF(AND($O262="Objectif",BZ$7&gt;=$R262,BZ$7&lt;=$R262+$S262-1),2,IF(AND($O262="Jalon",BZ$7&gt;=$R262,BZ$7&lt;=$R262+$S262-1),1,""))</f>
        <v/>
      </c>
      <c r="CA262" s="23" t="str">
        <f ca="1">IF(AND($O262="Objectif",CA$7&gt;=$R262,CA$7&lt;=$R262+$S262-1),2,IF(AND($O262="Jalon",CA$7&gt;=$R262,CA$7&lt;=$R262+$S262-1),1,""))</f>
        <v/>
      </c>
      <c r="CB262" s="23" t="str">
        <f ca="1">IF(AND($O262="Objectif",CB$7&gt;=$R262,CB$7&lt;=$R262+$S262-1),2,IF(AND($O262="Jalon",CB$7&gt;=$R262,CB$7&lt;=$R262+$S262-1),1,""))</f>
        <v/>
      </c>
    </row>
    <row r="263" spans="1:80" ht="30" customHeight="1" x14ac:dyDescent="0.25">
      <c r="A263" s="37">
        <v>27</v>
      </c>
      <c r="B263" s="33" t="s">
        <v>43</v>
      </c>
      <c r="C263" s="88" t="str">
        <f ca="1">VLOOKUP(((Jalons[[#This Row],[perturbation ]]+Jalons[[#This Row],[perturbation 9]])/150),$D$3:$E$6,2,1)</f>
        <v>En bonne voie</v>
      </c>
      <c r="D263" s="88" t="str">
        <f ca="1">VLOOKUP((Jalons[[#This Row],[temps consommés ]]-Jalons[[#This Row],[Nombre de jours]])/Jalons[[#This Row],[Nombre de jours]],$V$3:$W$6,2,1)</f>
        <v>En bonne voie</v>
      </c>
      <c r="E263" s="22" t="s">
        <v>9</v>
      </c>
      <c r="F263" s="65">
        <f>IF(AND(Jalons[[#This Row],[début réel ]]="",Jalons[[#This Row],[fin réelle ]]),0,IF(AND(Jalons[[#This Row],[début réel ]]&lt;&gt;"",Jalons[[#This Row],[fin réelle ]]=""),0.5,1))</f>
        <v>0</v>
      </c>
      <c r="G263" s="56">
        <f>+T218+1</f>
        <v>45108</v>
      </c>
      <c r="H263" s="21">
        <v>1</v>
      </c>
      <c r="I263" s="45">
        <f>+Jalons[[#This Row],[Début prévisionnel ]]+Jalons[[#This Row],[Nombre de jours]]-1</f>
        <v>45108</v>
      </c>
      <c r="J263" s="45"/>
      <c r="K263" s="87">
        <f ca="1">IF(Jalons[[#This Row],[temps consommés ]]-Jalons[[#This Row],[Nombre de jours]]&lt;0,0,Jalons[[#This Row],[temps consommés ]]-Jalons[[#This Row],[Nombre de jours]])</f>
        <v>0</v>
      </c>
      <c r="L26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3" s="45"/>
      <c r="O263" s="88" t="str">
        <f ca="1">VLOOKUP(Jalons[[#This Row],[temps consommés 10]]-Jalons[[#This Row],[Nombre de jours6]]/Jalons[[#This Row],[Nombre de jours6]],$V$3:$W$6,2,1)</f>
        <v>En bonne voie</v>
      </c>
      <c r="P263" s="22" t="s">
        <v>9</v>
      </c>
      <c r="Q263" s="65">
        <f>IF(AND(Jalons[[#This Row],[début réel 8]]="",Jalons[[#This Row],[fin réelle 11]]),0,IF(AND(Jalons[[#This Row],[début réel 8]]&lt;&gt;"",Jalons[[#This Row],[fin réelle 11]]=""),0.5,1))</f>
        <v>0</v>
      </c>
      <c r="R263" s="56">
        <f>+Jalons[[#This Row],[Fin ]]+1</f>
        <v>45109</v>
      </c>
      <c r="S263">
        <v>1</v>
      </c>
      <c r="T263" s="45">
        <f>Jalons[[#This Row],[Début prévisionnel 5]]+Jalons[[#This Row],[Nombre de jours6]]</f>
        <v>45110</v>
      </c>
      <c r="U263" s="64"/>
      <c r="V263" s="87">
        <f ca="1">IF(Jalons[[#This Row],[temps consommés 10]]-Jalons[[#This Row],[Nombre de jours6]]&lt;0,0,Jalons[[#This Row],[temps consommés 10]]-Jalons[[#This Row],[Nombre de jours6]])</f>
        <v>0</v>
      </c>
      <c r="W26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3" s="45"/>
      <c r="Y263" s="23" t="str">
        <f ca="1">IF(AND($O263="Objectif",Y$7&gt;=$R263,Y$7&lt;=$R263+$S263-1),2,IF(AND($O263="Jalon",Y$7&gt;=$R263,Y$7&lt;=$R263+$S263-1),1,""))</f>
        <v/>
      </c>
      <c r="Z263" s="23" t="str">
        <f ca="1">IF(AND($O263="Objectif",Z$7&gt;=$R263,Z$7&lt;=$R263+$S263-1),2,IF(AND($O263="Jalon",Z$7&gt;=$R263,Z$7&lt;=$R263+$S263-1),1,""))</f>
        <v/>
      </c>
      <c r="AA263" s="23" t="str">
        <f ca="1">IF(AND($O263="Objectif",AA$7&gt;=$R263,AA$7&lt;=$R263+$S263-1),2,IF(AND($O263="Jalon",AA$7&gt;=$R263,AA$7&lt;=$R263+$S263-1),1,""))</f>
        <v/>
      </c>
      <c r="AB263" s="23" t="str">
        <f ca="1">IF(AND($O263="Objectif",AB$7&gt;=$R263,AB$7&lt;=$R263+$S263-1),2,IF(AND($O263="Jalon",AB$7&gt;=$R263,AB$7&lt;=$R263+$S263-1),1,""))</f>
        <v/>
      </c>
      <c r="AC263" s="23" t="str">
        <f ca="1">IF(AND($O263="Objectif",AC$7&gt;=$R263,AC$7&lt;=$R263+$S263-1),2,IF(AND($O263="Jalon",AC$7&gt;=$R263,AC$7&lt;=$R263+$S263-1),1,""))</f>
        <v/>
      </c>
      <c r="AD263" s="23" t="str">
        <f ca="1">IF(AND($O263="Objectif",AD$7&gt;=$R263,AD$7&lt;=$R263+$S263-1),2,IF(AND($O263="Jalon",AD$7&gt;=$R263,AD$7&lt;=$R263+$S263-1),1,""))</f>
        <v/>
      </c>
      <c r="AE263" s="23" t="str">
        <f ca="1">IF(AND($O263="Objectif",AE$7&gt;=$R263,AE$7&lt;=$R263+$S263-1),2,IF(AND($O263="Jalon",AE$7&gt;=$R263,AE$7&lt;=$R263+$S263-1),1,""))</f>
        <v/>
      </c>
      <c r="AF263" s="23" t="str">
        <f ca="1">IF(AND($O263="Objectif",AF$7&gt;=$R263,AF$7&lt;=$R263+$S263-1),2,IF(AND($O263="Jalon",AF$7&gt;=$R263,AF$7&lt;=$R263+$S263-1),1,""))</f>
        <v/>
      </c>
      <c r="AG263" s="23" t="str">
        <f ca="1">IF(AND($O263="Objectif",AG$7&gt;=$R263,AG$7&lt;=$R263+$S263-1),2,IF(AND($O263="Jalon",AG$7&gt;=$R263,AG$7&lt;=$R263+$S263-1),1,""))</f>
        <v/>
      </c>
      <c r="AH263" s="23" t="str">
        <f ca="1">IF(AND($O263="Objectif",AH$7&gt;=$R263,AH$7&lt;=$R263+$S263-1),2,IF(AND($O263="Jalon",AH$7&gt;=$R263,AH$7&lt;=$R263+$S263-1),1,""))</f>
        <v/>
      </c>
      <c r="AI263" s="23" t="str">
        <f ca="1">IF(AND($O263="Objectif",AI$7&gt;=$R263,AI$7&lt;=$R263+$S263-1),2,IF(AND($O263="Jalon",AI$7&gt;=$R263,AI$7&lt;=$R263+$S263-1),1,""))</f>
        <v/>
      </c>
      <c r="AJ263" s="23" t="str">
        <f ca="1">IF(AND($O263="Objectif",AJ$7&gt;=$R263,AJ$7&lt;=$R263+$S263-1),2,IF(AND($O263="Jalon",AJ$7&gt;=$R263,AJ$7&lt;=$R263+$S263-1),1,""))</f>
        <v/>
      </c>
      <c r="AK263" s="23" t="str">
        <f ca="1">IF(AND($O263="Objectif",AK$7&gt;=$R263,AK$7&lt;=$R263+$S263-1),2,IF(AND($O263="Jalon",AK$7&gt;=$R263,AK$7&lt;=$R263+$S263-1),1,""))</f>
        <v/>
      </c>
      <c r="AL263" s="23" t="str">
        <f ca="1">IF(AND($O263="Objectif",AL$7&gt;=$R263,AL$7&lt;=$R263+$S263-1),2,IF(AND($O263="Jalon",AL$7&gt;=$R263,AL$7&lt;=$R263+$S263-1),1,""))</f>
        <v/>
      </c>
      <c r="AM263" s="23" t="str">
        <f ca="1">IF(AND($O263="Objectif",AM$7&gt;=$R263,AM$7&lt;=$R263+$S263-1),2,IF(AND($O263="Jalon",AM$7&gt;=$R263,AM$7&lt;=$R263+$S263-1),1,""))</f>
        <v/>
      </c>
      <c r="AN263" s="23" t="str">
        <f ca="1">IF(AND($O263="Objectif",AN$7&gt;=$R263,AN$7&lt;=$R263+$S263-1),2,IF(AND($O263="Jalon",AN$7&gt;=$R263,AN$7&lt;=$R263+$S263-1),1,""))</f>
        <v/>
      </c>
      <c r="AO263" s="23" t="str">
        <f ca="1">IF(AND($O263="Objectif",AO$7&gt;=$R263,AO$7&lt;=$R263+$S263-1),2,IF(AND($O263="Jalon",AO$7&gt;=$R263,AO$7&lt;=$R263+$S263-1),1,""))</f>
        <v/>
      </c>
      <c r="AP263" s="23" t="str">
        <f ca="1">IF(AND($O263="Objectif",AP$7&gt;=$R263,AP$7&lt;=$R263+$S263-1),2,IF(AND($O263="Jalon",AP$7&gt;=$R263,AP$7&lt;=$R263+$S263-1),1,""))</f>
        <v/>
      </c>
      <c r="AQ263" s="23" t="str">
        <f ca="1">IF(AND($O263="Objectif",AQ$7&gt;=$R263,AQ$7&lt;=$R263+$S263-1),2,IF(AND($O263="Jalon",AQ$7&gt;=$R263,AQ$7&lt;=$R263+$S263-1),1,""))</f>
        <v/>
      </c>
      <c r="AR263" s="23" t="str">
        <f ca="1">IF(AND($O263="Objectif",AR$7&gt;=$R263,AR$7&lt;=$R263+$S263-1),2,IF(AND($O263="Jalon",AR$7&gt;=$R263,AR$7&lt;=$R263+$S263-1),1,""))</f>
        <v/>
      </c>
      <c r="AS263" s="23" t="str">
        <f ca="1">IF(AND($O263="Objectif",AS$7&gt;=$R263,AS$7&lt;=$R263+$S263-1),2,IF(AND($O263="Jalon",AS$7&gt;=$R263,AS$7&lt;=$R263+$S263-1),1,""))</f>
        <v/>
      </c>
      <c r="AT263" s="23" t="str">
        <f ca="1">IF(AND($O263="Objectif",AT$7&gt;=$R263,AT$7&lt;=$R263+$S263-1),2,IF(AND($O263="Jalon",AT$7&gt;=$R263,AT$7&lt;=$R263+$S263-1),1,""))</f>
        <v/>
      </c>
      <c r="AU263" s="23" t="str">
        <f ca="1">IF(AND($O263="Objectif",AU$7&gt;=$R263,AU$7&lt;=$R263+$S263-1),2,IF(AND($O263="Jalon",AU$7&gt;=$R263,AU$7&lt;=$R263+$S263-1),1,""))</f>
        <v/>
      </c>
      <c r="AV263" s="23" t="str">
        <f ca="1">IF(AND($O263="Objectif",AV$7&gt;=$R263,AV$7&lt;=$R263+$S263-1),2,IF(AND($O263="Jalon",AV$7&gt;=$R263,AV$7&lt;=$R263+$S263-1),1,""))</f>
        <v/>
      </c>
      <c r="AW263" s="23" t="str">
        <f ca="1">IF(AND($O263="Objectif",AW$7&gt;=$R263,AW$7&lt;=$R263+$S263-1),2,IF(AND($O263="Jalon",AW$7&gt;=$R263,AW$7&lt;=$R263+$S263-1),1,""))</f>
        <v/>
      </c>
      <c r="AX263" s="23" t="str">
        <f ca="1">IF(AND($O263="Objectif",AX$7&gt;=$R263,AX$7&lt;=$R263+$S263-1),2,IF(AND($O263="Jalon",AX$7&gt;=$R263,AX$7&lt;=$R263+$S263-1),1,""))</f>
        <v/>
      </c>
      <c r="AY263" s="23" t="str">
        <f ca="1">IF(AND($O263="Objectif",AY$7&gt;=$R263,AY$7&lt;=$R263+$S263-1),2,IF(AND($O263="Jalon",AY$7&gt;=$R263,AY$7&lt;=$R263+$S263-1),1,""))</f>
        <v/>
      </c>
      <c r="AZ263" s="23" t="str">
        <f ca="1">IF(AND($O263="Objectif",AZ$7&gt;=$R263,AZ$7&lt;=$R263+$S263-1),2,IF(AND($O263="Jalon",AZ$7&gt;=$R263,AZ$7&lt;=$R263+$S263-1),1,""))</f>
        <v/>
      </c>
      <c r="BA263" s="23" t="str">
        <f ca="1">IF(AND($O263="Objectif",BA$7&gt;=$R263,BA$7&lt;=$R263+$S263-1),2,IF(AND($O263="Jalon",BA$7&gt;=$R263,BA$7&lt;=$R263+$S263-1),1,""))</f>
        <v/>
      </c>
      <c r="BB263" s="23" t="str">
        <f ca="1">IF(AND($O263="Objectif",BB$7&gt;=$R263,BB$7&lt;=$R263+$S263-1),2,IF(AND($O263="Jalon",BB$7&gt;=$R263,BB$7&lt;=$R263+$S263-1),1,""))</f>
        <v/>
      </c>
      <c r="BC263" s="23" t="str">
        <f ca="1">IF(AND($O263="Objectif",BC$7&gt;=$R263,BC$7&lt;=$R263+$S263-1),2,IF(AND($O263="Jalon",BC$7&gt;=$R263,BC$7&lt;=$R263+$S263-1),1,""))</f>
        <v/>
      </c>
      <c r="BD263" s="23" t="str">
        <f ca="1">IF(AND($O263="Objectif",BD$7&gt;=$R263,BD$7&lt;=$R263+$S263-1),2,IF(AND($O263="Jalon",BD$7&gt;=$R263,BD$7&lt;=$R263+$S263-1),1,""))</f>
        <v/>
      </c>
      <c r="BE263" s="23" t="str">
        <f ca="1">IF(AND($O263="Objectif",BE$7&gt;=$R263,BE$7&lt;=$R263+$S263-1),2,IF(AND($O263="Jalon",BE$7&gt;=$R263,BE$7&lt;=$R263+$S263-1),1,""))</f>
        <v/>
      </c>
      <c r="BF263" s="23" t="str">
        <f ca="1">IF(AND($O263="Objectif",BF$7&gt;=$R263,BF$7&lt;=$R263+$S263-1),2,IF(AND($O263="Jalon",BF$7&gt;=$R263,BF$7&lt;=$R263+$S263-1),1,""))</f>
        <v/>
      </c>
      <c r="BG263" s="23" t="str">
        <f ca="1">IF(AND($O263="Objectif",BG$7&gt;=$R263,BG$7&lt;=$R263+$S263-1),2,IF(AND($O263="Jalon",BG$7&gt;=$R263,BG$7&lt;=$R263+$S263-1),1,""))</f>
        <v/>
      </c>
      <c r="BH263" s="23" t="str">
        <f ca="1">IF(AND($O263="Objectif",BH$7&gt;=$R263,BH$7&lt;=$R263+$S263-1),2,IF(AND($O263="Jalon",BH$7&gt;=$R263,BH$7&lt;=$R263+$S263-1),1,""))</f>
        <v/>
      </c>
      <c r="BI263" s="23" t="str">
        <f ca="1">IF(AND($O263="Objectif",BI$7&gt;=$R263,BI$7&lt;=$R263+$S263-1),2,IF(AND($O263="Jalon",BI$7&gt;=$R263,BI$7&lt;=$R263+$S263-1),1,""))</f>
        <v/>
      </c>
      <c r="BJ263" s="23" t="str">
        <f ca="1">IF(AND($O263="Objectif",BJ$7&gt;=$R263,BJ$7&lt;=$R263+$S263-1),2,IF(AND($O263="Jalon",BJ$7&gt;=$R263,BJ$7&lt;=$R263+$S263-1),1,""))</f>
        <v/>
      </c>
      <c r="BK263" s="23" t="str">
        <f ca="1">IF(AND($O263="Objectif",BK$7&gt;=$R263,BK$7&lt;=$R263+$S263-1),2,IF(AND($O263="Jalon",BK$7&gt;=$R263,BK$7&lt;=$R263+$S263-1),1,""))</f>
        <v/>
      </c>
      <c r="BL263" s="23" t="str">
        <f ca="1">IF(AND($O263="Objectif",BL$7&gt;=$R263,BL$7&lt;=$R263+$S263-1),2,IF(AND($O263="Jalon",BL$7&gt;=$R263,BL$7&lt;=$R263+$S263-1),1,""))</f>
        <v/>
      </c>
      <c r="BM263" s="23" t="str">
        <f ca="1">IF(AND($O263="Objectif",BM$7&gt;=$R263,BM$7&lt;=$R263+$S263-1),2,IF(AND($O263="Jalon",BM$7&gt;=$R263,BM$7&lt;=$R263+$S263-1),1,""))</f>
        <v/>
      </c>
      <c r="BN263" s="23" t="str">
        <f ca="1">IF(AND($O263="Objectif",BN$7&gt;=$R263,BN$7&lt;=$R263+$S263-1),2,IF(AND($O263="Jalon",BN$7&gt;=$R263,BN$7&lt;=$R263+$S263-1),1,""))</f>
        <v/>
      </c>
      <c r="BO263" s="23" t="str">
        <f ca="1">IF(AND($O263="Objectif",BO$7&gt;=$R263,BO$7&lt;=$R263+$S263-1),2,IF(AND($O263="Jalon",BO$7&gt;=$R263,BO$7&lt;=$R263+$S263-1),1,""))</f>
        <v/>
      </c>
      <c r="BP263" s="23" t="str">
        <f ca="1">IF(AND($O263="Objectif",BP$7&gt;=$R263,BP$7&lt;=$R263+$S263-1),2,IF(AND($O263="Jalon",BP$7&gt;=$R263,BP$7&lt;=$R263+$S263-1),1,""))</f>
        <v/>
      </c>
      <c r="BQ263" s="23" t="str">
        <f ca="1">IF(AND($O263="Objectif",BQ$7&gt;=$R263,BQ$7&lt;=$R263+$S263-1),2,IF(AND($O263="Jalon",BQ$7&gt;=$R263,BQ$7&lt;=$R263+$S263-1),1,""))</f>
        <v/>
      </c>
      <c r="BR263" s="23" t="str">
        <f ca="1">IF(AND($O263="Objectif",BR$7&gt;=$R263,BR$7&lt;=$R263+$S263-1),2,IF(AND($O263="Jalon",BR$7&gt;=$R263,BR$7&lt;=$R263+$S263-1),1,""))</f>
        <v/>
      </c>
      <c r="BS263" s="23" t="str">
        <f ca="1">IF(AND($O263="Objectif",BS$7&gt;=$R263,BS$7&lt;=$R263+$S263-1),2,IF(AND($O263="Jalon",BS$7&gt;=$R263,BS$7&lt;=$R263+$S263-1),1,""))</f>
        <v/>
      </c>
      <c r="BT263" s="23" t="str">
        <f ca="1">IF(AND($O263="Objectif",BT$7&gt;=$R263,BT$7&lt;=$R263+$S263-1),2,IF(AND($O263="Jalon",BT$7&gt;=$R263,BT$7&lt;=$R263+$S263-1),1,""))</f>
        <v/>
      </c>
      <c r="BU263" s="23" t="str">
        <f ca="1">IF(AND($O263="Objectif",BU$7&gt;=$R263,BU$7&lt;=$R263+$S263-1),2,IF(AND($O263="Jalon",BU$7&gt;=$R263,BU$7&lt;=$R263+$S263-1),1,""))</f>
        <v/>
      </c>
      <c r="BV263" s="23" t="str">
        <f ca="1">IF(AND($O263="Objectif",BV$7&gt;=$R263,BV$7&lt;=$R263+$S263-1),2,IF(AND($O263="Jalon",BV$7&gt;=$R263,BV$7&lt;=$R263+$S263-1),1,""))</f>
        <v/>
      </c>
      <c r="BW263" s="23" t="str">
        <f ca="1">IF(AND($O263="Objectif",BW$7&gt;=$R263,BW$7&lt;=$R263+$S263-1),2,IF(AND($O263="Jalon",BW$7&gt;=$R263,BW$7&lt;=$R263+$S263-1),1,""))</f>
        <v/>
      </c>
      <c r="BX263" s="23" t="str">
        <f ca="1">IF(AND($O263="Objectif",BX$7&gt;=$R263,BX$7&lt;=$R263+$S263-1),2,IF(AND($O263="Jalon",BX$7&gt;=$R263,BX$7&lt;=$R263+$S263-1),1,""))</f>
        <v/>
      </c>
      <c r="BY263" s="23" t="str">
        <f ca="1">IF(AND($O263="Objectif",BY$7&gt;=$R263,BY$7&lt;=$R263+$S263-1),2,IF(AND($O263="Jalon",BY$7&gt;=$R263,BY$7&lt;=$R263+$S263-1),1,""))</f>
        <v/>
      </c>
      <c r="BZ263" s="23" t="str">
        <f ca="1">IF(AND($O263="Objectif",BZ$7&gt;=$R263,BZ$7&lt;=$R263+$S263-1),2,IF(AND($O263="Jalon",BZ$7&gt;=$R263,BZ$7&lt;=$R263+$S263-1),1,""))</f>
        <v/>
      </c>
      <c r="CA263" s="23" t="str">
        <f ca="1">IF(AND($O263="Objectif",CA$7&gt;=$R263,CA$7&lt;=$R263+$S263-1),2,IF(AND($O263="Jalon",CA$7&gt;=$R263,CA$7&lt;=$R263+$S263-1),1,""))</f>
        <v/>
      </c>
      <c r="CB263" s="23" t="str">
        <f ca="1">IF(AND($O263="Objectif",CB$7&gt;=$R263,CB$7&lt;=$R263+$S263-1),2,IF(AND($O263="Jalon",CB$7&gt;=$R263,CB$7&lt;=$R263+$S263-1),1,""))</f>
        <v/>
      </c>
    </row>
    <row r="264" spans="1:80" ht="30" customHeight="1" x14ac:dyDescent="0.25">
      <c r="A264" s="37">
        <v>28</v>
      </c>
      <c r="B264" s="33" t="s">
        <v>44</v>
      </c>
      <c r="C264" s="88" t="str">
        <f ca="1">VLOOKUP(((Jalons[[#This Row],[perturbation ]]+Jalons[[#This Row],[perturbation 9]])/150),$D$3:$E$6,2,1)</f>
        <v>En bonne voie</v>
      </c>
      <c r="D264" s="88" t="str">
        <f ca="1">VLOOKUP((Jalons[[#This Row],[temps consommés ]]-Jalons[[#This Row],[Nombre de jours]])/Jalons[[#This Row],[Nombre de jours]],$V$3:$W$6,2,1)</f>
        <v>En bonne voie</v>
      </c>
      <c r="E264" s="22" t="s">
        <v>9</v>
      </c>
      <c r="F264" s="65">
        <f>IF(AND(Jalons[[#This Row],[début réel ]]="",Jalons[[#This Row],[fin réelle ]]),0,IF(AND(Jalons[[#This Row],[début réel ]]&lt;&gt;"",Jalons[[#This Row],[fin réelle ]]=""),0.5,1))</f>
        <v>0</v>
      </c>
      <c r="G264" s="56">
        <f>+T219+1</f>
        <v>45108</v>
      </c>
      <c r="H264" s="21">
        <v>1</v>
      </c>
      <c r="I264" s="45">
        <f>+Jalons[[#This Row],[Début prévisionnel ]]+Jalons[[#This Row],[Nombre de jours]]-1</f>
        <v>45108</v>
      </c>
      <c r="J264" s="45"/>
      <c r="K264" s="87">
        <f ca="1">IF(Jalons[[#This Row],[temps consommés ]]-Jalons[[#This Row],[Nombre de jours]]&lt;0,0,Jalons[[#This Row],[temps consommés ]]-Jalons[[#This Row],[Nombre de jours]])</f>
        <v>0</v>
      </c>
      <c r="L26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4" s="45"/>
      <c r="O264" s="88" t="str">
        <f ca="1">VLOOKUP(Jalons[[#This Row],[temps consommés 10]]-Jalons[[#This Row],[Nombre de jours6]]/Jalons[[#This Row],[Nombre de jours6]],$V$3:$W$6,2,1)</f>
        <v>En bonne voie</v>
      </c>
      <c r="P264" s="22" t="s">
        <v>9</v>
      </c>
      <c r="Q264" s="65">
        <f>IF(AND(Jalons[[#This Row],[début réel 8]]="",Jalons[[#This Row],[fin réelle 11]]),0,IF(AND(Jalons[[#This Row],[début réel 8]]&lt;&gt;"",Jalons[[#This Row],[fin réelle 11]]=""),0.5,1))</f>
        <v>0</v>
      </c>
      <c r="R264" s="56">
        <f>+Jalons[[#This Row],[Fin ]]+1</f>
        <v>45109</v>
      </c>
      <c r="S264">
        <v>1</v>
      </c>
      <c r="T264" s="45">
        <f>Jalons[[#This Row],[Début prévisionnel 5]]+Jalons[[#This Row],[Nombre de jours6]]</f>
        <v>45110</v>
      </c>
      <c r="U264" s="64"/>
      <c r="V264" s="87">
        <f ca="1">IF(Jalons[[#This Row],[temps consommés 10]]-Jalons[[#This Row],[Nombre de jours6]]&lt;0,0,Jalons[[#This Row],[temps consommés 10]]-Jalons[[#This Row],[Nombre de jours6]])</f>
        <v>0</v>
      </c>
      <c r="W26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4" s="45"/>
      <c r="Y264" s="23" t="str">
        <f ca="1">IF(AND($O264="Objectif",Y$7&gt;=$R264,Y$7&lt;=$R264+$S264-1),2,IF(AND($O264="Jalon",Y$7&gt;=$R264,Y$7&lt;=$R264+$S264-1),1,""))</f>
        <v/>
      </c>
      <c r="Z264" s="23" t="str">
        <f ca="1">IF(AND($O264="Objectif",Z$7&gt;=$R264,Z$7&lt;=$R264+$S264-1),2,IF(AND($O264="Jalon",Z$7&gt;=$R264,Z$7&lt;=$R264+$S264-1),1,""))</f>
        <v/>
      </c>
      <c r="AA264" s="23" t="str">
        <f ca="1">IF(AND($O264="Objectif",AA$7&gt;=$R264,AA$7&lt;=$R264+$S264-1),2,IF(AND($O264="Jalon",AA$7&gt;=$R264,AA$7&lt;=$R264+$S264-1),1,""))</f>
        <v/>
      </c>
      <c r="AB264" s="23" t="str">
        <f ca="1">IF(AND($O264="Objectif",AB$7&gt;=$R264,AB$7&lt;=$R264+$S264-1),2,IF(AND($O264="Jalon",AB$7&gt;=$R264,AB$7&lt;=$R264+$S264-1),1,""))</f>
        <v/>
      </c>
      <c r="AC264" s="23" t="str">
        <f ca="1">IF(AND($O264="Objectif",AC$7&gt;=$R264,AC$7&lt;=$R264+$S264-1),2,IF(AND($O264="Jalon",AC$7&gt;=$R264,AC$7&lt;=$R264+$S264-1),1,""))</f>
        <v/>
      </c>
      <c r="AD264" s="23" t="str">
        <f ca="1">IF(AND($O264="Objectif",AD$7&gt;=$R264,AD$7&lt;=$R264+$S264-1),2,IF(AND($O264="Jalon",AD$7&gt;=$R264,AD$7&lt;=$R264+$S264-1),1,""))</f>
        <v/>
      </c>
      <c r="AE264" s="23" t="str">
        <f ca="1">IF(AND($O264="Objectif",AE$7&gt;=$R264,AE$7&lt;=$R264+$S264-1),2,IF(AND($O264="Jalon",AE$7&gt;=$R264,AE$7&lt;=$R264+$S264-1),1,""))</f>
        <v/>
      </c>
      <c r="AF264" s="23" t="str">
        <f ca="1">IF(AND($O264="Objectif",AF$7&gt;=$R264,AF$7&lt;=$R264+$S264-1),2,IF(AND($O264="Jalon",AF$7&gt;=$R264,AF$7&lt;=$R264+$S264-1),1,""))</f>
        <v/>
      </c>
      <c r="AG264" s="23" t="str">
        <f ca="1">IF(AND($O264="Objectif",AG$7&gt;=$R264,AG$7&lt;=$R264+$S264-1),2,IF(AND($O264="Jalon",AG$7&gt;=$R264,AG$7&lt;=$R264+$S264-1),1,""))</f>
        <v/>
      </c>
      <c r="AH264" s="23" t="str">
        <f ca="1">IF(AND($O264="Objectif",AH$7&gt;=$R264,AH$7&lt;=$R264+$S264-1),2,IF(AND($O264="Jalon",AH$7&gt;=$R264,AH$7&lt;=$R264+$S264-1),1,""))</f>
        <v/>
      </c>
      <c r="AI264" s="23" t="str">
        <f ca="1">IF(AND($O264="Objectif",AI$7&gt;=$R264,AI$7&lt;=$R264+$S264-1),2,IF(AND($O264="Jalon",AI$7&gt;=$R264,AI$7&lt;=$R264+$S264-1),1,""))</f>
        <v/>
      </c>
      <c r="AJ264" s="23" t="str">
        <f ca="1">IF(AND($O264="Objectif",AJ$7&gt;=$R264,AJ$7&lt;=$R264+$S264-1),2,IF(AND($O264="Jalon",AJ$7&gt;=$R264,AJ$7&lt;=$R264+$S264-1),1,""))</f>
        <v/>
      </c>
      <c r="AK264" s="23" t="str">
        <f ca="1">IF(AND($O264="Objectif",AK$7&gt;=$R264,AK$7&lt;=$R264+$S264-1),2,IF(AND($O264="Jalon",AK$7&gt;=$R264,AK$7&lt;=$R264+$S264-1),1,""))</f>
        <v/>
      </c>
      <c r="AL264" s="23" t="str">
        <f ca="1">IF(AND($O264="Objectif",AL$7&gt;=$R264,AL$7&lt;=$R264+$S264-1),2,IF(AND($O264="Jalon",AL$7&gt;=$R264,AL$7&lt;=$R264+$S264-1),1,""))</f>
        <v/>
      </c>
      <c r="AM264" s="23" t="str">
        <f ca="1">IF(AND($O264="Objectif",AM$7&gt;=$R264,AM$7&lt;=$R264+$S264-1),2,IF(AND($O264="Jalon",AM$7&gt;=$R264,AM$7&lt;=$R264+$S264-1),1,""))</f>
        <v/>
      </c>
      <c r="AN264" s="23" t="str">
        <f ca="1">IF(AND($O264="Objectif",AN$7&gt;=$R264,AN$7&lt;=$R264+$S264-1),2,IF(AND($O264="Jalon",AN$7&gt;=$R264,AN$7&lt;=$R264+$S264-1),1,""))</f>
        <v/>
      </c>
      <c r="AO264" s="23" t="str">
        <f ca="1">IF(AND($O264="Objectif",AO$7&gt;=$R264,AO$7&lt;=$R264+$S264-1),2,IF(AND($O264="Jalon",AO$7&gt;=$R264,AO$7&lt;=$R264+$S264-1),1,""))</f>
        <v/>
      </c>
      <c r="AP264" s="23" t="str">
        <f ca="1">IF(AND($O264="Objectif",AP$7&gt;=$R264,AP$7&lt;=$R264+$S264-1),2,IF(AND($O264="Jalon",AP$7&gt;=$R264,AP$7&lt;=$R264+$S264-1),1,""))</f>
        <v/>
      </c>
      <c r="AQ264" s="23" t="str">
        <f ca="1">IF(AND($O264="Objectif",AQ$7&gt;=$R264,AQ$7&lt;=$R264+$S264-1),2,IF(AND($O264="Jalon",AQ$7&gt;=$R264,AQ$7&lt;=$R264+$S264-1),1,""))</f>
        <v/>
      </c>
      <c r="AR264" s="23" t="str">
        <f ca="1">IF(AND($O264="Objectif",AR$7&gt;=$R264,AR$7&lt;=$R264+$S264-1),2,IF(AND($O264="Jalon",AR$7&gt;=$R264,AR$7&lt;=$R264+$S264-1),1,""))</f>
        <v/>
      </c>
      <c r="AS264" s="23" t="str">
        <f ca="1">IF(AND($O264="Objectif",AS$7&gt;=$R264,AS$7&lt;=$R264+$S264-1),2,IF(AND($O264="Jalon",AS$7&gt;=$R264,AS$7&lt;=$R264+$S264-1),1,""))</f>
        <v/>
      </c>
      <c r="AT264" s="23" t="str">
        <f ca="1">IF(AND($O264="Objectif",AT$7&gt;=$R264,AT$7&lt;=$R264+$S264-1),2,IF(AND($O264="Jalon",AT$7&gt;=$R264,AT$7&lt;=$R264+$S264-1),1,""))</f>
        <v/>
      </c>
      <c r="AU264" s="23" t="str">
        <f ca="1">IF(AND($O264="Objectif",AU$7&gt;=$R264,AU$7&lt;=$R264+$S264-1),2,IF(AND($O264="Jalon",AU$7&gt;=$R264,AU$7&lt;=$R264+$S264-1),1,""))</f>
        <v/>
      </c>
      <c r="AV264" s="23" t="str">
        <f ca="1">IF(AND($O264="Objectif",AV$7&gt;=$R264,AV$7&lt;=$R264+$S264-1),2,IF(AND($O264="Jalon",AV$7&gt;=$R264,AV$7&lt;=$R264+$S264-1),1,""))</f>
        <v/>
      </c>
      <c r="AW264" s="23" t="str">
        <f ca="1">IF(AND($O264="Objectif",AW$7&gt;=$R264,AW$7&lt;=$R264+$S264-1),2,IF(AND($O264="Jalon",AW$7&gt;=$R264,AW$7&lt;=$R264+$S264-1),1,""))</f>
        <v/>
      </c>
      <c r="AX264" s="23" t="str">
        <f ca="1">IF(AND($O264="Objectif",AX$7&gt;=$R264,AX$7&lt;=$R264+$S264-1),2,IF(AND($O264="Jalon",AX$7&gt;=$R264,AX$7&lt;=$R264+$S264-1),1,""))</f>
        <v/>
      </c>
      <c r="AY264" s="23" t="str">
        <f ca="1">IF(AND($O264="Objectif",AY$7&gt;=$R264,AY$7&lt;=$R264+$S264-1),2,IF(AND($O264="Jalon",AY$7&gt;=$R264,AY$7&lt;=$R264+$S264-1),1,""))</f>
        <v/>
      </c>
      <c r="AZ264" s="23" t="str">
        <f ca="1">IF(AND($O264="Objectif",AZ$7&gt;=$R264,AZ$7&lt;=$R264+$S264-1),2,IF(AND($O264="Jalon",AZ$7&gt;=$R264,AZ$7&lt;=$R264+$S264-1),1,""))</f>
        <v/>
      </c>
      <c r="BA264" s="23" t="str">
        <f ca="1">IF(AND($O264="Objectif",BA$7&gt;=$R264,BA$7&lt;=$R264+$S264-1),2,IF(AND($O264="Jalon",BA$7&gt;=$R264,BA$7&lt;=$R264+$S264-1),1,""))</f>
        <v/>
      </c>
      <c r="BB264" s="23" t="str">
        <f ca="1">IF(AND($O264="Objectif",BB$7&gt;=$R264,BB$7&lt;=$R264+$S264-1),2,IF(AND($O264="Jalon",BB$7&gt;=$R264,BB$7&lt;=$R264+$S264-1),1,""))</f>
        <v/>
      </c>
      <c r="BC264" s="23" t="str">
        <f ca="1">IF(AND($O264="Objectif",BC$7&gt;=$R264,BC$7&lt;=$R264+$S264-1),2,IF(AND($O264="Jalon",BC$7&gt;=$R264,BC$7&lt;=$R264+$S264-1),1,""))</f>
        <v/>
      </c>
      <c r="BD264" s="23" t="str">
        <f ca="1">IF(AND($O264="Objectif",BD$7&gt;=$R264,BD$7&lt;=$R264+$S264-1),2,IF(AND($O264="Jalon",BD$7&gt;=$R264,BD$7&lt;=$R264+$S264-1),1,""))</f>
        <v/>
      </c>
      <c r="BE264" s="23" t="str">
        <f ca="1">IF(AND($O264="Objectif",BE$7&gt;=$R264,BE$7&lt;=$R264+$S264-1),2,IF(AND($O264="Jalon",BE$7&gt;=$R264,BE$7&lt;=$R264+$S264-1),1,""))</f>
        <v/>
      </c>
      <c r="BF264" s="23" t="str">
        <f ca="1">IF(AND($O264="Objectif",BF$7&gt;=$R264,BF$7&lt;=$R264+$S264-1),2,IF(AND($O264="Jalon",BF$7&gt;=$R264,BF$7&lt;=$R264+$S264-1),1,""))</f>
        <v/>
      </c>
      <c r="BG264" s="23" t="str">
        <f ca="1">IF(AND($O264="Objectif",BG$7&gt;=$R264,BG$7&lt;=$R264+$S264-1),2,IF(AND($O264="Jalon",BG$7&gt;=$R264,BG$7&lt;=$R264+$S264-1),1,""))</f>
        <v/>
      </c>
      <c r="BH264" s="23" t="str">
        <f ca="1">IF(AND($O264="Objectif",BH$7&gt;=$R264,BH$7&lt;=$R264+$S264-1),2,IF(AND($O264="Jalon",BH$7&gt;=$R264,BH$7&lt;=$R264+$S264-1),1,""))</f>
        <v/>
      </c>
      <c r="BI264" s="23" t="str">
        <f ca="1">IF(AND($O264="Objectif",BI$7&gt;=$R264,BI$7&lt;=$R264+$S264-1),2,IF(AND($O264="Jalon",BI$7&gt;=$R264,BI$7&lt;=$R264+$S264-1),1,""))</f>
        <v/>
      </c>
      <c r="BJ264" s="23" t="str">
        <f ca="1">IF(AND($O264="Objectif",BJ$7&gt;=$R264,BJ$7&lt;=$R264+$S264-1),2,IF(AND($O264="Jalon",BJ$7&gt;=$R264,BJ$7&lt;=$R264+$S264-1),1,""))</f>
        <v/>
      </c>
      <c r="BK264" s="23" t="str">
        <f ca="1">IF(AND($O264="Objectif",BK$7&gt;=$R264,BK$7&lt;=$R264+$S264-1),2,IF(AND($O264="Jalon",BK$7&gt;=$R264,BK$7&lt;=$R264+$S264-1),1,""))</f>
        <v/>
      </c>
      <c r="BL264" s="23" t="str">
        <f ca="1">IF(AND($O264="Objectif",BL$7&gt;=$R264,BL$7&lt;=$R264+$S264-1),2,IF(AND($O264="Jalon",BL$7&gt;=$R264,BL$7&lt;=$R264+$S264-1),1,""))</f>
        <v/>
      </c>
      <c r="BM264" s="23" t="str">
        <f ca="1">IF(AND($O264="Objectif",BM$7&gt;=$R264,BM$7&lt;=$R264+$S264-1),2,IF(AND($O264="Jalon",BM$7&gt;=$R264,BM$7&lt;=$R264+$S264-1),1,""))</f>
        <v/>
      </c>
      <c r="BN264" s="23" t="str">
        <f ca="1">IF(AND($O264="Objectif",BN$7&gt;=$R264,BN$7&lt;=$R264+$S264-1),2,IF(AND($O264="Jalon",BN$7&gt;=$R264,BN$7&lt;=$R264+$S264-1),1,""))</f>
        <v/>
      </c>
      <c r="BO264" s="23" t="str">
        <f ca="1">IF(AND($O264="Objectif",BO$7&gt;=$R264,BO$7&lt;=$R264+$S264-1),2,IF(AND($O264="Jalon",BO$7&gt;=$R264,BO$7&lt;=$R264+$S264-1),1,""))</f>
        <v/>
      </c>
      <c r="BP264" s="23" t="str">
        <f ca="1">IF(AND($O264="Objectif",BP$7&gt;=$R264,BP$7&lt;=$R264+$S264-1),2,IF(AND($O264="Jalon",BP$7&gt;=$R264,BP$7&lt;=$R264+$S264-1),1,""))</f>
        <v/>
      </c>
      <c r="BQ264" s="23" t="str">
        <f ca="1">IF(AND($O264="Objectif",BQ$7&gt;=$R264,BQ$7&lt;=$R264+$S264-1),2,IF(AND($O264="Jalon",BQ$7&gt;=$R264,BQ$7&lt;=$R264+$S264-1),1,""))</f>
        <v/>
      </c>
      <c r="BR264" s="23" t="str">
        <f ca="1">IF(AND($O264="Objectif",BR$7&gt;=$R264,BR$7&lt;=$R264+$S264-1),2,IF(AND($O264="Jalon",BR$7&gt;=$R264,BR$7&lt;=$R264+$S264-1),1,""))</f>
        <v/>
      </c>
      <c r="BS264" s="23" t="str">
        <f ca="1">IF(AND($O264="Objectif",BS$7&gt;=$R264,BS$7&lt;=$R264+$S264-1),2,IF(AND($O264="Jalon",BS$7&gt;=$R264,BS$7&lt;=$R264+$S264-1),1,""))</f>
        <v/>
      </c>
      <c r="BT264" s="23" t="str">
        <f ca="1">IF(AND($O264="Objectif",BT$7&gt;=$R264,BT$7&lt;=$R264+$S264-1),2,IF(AND($O264="Jalon",BT$7&gt;=$R264,BT$7&lt;=$R264+$S264-1),1,""))</f>
        <v/>
      </c>
      <c r="BU264" s="23" t="str">
        <f ca="1">IF(AND($O264="Objectif",BU$7&gt;=$R264,BU$7&lt;=$R264+$S264-1),2,IF(AND($O264="Jalon",BU$7&gt;=$R264,BU$7&lt;=$R264+$S264-1),1,""))</f>
        <v/>
      </c>
      <c r="BV264" s="23" t="str">
        <f ca="1">IF(AND($O264="Objectif",BV$7&gt;=$R264,BV$7&lt;=$R264+$S264-1),2,IF(AND($O264="Jalon",BV$7&gt;=$R264,BV$7&lt;=$R264+$S264-1),1,""))</f>
        <v/>
      </c>
      <c r="BW264" s="23" t="str">
        <f ca="1">IF(AND($O264="Objectif",BW$7&gt;=$R264,BW$7&lt;=$R264+$S264-1),2,IF(AND($O264="Jalon",BW$7&gt;=$R264,BW$7&lt;=$R264+$S264-1),1,""))</f>
        <v/>
      </c>
      <c r="BX264" s="23" t="str">
        <f ca="1">IF(AND($O264="Objectif",BX$7&gt;=$R264,BX$7&lt;=$R264+$S264-1),2,IF(AND($O264="Jalon",BX$7&gt;=$R264,BX$7&lt;=$R264+$S264-1),1,""))</f>
        <v/>
      </c>
      <c r="BY264" s="23" t="str">
        <f ca="1">IF(AND($O264="Objectif",BY$7&gt;=$R264,BY$7&lt;=$R264+$S264-1),2,IF(AND($O264="Jalon",BY$7&gt;=$R264,BY$7&lt;=$R264+$S264-1),1,""))</f>
        <v/>
      </c>
      <c r="BZ264" s="23" t="str">
        <f ca="1">IF(AND($O264="Objectif",BZ$7&gt;=$R264,BZ$7&lt;=$R264+$S264-1),2,IF(AND($O264="Jalon",BZ$7&gt;=$R264,BZ$7&lt;=$R264+$S264-1),1,""))</f>
        <v/>
      </c>
      <c r="CA264" s="23" t="str">
        <f ca="1">IF(AND($O264="Objectif",CA$7&gt;=$R264,CA$7&lt;=$R264+$S264-1),2,IF(AND($O264="Jalon",CA$7&gt;=$R264,CA$7&lt;=$R264+$S264-1),1,""))</f>
        <v/>
      </c>
      <c r="CB264" s="23" t="str">
        <f ca="1">IF(AND($O264="Objectif",CB$7&gt;=$R264,CB$7&lt;=$R264+$S264-1),2,IF(AND($O264="Jalon",CB$7&gt;=$R264,CB$7&lt;=$R264+$S264-1),1,""))</f>
        <v/>
      </c>
    </row>
    <row r="265" spans="1:80" ht="30" customHeight="1" x14ac:dyDescent="0.25">
      <c r="A265" s="37">
        <v>29</v>
      </c>
      <c r="B265" s="33" t="s">
        <v>45</v>
      </c>
      <c r="C265" s="88" t="str">
        <f ca="1">VLOOKUP(((Jalons[[#This Row],[perturbation ]]+Jalons[[#This Row],[perturbation 9]])/150),$D$3:$E$6,2,1)</f>
        <v>En bonne voie</v>
      </c>
      <c r="D265" s="88" t="str">
        <f ca="1">VLOOKUP((Jalons[[#This Row],[temps consommés ]]-Jalons[[#This Row],[Nombre de jours]])/Jalons[[#This Row],[Nombre de jours]],$V$3:$W$6,2,1)</f>
        <v>En bonne voie</v>
      </c>
      <c r="E265" s="22" t="s">
        <v>9</v>
      </c>
      <c r="F265" s="65">
        <f>IF(AND(Jalons[[#This Row],[début réel ]]="",Jalons[[#This Row],[fin réelle ]]),0,IF(AND(Jalons[[#This Row],[début réel ]]&lt;&gt;"",Jalons[[#This Row],[fin réelle ]]=""),0.5,1))</f>
        <v>0</v>
      </c>
      <c r="G265" s="56">
        <f>+T220+1</f>
        <v>45108</v>
      </c>
      <c r="H265" s="21">
        <v>1</v>
      </c>
      <c r="I265" s="45">
        <f>+Jalons[[#This Row],[Début prévisionnel ]]+Jalons[[#This Row],[Nombre de jours]]-1</f>
        <v>45108</v>
      </c>
      <c r="J265" s="45"/>
      <c r="K265" s="87">
        <f ca="1">IF(Jalons[[#This Row],[temps consommés ]]-Jalons[[#This Row],[Nombre de jours]]&lt;0,0,Jalons[[#This Row],[temps consommés ]]-Jalons[[#This Row],[Nombre de jours]])</f>
        <v>0</v>
      </c>
      <c r="L26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5" s="45"/>
      <c r="O265" s="88" t="str">
        <f ca="1">VLOOKUP(Jalons[[#This Row],[temps consommés 10]]-Jalons[[#This Row],[Nombre de jours6]]/Jalons[[#This Row],[Nombre de jours6]],$V$3:$W$6,2,1)</f>
        <v>En bonne voie</v>
      </c>
      <c r="P265" s="22" t="s">
        <v>9</v>
      </c>
      <c r="Q265" s="65">
        <f>IF(AND(Jalons[[#This Row],[début réel 8]]="",Jalons[[#This Row],[fin réelle 11]]),0,IF(AND(Jalons[[#This Row],[début réel 8]]&lt;&gt;"",Jalons[[#This Row],[fin réelle 11]]=""),0.5,1))</f>
        <v>0</v>
      </c>
      <c r="R265" s="56">
        <f>+Jalons[[#This Row],[Fin ]]+1</f>
        <v>45109</v>
      </c>
      <c r="S265">
        <v>1</v>
      </c>
      <c r="T265" s="45">
        <f>Jalons[[#This Row],[Début prévisionnel 5]]+Jalons[[#This Row],[Nombre de jours6]]</f>
        <v>45110</v>
      </c>
      <c r="U265" s="64"/>
      <c r="V265" s="87">
        <f ca="1">IF(Jalons[[#This Row],[temps consommés 10]]-Jalons[[#This Row],[Nombre de jours6]]&lt;0,0,Jalons[[#This Row],[temps consommés 10]]-Jalons[[#This Row],[Nombre de jours6]])</f>
        <v>0</v>
      </c>
      <c r="W26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5" s="45"/>
      <c r="Y265" s="23" t="str">
        <f ca="1">IF(AND($O265="Objectif",Y$7&gt;=$R265,Y$7&lt;=$R265+$S265-1),2,IF(AND($O265="Jalon",Y$7&gt;=$R265,Y$7&lt;=$R265+$S265-1),1,""))</f>
        <v/>
      </c>
      <c r="Z265" s="23" t="str">
        <f ca="1">IF(AND($O265="Objectif",Z$7&gt;=$R265,Z$7&lt;=$R265+$S265-1),2,IF(AND($O265="Jalon",Z$7&gt;=$R265,Z$7&lt;=$R265+$S265-1),1,""))</f>
        <v/>
      </c>
      <c r="AA265" s="23" t="str">
        <f ca="1">IF(AND($O265="Objectif",AA$7&gt;=$R265,AA$7&lt;=$R265+$S265-1),2,IF(AND($O265="Jalon",AA$7&gt;=$R265,AA$7&lt;=$R265+$S265-1),1,""))</f>
        <v/>
      </c>
      <c r="AB265" s="23" t="str">
        <f ca="1">IF(AND($O265="Objectif",AB$7&gt;=$R265,AB$7&lt;=$R265+$S265-1),2,IF(AND($O265="Jalon",AB$7&gt;=$R265,AB$7&lt;=$R265+$S265-1),1,""))</f>
        <v/>
      </c>
      <c r="AC265" s="23" t="str">
        <f ca="1">IF(AND($O265="Objectif",AC$7&gt;=$R265,AC$7&lt;=$R265+$S265-1),2,IF(AND($O265="Jalon",AC$7&gt;=$R265,AC$7&lt;=$R265+$S265-1),1,""))</f>
        <v/>
      </c>
      <c r="AD265" s="23" t="str">
        <f ca="1">IF(AND($O265="Objectif",AD$7&gt;=$R265,AD$7&lt;=$R265+$S265-1),2,IF(AND($O265="Jalon",AD$7&gt;=$R265,AD$7&lt;=$R265+$S265-1),1,""))</f>
        <v/>
      </c>
      <c r="AE265" s="23" t="str">
        <f ca="1">IF(AND($O265="Objectif",AE$7&gt;=$R265,AE$7&lt;=$R265+$S265-1),2,IF(AND($O265="Jalon",AE$7&gt;=$R265,AE$7&lt;=$R265+$S265-1),1,""))</f>
        <v/>
      </c>
      <c r="AF265" s="23" t="str">
        <f ca="1">IF(AND($O265="Objectif",AF$7&gt;=$R265,AF$7&lt;=$R265+$S265-1),2,IF(AND($O265="Jalon",AF$7&gt;=$R265,AF$7&lt;=$R265+$S265-1),1,""))</f>
        <v/>
      </c>
      <c r="AG265" s="23" t="str">
        <f ca="1">IF(AND($O265="Objectif",AG$7&gt;=$R265,AG$7&lt;=$R265+$S265-1),2,IF(AND($O265="Jalon",AG$7&gt;=$R265,AG$7&lt;=$R265+$S265-1),1,""))</f>
        <v/>
      </c>
      <c r="AH265" s="23" t="str">
        <f ca="1">IF(AND($O265="Objectif",AH$7&gt;=$R265,AH$7&lt;=$R265+$S265-1),2,IF(AND($O265="Jalon",AH$7&gt;=$R265,AH$7&lt;=$R265+$S265-1),1,""))</f>
        <v/>
      </c>
      <c r="AI265" s="23" t="str">
        <f ca="1">IF(AND($O265="Objectif",AI$7&gt;=$R265,AI$7&lt;=$R265+$S265-1),2,IF(AND($O265="Jalon",AI$7&gt;=$R265,AI$7&lt;=$R265+$S265-1),1,""))</f>
        <v/>
      </c>
      <c r="AJ265" s="23" t="str">
        <f ca="1">IF(AND($O265="Objectif",AJ$7&gt;=$R265,AJ$7&lt;=$R265+$S265-1),2,IF(AND($O265="Jalon",AJ$7&gt;=$R265,AJ$7&lt;=$R265+$S265-1),1,""))</f>
        <v/>
      </c>
      <c r="AK265" s="23" t="str">
        <f ca="1">IF(AND($O265="Objectif",AK$7&gt;=$R265,AK$7&lt;=$R265+$S265-1),2,IF(AND($O265="Jalon",AK$7&gt;=$R265,AK$7&lt;=$R265+$S265-1),1,""))</f>
        <v/>
      </c>
      <c r="AL265" s="23" t="str">
        <f ca="1">IF(AND($O265="Objectif",AL$7&gt;=$R265,AL$7&lt;=$R265+$S265-1),2,IF(AND($O265="Jalon",AL$7&gt;=$R265,AL$7&lt;=$R265+$S265-1),1,""))</f>
        <v/>
      </c>
      <c r="AM265" s="23" t="str">
        <f ca="1">IF(AND($O265="Objectif",AM$7&gt;=$R265,AM$7&lt;=$R265+$S265-1),2,IF(AND($O265="Jalon",AM$7&gt;=$R265,AM$7&lt;=$R265+$S265-1),1,""))</f>
        <v/>
      </c>
      <c r="AN265" s="23" t="str">
        <f ca="1">IF(AND($O265="Objectif",AN$7&gt;=$R265,AN$7&lt;=$R265+$S265-1),2,IF(AND($O265="Jalon",AN$7&gt;=$R265,AN$7&lt;=$R265+$S265-1),1,""))</f>
        <v/>
      </c>
      <c r="AO265" s="23" t="str">
        <f ca="1">IF(AND($O265="Objectif",AO$7&gt;=$R265,AO$7&lt;=$R265+$S265-1),2,IF(AND($O265="Jalon",AO$7&gt;=$R265,AO$7&lt;=$R265+$S265-1),1,""))</f>
        <v/>
      </c>
      <c r="AP265" s="23" t="str">
        <f ca="1">IF(AND($O265="Objectif",AP$7&gt;=$R265,AP$7&lt;=$R265+$S265-1),2,IF(AND($O265="Jalon",AP$7&gt;=$R265,AP$7&lt;=$R265+$S265-1),1,""))</f>
        <v/>
      </c>
      <c r="AQ265" s="23" t="str">
        <f ca="1">IF(AND($O265="Objectif",AQ$7&gt;=$R265,AQ$7&lt;=$R265+$S265-1),2,IF(AND($O265="Jalon",AQ$7&gt;=$R265,AQ$7&lt;=$R265+$S265-1),1,""))</f>
        <v/>
      </c>
      <c r="AR265" s="23" t="str">
        <f ca="1">IF(AND($O265="Objectif",AR$7&gt;=$R265,AR$7&lt;=$R265+$S265-1),2,IF(AND($O265="Jalon",AR$7&gt;=$R265,AR$7&lt;=$R265+$S265-1),1,""))</f>
        <v/>
      </c>
      <c r="AS265" s="23" t="str">
        <f ca="1">IF(AND($O265="Objectif",AS$7&gt;=$R265,AS$7&lt;=$R265+$S265-1),2,IF(AND($O265="Jalon",AS$7&gt;=$R265,AS$7&lt;=$R265+$S265-1),1,""))</f>
        <v/>
      </c>
      <c r="AT265" s="23" t="str">
        <f ca="1">IF(AND($O265="Objectif",AT$7&gt;=$R265,AT$7&lt;=$R265+$S265-1),2,IF(AND($O265="Jalon",AT$7&gt;=$R265,AT$7&lt;=$R265+$S265-1),1,""))</f>
        <v/>
      </c>
      <c r="AU265" s="23" t="str">
        <f ca="1">IF(AND($O265="Objectif",AU$7&gt;=$R265,AU$7&lt;=$R265+$S265-1),2,IF(AND($O265="Jalon",AU$7&gt;=$R265,AU$7&lt;=$R265+$S265-1),1,""))</f>
        <v/>
      </c>
      <c r="AV265" s="23" t="str">
        <f ca="1">IF(AND($O265="Objectif",AV$7&gt;=$R265,AV$7&lt;=$R265+$S265-1),2,IF(AND($O265="Jalon",AV$7&gt;=$R265,AV$7&lt;=$R265+$S265-1),1,""))</f>
        <v/>
      </c>
      <c r="AW265" s="23" t="str">
        <f ca="1">IF(AND($O265="Objectif",AW$7&gt;=$R265,AW$7&lt;=$R265+$S265-1),2,IF(AND($O265="Jalon",AW$7&gt;=$R265,AW$7&lt;=$R265+$S265-1),1,""))</f>
        <v/>
      </c>
      <c r="AX265" s="23" t="str">
        <f ca="1">IF(AND($O265="Objectif",AX$7&gt;=$R265,AX$7&lt;=$R265+$S265-1),2,IF(AND($O265="Jalon",AX$7&gt;=$R265,AX$7&lt;=$R265+$S265-1),1,""))</f>
        <v/>
      </c>
      <c r="AY265" s="23" t="str">
        <f ca="1">IF(AND($O265="Objectif",AY$7&gt;=$R265,AY$7&lt;=$R265+$S265-1),2,IF(AND($O265="Jalon",AY$7&gt;=$R265,AY$7&lt;=$R265+$S265-1),1,""))</f>
        <v/>
      </c>
      <c r="AZ265" s="23" t="str">
        <f ca="1">IF(AND($O265="Objectif",AZ$7&gt;=$R265,AZ$7&lt;=$R265+$S265-1),2,IF(AND($O265="Jalon",AZ$7&gt;=$R265,AZ$7&lt;=$R265+$S265-1),1,""))</f>
        <v/>
      </c>
      <c r="BA265" s="23" t="str">
        <f ca="1">IF(AND($O265="Objectif",BA$7&gt;=$R265,BA$7&lt;=$R265+$S265-1),2,IF(AND($O265="Jalon",BA$7&gt;=$R265,BA$7&lt;=$R265+$S265-1),1,""))</f>
        <v/>
      </c>
      <c r="BB265" s="23" t="str">
        <f ca="1">IF(AND($O265="Objectif",BB$7&gt;=$R265,BB$7&lt;=$R265+$S265-1),2,IF(AND($O265="Jalon",BB$7&gt;=$R265,BB$7&lt;=$R265+$S265-1),1,""))</f>
        <v/>
      </c>
      <c r="BC265" s="23" t="str">
        <f ca="1">IF(AND($O265="Objectif",BC$7&gt;=$R265,BC$7&lt;=$R265+$S265-1),2,IF(AND($O265="Jalon",BC$7&gt;=$R265,BC$7&lt;=$R265+$S265-1),1,""))</f>
        <v/>
      </c>
      <c r="BD265" s="23" t="str">
        <f ca="1">IF(AND($O265="Objectif",BD$7&gt;=$R265,BD$7&lt;=$R265+$S265-1),2,IF(AND($O265="Jalon",BD$7&gt;=$R265,BD$7&lt;=$R265+$S265-1),1,""))</f>
        <v/>
      </c>
      <c r="BE265" s="23" t="str">
        <f ca="1">IF(AND($O265="Objectif",BE$7&gt;=$R265,BE$7&lt;=$R265+$S265-1),2,IF(AND($O265="Jalon",BE$7&gt;=$R265,BE$7&lt;=$R265+$S265-1),1,""))</f>
        <v/>
      </c>
      <c r="BF265" s="23" t="str">
        <f ca="1">IF(AND($O265="Objectif",BF$7&gt;=$R265,BF$7&lt;=$R265+$S265-1),2,IF(AND($O265="Jalon",BF$7&gt;=$R265,BF$7&lt;=$R265+$S265-1),1,""))</f>
        <v/>
      </c>
      <c r="BG265" s="23" t="str">
        <f ca="1">IF(AND($O265="Objectif",BG$7&gt;=$R265,BG$7&lt;=$R265+$S265-1),2,IF(AND($O265="Jalon",BG$7&gt;=$R265,BG$7&lt;=$R265+$S265-1),1,""))</f>
        <v/>
      </c>
      <c r="BH265" s="23" t="str">
        <f ca="1">IF(AND($O265="Objectif",BH$7&gt;=$R265,BH$7&lt;=$R265+$S265-1),2,IF(AND($O265="Jalon",BH$7&gt;=$R265,BH$7&lt;=$R265+$S265-1),1,""))</f>
        <v/>
      </c>
      <c r="BI265" s="23" t="str">
        <f ca="1">IF(AND($O265="Objectif",BI$7&gt;=$R265,BI$7&lt;=$R265+$S265-1),2,IF(AND($O265="Jalon",BI$7&gt;=$R265,BI$7&lt;=$R265+$S265-1),1,""))</f>
        <v/>
      </c>
      <c r="BJ265" s="23" t="str">
        <f ca="1">IF(AND($O265="Objectif",BJ$7&gt;=$R265,BJ$7&lt;=$R265+$S265-1),2,IF(AND($O265="Jalon",BJ$7&gt;=$R265,BJ$7&lt;=$R265+$S265-1),1,""))</f>
        <v/>
      </c>
      <c r="BK265" s="23" t="str">
        <f ca="1">IF(AND($O265="Objectif",BK$7&gt;=$R265,BK$7&lt;=$R265+$S265-1),2,IF(AND($O265="Jalon",BK$7&gt;=$R265,BK$7&lt;=$R265+$S265-1),1,""))</f>
        <v/>
      </c>
      <c r="BL265" s="23" t="str">
        <f ca="1">IF(AND($O265="Objectif",BL$7&gt;=$R265,BL$7&lt;=$R265+$S265-1),2,IF(AND($O265="Jalon",BL$7&gt;=$R265,BL$7&lt;=$R265+$S265-1),1,""))</f>
        <v/>
      </c>
      <c r="BM265" s="23" t="str">
        <f ca="1">IF(AND($O265="Objectif",BM$7&gt;=$R265,BM$7&lt;=$R265+$S265-1),2,IF(AND($O265="Jalon",BM$7&gt;=$R265,BM$7&lt;=$R265+$S265-1),1,""))</f>
        <v/>
      </c>
      <c r="BN265" s="23" t="str">
        <f ca="1">IF(AND($O265="Objectif",BN$7&gt;=$R265,BN$7&lt;=$R265+$S265-1),2,IF(AND($O265="Jalon",BN$7&gt;=$R265,BN$7&lt;=$R265+$S265-1),1,""))</f>
        <v/>
      </c>
      <c r="BO265" s="23" t="str">
        <f ca="1">IF(AND($O265="Objectif",BO$7&gt;=$R265,BO$7&lt;=$R265+$S265-1),2,IF(AND($O265="Jalon",BO$7&gt;=$R265,BO$7&lt;=$R265+$S265-1),1,""))</f>
        <v/>
      </c>
      <c r="BP265" s="23" t="str">
        <f ca="1">IF(AND($O265="Objectif",BP$7&gt;=$R265,BP$7&lt;=$R265+$S265-1),2,IF(AND($O265="Jalon",BP$7&gt;=$R265,BP$7&lt;=$R265+$S265-1),1,""))</f>
        <v/>
      </c>
      <c r="BQ265" s="23" t="str">
        <f ca="1">IF(AND($O265="Objectif",BQ$7&gt;=$R265,BQ$7&lt;=$R265+$S265-1),2,IF(AND($O265="Jalon",BQ$7&gt;=$R265,BQ$7&lt;=$R265+$S265-1),1,""))</f>
        <v/>
      </c>
      <c r="BR265" s="23" t="str">
        <f ca="1">IF(AND($O265="Objectif",BR$7&gt;=$R265,BR$7&lt;=$R265+$S265-1),2,IF(AND($O265="Jalon",BR$7&gt;=$R265,BR$7&lt;=$R265+$S265-1),1,""))</f>
        <v/>
      </c>
      <c r="BS265" s="23" t="str">
        <f ca="1">IF(AND($O265="Objectif",BS$7&gt;=$R265,BS$7&lt;=$R265+$S265-1),2,IF(AND($O265="Jalon",BS$7&gt;=$R265,BS$7&lt;=$R265+$S265-1),1,""))</f>
        <v/>
      </c>
      <c r="BT265" s="23" t="str">
        <f ca="1">IF(AND($O265="Objectif",BT$7&gt;=$R265,BT$7&lt;=$R265+$S265-1),2,IF(AND($O265="Jalon",BT$7&gt;=$R265,BT$7&lt;=$R265+$S265-1),1,""))</f>
        <v/>
      </c>
      <c r="BU265" s="23" t="str">
        <f ca="1">IF(AND($O265="Objectif",BU$7&gt;=$R265,BU$7&lt;=$R265+$S265-1),2,IF(AND($O265="Jalon",BU$7&gt;=$R265,BU$7&lt;=$R265+$S265-1),1,""))</f>
        <v/>
      </c>
      <c r="BV265" s="23" t="str">
        <f ca="1">IF(AND($O265="Objectif",BV$7&gt;=$R265,BV$7&lt;=$R265+$S265-1),2,IF(AND($O265="Jalon",BV$7&gt;=$R265,BV$7&lt;=$R265+$S265-1),1,""))</f>
        <v/>
      </c>
      <c r="BW265" s="23" t="str">
        <f ca="1">IF(AND($O265="Objectif",BW$7&gt;=$R265,BW$7&lt;=$R265+$S265-1),2,IF(AND($O265="Jalon",BW$7&gt;=$R265,BW$7&lt;=$R265+$S265-1),1,""))</f>
        <v/>
      </c>
      <c r="BX265" s="23" t="str">
        <f ca="1">IF(AND($O265="Objectif",BX$7&gt;=$R265,BX$7&lt;=$R265+$S265-1),2,IF(AND($O265="Jalon",BX$7&gt;=$R265,BX$7&lt;=$R265+$S265-1),1,""))</f>
        <v/>
      </c>
      <c r="BY265" s="23" t="str">
        <f ca="1">IF(AND($O265="Objectif",BY$7&gt;=$R265,BY$7&lt;=$R265+$S265-1),2,IF(AND($O265="Jalon",BY$7&gt;=$R265,BY$7&lt;=$R265+$S265-1),1,""))</f>
        <v/>
      </c>
      <c r="BZ265" s="23" t="str">
        <f ca="1">IF(AND($O265="Objectif",BZ$7&gt;=$R265,BZ$7&lt;=$R265+$S265-1),2,IF(AND($O265="Jalon",BZ$7&gt;=$R265,BZ$7&lt;=$R265+$S265-1),1,""))</f>
        <v/>
      </c>
      <c r="CA265" s="23" t="str">
        <f ca="1">IF(AND($O265="Objectif",CA$7&gt;=$R265,CA$7&lt;=$R265+$S265-1),2,IF(AND($O265="Jalon",CA$7&gt;=$R265,CA$7&lt;=$R265+$S265-1),1,""))</f>
        <v/>
      </c>
      <c r="CB265" s="23" t="str">
        <f ca="1">IF(AND($O265="Objectif",CB$7&gt;=$R265,CB$7&lt;=$R265+$S265-1),2,IF(AND($O265="Jalon",CB$7&gt;=$R265,CB$7&lt;=$R265+$S265-1),1,""))</f>
        <v/>
      </c>
    </row>
    <row r="266" spans="1:80" ht="30" customHeight="1" x14ac:dyDescent="0.25">
      <c r="A266" s="37">
        <v>30</v>
      </c>
      <c r="B266" s="33" t="s">
        <v>46</v>
      </c>
      <c r="C266" s="88" t="str">
        <f ca="1">VLOOKUP(((Jalons[[#This Row],[perturbation ]]+Jalons[[#This Row],[perturbation 9]])/150),$D$3:$E$6,2,1)</f>
        <v>En bonne voie</v>
      </c>
      <c r="D266" s="88" t="str">
        <f ca="1">VLOOKUP((Jalons[[#This Row],[temps consommés ]]-Jalons[[#This Row],[Nombre de jours]])/Jalons[[#This Row],[Nombre de jours]],$V$3:$W$6,2,1)</f>
        <v>En bonne voie</v>
      </c>
      <c r="E266" s="22" t="s">
        <v>9</v>
      </c>
      <c r="F266" s="65">
        <f>IF(AND(Jalons[[#This Row],[début réel ]]="",Jalons[[#This Row],[fin réelle ]]),0,IF(AND(Jalons[[#This Row],[début réel ]]&lt;&gt;"",Jalons[[#This Row],[fin réelle ]]=""),0.5,1))</f>
        <v>0</v>
      </c>
      <c r="G266" s="56">
        <f>+T221+1</f>
        <v>45108</v>
      </c>
      <c r="H266" s="21">
        <v>1</v>
      </c>
      <c r="I266" s="45">
        <f>+Jalons[[#This Row],[Début prévisionnel ]]+Jalons[[#This Row],[Nombre de jours]]-1</f>
        <v>45108</v>
      </c>
      <c r="J266" s="45"/>
      <c r="K266" s="87">
        <f ca="1">IF(Jalons[[#This Row],[temps consommés ]]-Jalons[[#This Row],[Nombre de jours]]&lt;0,0,Jalons[[#This Row],[temps consommés ]]-Jalons[[#This Row],[Nombre de jours]])</f>
        <v>0</v>
      </c>
      <c r="L26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6" s="45"/>
      <c r="O266" s="88" t="str">
        <f ca="1">VLOOKUP(Jalons[[#This Row],[temps consommés 10]]-Jalons[[#This Row],[Nombre de jours6]]/Jalons[[#This Row],[Nombre de jours6]],$V$3:$W$6,2,1)</f>
        <v>En bonne voie</v>
      </c>
      <c r="P266" s="22" t="s">
        <v>9</v>
      </c>
      <c r="Q266" s="65">
        <f>IF(AND(Jalons[[#This Row],[début réel 8]]="",Jalons[[#This Row],[fin réelle 11]]),0,IF(AND(Jalons[[#This Row],[début réel 8]]&lt;&gt;"",Jalons[[#This Row],[fin réelle 11]]=""),0.5,1))</f>
        <v>0</v>
      </c>
      <c r="R266" s="56">
        <f>+Jalons[[#This Row],[Fin ]]+1</f>
        <v>45109</v>
      </c>
      <c r="S266">
        <v>1</v>
      </c>
      <c r="T266" s="45">
        <f>Jalons[[#This Row],[Début prévisionnel 5]]+Jalons[[#This Row],[Nombre de jours6]]</f>
        <v>45110</v>
      </c>
      <c r="U266" s="64"/>
      <c r="V266" s="87">
        <f ca="1">IF(Jalons[[#This Row],[temps consommés 10]]-Jalons[[#This Row],[Nombre de jours6]]&lt;0,0,Jalons[[#This Row],[temps consommés 10]]-Jalons[[#This Row],[Nombre de jours6]])</f>
        <v>0</v>
      </c>
      <c r="W26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6" s="45"/>
      <c r="Y266" s="23" t="str">
        <f ca="1">IF(AND($O266="Objectif",Y$7&gt;=$R266,Y$7&lt;=$R266+$S266-1),2,IF(AND($O266="Jalon",Y$7&gt;=$R266,Y$7&lt;=$R266+$S266-1),1,""))</f>
        <v/>
      </c>
      <c r="Z266" s="23" t="str">
        <f ca="1">IF(AND($O266="Objectif",Z$7&gt;=$R266,Z$7&lt;=$R266+$S266-1),2,IF(AND($O266="Jalon",Z$7&gt;=$R266,Z$7&lt;=$R266+$S266-1),1,""))</f>
        <v/>
      </c>
      <c r="AA266" s="23" t="str">
        <f ca="1">IF(AND($O266="Objectif",AA$7&gt;=$R266,AA$7&lt;=$R266+$S266-1),2,IF(AND($O266="Jalon",AA$7&gt;=$R266,AA$7&lt;=$R266+$S266-1),1,""))</f>
        <v/>
      </c>
      <c r="AB266" s="23" t="str">
        <f ca="1">IF(AND($O266="Objectif",AB$7&gt;=$R266,AB$7&lt;=$R266+$S266-1),2,IF(AND($O266="Jalon",AB$7&gt;=$R266,AB$7&lt;=$R266+$S266-1),1,""))</f>
        <v/>
      </c>
      <c r="AC266" s="23" t="str">
        <f ca="1">IF(AND($O266="Objectif",AC$7&gt;=$R266,AC$7&lt;=$R266+$S266-1),2,IF(AND($O266="Jalon",AC$7&gt;=$R266,AC$7&lt;=$R266+$S266-1),1,""))</f>
        <v/>
      </c>
      <c r="AD266" s="23" t="str">
        <f ca="1">IF(AND($O266="Objectif",AD$7&gt;=$R266,AD$7&lt;=$R266+$S266-1),2,IF(AND($O266="Jalon",AD$7&gt;=$R266,AD$7&lt;=$R266+$S266-1),1,""))</f>
        <v/>
      </c>
      <c r="AE266" s="23" t="str">
        <f ca="1">IF(AND($O266="Objectif",AE$7&gt;=$R266,AE$7&lt;=$R266+$S266-1),2,IF(AND($O266="Jalon",AE$7&gt;=$R266,AE$7&lt;=$R266+$S266-1),1,""))</f>
        <v/>
      </c>
      <c r="AF266" s="23" t="str">
        <f ca="1">IF(AND($O266="Objectif",AF$7&gt;=$R266,AF$7&lt;=$R266+$S266-1),2,IF(AND($O266="Jalon",AF$7&gt;=$R266,AF$7&lt;=$R266+$S266-1),1,""))</f>
        <v/>
      </c>
      <c r="AG266" s="23" t="str">
        <f ca="1">IF(AND($O266="Objectif",AG$7&gt;=$R266,AG$7&lt;=$R266+$S266-1),2,IF(AND($O266="Jalon",AG$7&gt;=$R266,AG$7&lt;=$R266+$S266-1),1,""))</f>
        <v/>
      </c>
      <c r="AH266" s="23" t="str">
        <f ca="1">IF(AND($O266="Objectif",AH$7&gt;=$R266,AH$7&lt;=$R266+$S266-1),2,IF(AND($O266="Jalon",AH$7&gt;=$R266,AH$7&lt;=$R266+$S266-1),1,""))</f>
        <v/>
      </c>
      <c r="AI266" s="23" t="str">
        <f ca="1">IF(AND($O266="Objectif",AI$7&gt;=$R266,AI$7&lt;=$R266+$S266-1),2,IF(AND($O266="Jalon",AI$7&gt;=$R266,AI$7&lt;=$R266+$S266-1),1,""))</f>
        <v/>
      </c>
      <c r="AJ266" s="23" t="str">
        <f ca="1">IF(AND($O266="Objectif",AJ$7&gt;=$R266,AJ$7&lt;=$R266+$S266-1),2,IF(AND($O266="Jalon",AJ$7&gt;=$R266,AJ$7&lt;=$R266+$S266-1),1,""))</f>
        <v/>
      </c>
      <c r="AK266" s="23" t="str">
        <f ca="1">IF(AND($O266="Objectif",AK$7&gt;=$R266,AK$7&lt;=$R266+$S266-1),2,IF(AND($O266="Jalon",AK$7&gt;=$R266,AK$7&lt;=$R266+$S266-1),1,""))</f>
        <v/>
      </c>
      <c r="AL266" s="23" t="str">
        <f ca="1">IF(AND($O266="Objectif",AL$7&gt;=$R266,AL$7&lt;=$R266+$S266-1),2,IF(AND($O266="Jalon",AL$7&gt;=$R266,AL$7&lt;=$R266+$S266-1),1,""))</f>
        <v/>
      </c>
      <c r="AM266" s="23" t="str">
        <f ca="1">IF(AND($O266="Objectif",AM$7&gt;=$R266,AM$7&lt;=$R266+$S266-1),2,IF(AND($O266="Jalon",AM$7&gt;=$R266,AM$7&lt;=$R266+$S266-1),1,""))</f>
        <v/>
      </c>
      <c r="AN266" s="23" t="str">
        <f ca="1">IF(AND($O266="Objectif",AN$7&gt;=$R266,AN$7&lt;=$R266+$S266-1),2,IF(AND($O266="Jalon",AN$7&gt;=$R266,AN$7&lt;=$R266+$S266-1),1,""))</f>
        <v/>
      </c>
      <c r="AO266" s="23" t="str">
        <f ca="1">IF(AND($O266="Objectif",AO$7&gt;=$R266,AO$7&lt;=$R266+$S266-1),2,IF(AND($O266="Jalon",AO$7&gt;=$R266,AO$7&lt;=$R266+$S266-1),1,""))</f>
        <v/>
      </c>
      <c r="AP266" s="23" t="str">
        <f ca="1">IF(AND($O266="Objectif",AP$7&gt;=$R266,AP$7&lt;=$R266+$S266-1),2,IF(AND($O266="Jalon",AP$7&gt;=$R266,AP$7&lt;=$R266+$S266-1),1,""))</f>
        <v/>
      </c>
      <c r="AQ266" s="23" t="str">
        <f ca="1">IF(AND($O266="Objectif",AQ$7&gt;=$R266,AQ$7&lt;=$R266+$S266-1),2,IF(AND($O266="Jalon",AQ$7&gt;=$R266,AQ$7&lt;=$R266+$S266-1),1,""))</f>
        <v/>
      </c>
      <c r="AR266" s="23" t="str">
        <f ca="1">IF(AND($O266="Objectif",AR$7&gt;=$R266,AR$7&lt;=$R266+$S266-1),2,IF(AND($O266="Jalon",AR$7&gt;=$R266,AR$7&lt;=$R266+$S266-1),1,""))</f>
        <v/>
      </c>
      <c r="AS266" s="23" t="str">
        <f ca="1">IF(AND($O266="Objectif",AS$7&gt;=$R266,AS$7&lt;=$R266+$S266-1),2,IF(AND($O266="Jalon",AS$7&gt;=$R266,AS$7&lt;=$R266+$S266-1),1,""))</f>
        <v/>
      </c>
      <c r="AT266" s="23" t="str">
        <f ca="1">IF(AND($O266="Objectif",AT$7&gt;=$R266,AT$7&lt;=$R266+$S266-1),2,IF(AND($O266="Jalon",AT$7&gt;=$R266,AT$7&lt;=$R266+$S266-1),1,""))</f>
        <v/>
      </c>
      <c r="AU266" s="23" t="str">
        <f ca="1">IF(AND($O266="Objectif",AU$7&gt;=$R266,AU$7&lt;=$R266+$S266-1),2,IF(AND($O266="Jalon",AU$7&gt;=$R266,AU$7&lt;=$R266+$S266-1),1,""))</f>
        <v/>
      </c>
      <c r="AV266" s="23" t="str">
        <f ca="1">IF(AND($O266="Objectif",AV$7&gt;=$R266,AV$7&lt;=$R266+$S266-1),2,IF(AND($O266="Jalon",AV$7&gt;=$R266,AV$7&lt;=$R266+$S266-1),1,""))</f>
        <v/>
      </c>
      <c r="AW266" s="23" t="str">
        <f ca="1">IF(AND($O266="Objectif",AW$7&gt;=$R266,AW$7&lt;=$R266+$S266-1),2,IF(AND($O266="Jalon",AW$7&gt;=$R266,AW$7&lt;=$R266+$S266-1),1,""))</f>
        <v/>
      </c>
      <c r="AX266" s="23" t="str">
        <f ca="1">IF(AND($O266="Objectif",AX$7&gt;=$R266,AX$7&lt;=$R266+$S266-1),2,IF(AND($O266="Jalon",AX$7&gt;=$R266,AX$7&lt;=$R266+$S266-1),1,""))</f>
        <v/>
      </c>
      <c r="AY266" s="23" t="str">
        <f ca="1">IF(AND($O266="Objectif",AY$7&gt;=$R266,AY$7&lt;=$R266+$S266-1),2,IF(AND($O266="Jalon",AY$7&gt;=$R266,AY$7&lt;=$R266+$S266-1),1,""))</f>
        <v/>
      </c>
      <c r="AZ266" s="23" t="str">
        <f ca="1">IF(AND($O266="Objectif",AZ$7&gt;=$R266,AZ$7&lt;=$R266+$S266-1),2,IF(AND($O266="Jalon",AZ$7&gt;=$R266,AZ$7&lt;=$R266+$S266-1),1,""))</f>
        <v/>
      </c>
      <c r="BA266" s="23" t="str">
        <f ca="1">IF(AND($O266="Objectif",BA$7&gt;=$R266,BA$7&lt;=$R266+$S266-1),2,IF(AND($O266="Jalon",BA$7&gt;=$R266,BA$7&lt;=$R266+$S266-1),1,""))</f>
        <v/>
      </c>
      <c r="BB266" s="23" t="str">
        <f ca="1">IF(AND($O266="Objectif",BB$7&gt;=$R266,BB$7&lt;=$R266+$S266-1),2,IF(AND($O266="Jalon",BB$7&gt;=$R266,BB$7&lt;=$R266+$S266-1),1,""))</f>
        <v/>
      </c>
      <c r="BC266" s="23" t="str">
        <f ca="1">IF(AND($O266="Objectif",BC$7&gt;=$R266,BC$7&lt;=$R266+$S266-1),2,IF(AND($O266="Jalon",BC$7&gt;=$R266,BC$7&lt;=$R266+$S266-1),1,""))</f>
        <v/>
      </c>
      <c r="BD266" s="23" t="str">
        <f ca="1">IF(AND($O266="Objectif",BD$7&gt;=$R266,BD$7&lt;=$R266+$S266-1),2,IF(AND($O266="Jalon",BD$7&gt;=$R266,BD$7&lt;=$R266+$S266-1),1,""))</f>
        <v/>
      </c>
      <c r="BE266" s="23" t="str">
        <f ca="1">IF(AND($O266="Objectif",BE$7&gt;=$R266,BE$7&lt;=$R266+$S266-1),2,IF(AND($O266="Jalon",BE$7&gt;=$R266,BE$7&lt;=$R266+$S266-1),1,""))</f>
        <v/>
      </c>
      <c r="BF266" s="23" t="str">
        <f ca="1">IF(AND($O266="Objectif",BF$7&gt;=$R266,BF$7&lt;=$R266+$S266-1),2,IF(AND($O266="Jalon",BF$7&gt;=$R266,BF$7&lt;=$R266+$S266-1),1,""))</f>
        <v/>
      </c>
      <c r="BG266" s="23" t="str">
        <f ca="1">IF(AND($O266="Objectif",BG$7&gt;=$R266,BG$7&lt;=$R266+$S266-1),2,IF(AND($O266="Jalon",BG$7&gt;=$R266,BG$7&lt;=$R266+$S266-1),1,""))</f>
        <v/>
      </c>
      <c r="BH266" s="23" t="str">
        <f ca="1">IF(AND($O266="Objectif",BH$7&gt;=$R266,BH$7&lt;=$R266+$S266-1),2,IF(AND($O266="Jalon",BH$7&gt;=$R266,BH$7&lt;=$R266+$S266-1),1,""))</f>
        <v/>
      </c>
      <c r="BI266" s="23" t="str">
        <f ca="1">IF(AND($O266="Objectif",BI$7&gt;=$R266,BI$7&lt;=$R266+$S266-1),2,IF(AND($O266="Jalon",BI$7&gt;=$R266,BI$7&lt;=$R266+$S266-1),1,""))</f>
        <v/>
      </c>
      <c r="BJ266" s="23" t="str">
        <f ca="1">IF(AND($O266="Objectif",BJ$7&gt;=$R266,BJ$7&lt;=$R266+$S266-1),2,IF(AND($O266="Jalon",BJ$7&gt;=$R266,BJ$7&lt;=$R266+$S266-1),1,""))</f>
        <v/>
      </c>
      <c r="BK266" s="23" t="str">
        <f ca="1">IF(AND($O266="Objectif",BK$7&gt;=$R266,BK$7&lt;=$R266+$S266-1),2,IF(AND($O266="Jalon",BK$7&gt;=$R266,BK$7&lt;=$R266+$S266-1),1,""))</f>
        <v/>
      </c>
      <c r="BL266" s="23" t="str">
        <f ca="1">IF(AND($O266="Objectif",BL$7&gt;=$R266,BL$7&lt;=$R266+$S266-1),2,IF(AND($O266="Jalon",BL$7&gt;=$R266,BL$7&lt;=$R266+$S266-1),1,""))</f>
        <v/>
      </c>
      <c r="BM266" s="23" t="str">
        <f ca="1">IF(AND($O266="Objectif",BM$7&gt;=$R266,BM$7&lt;=$R266+$S266-1),2,IF(AND($O266="Jalon",BM$7&gt;=$R266,BM$7&lt;=$R266+$S266-1),1,""))</f>
        <v/>
      </c>
      <c r="BN266" s="23" t="str">
        <f ca="1">IF(AND($O266="Objectif",BN$7&gt;=$R266,BN$7&lt;=$R266+$S266-1),2,IF(AND($O266="Jalon",BN$7&gt;=$R266,BN$7&lt;=$R266+$S266-1),1,""))</f>
        <v/>
      </c>
      <c r="BO266" s="23" t="str">
        <f ca="1">IF(AND($O266="Objectif",BO$7&gt;=$R266,BO$7&lt;=$R266+$S266-1),2,IF(AND($O266="Jalon",BO$7&gt;=$R266,BO$7&lt;=$R266+$S266-1),1,""))</f>
        <v/>
      </c>
      <c r="BP266" s="23" t="str">
        <f ca="1">IF(AND($O266="Objectif",BP$7&gt;=$R266,BP$7&lt;=$R266+$S266-1),2,IF(AND($O266="Jalon",BP$7&gt;=$R266,BP$7&lt;=$R266+$S266-1),1,""))</f>
        <v/>
      </c>
      <c r="BQ266" s="23" t="str">
        <f ca="1">IF(AND($O266="Objectif",BQ$7&gt;=$R266,BQ$7&lt;=$R266+$S266-1),2,IF(AND($O266="Jalon",BQ$7&gt;=$R266,BQ$7&lt;=$R266+$S266-1),1,""))</f>
        <v/>
      </c>
      <c r="BR266" s="23" t="str">
        <f ca="1">IF(AND($O266="Objectif",BR$7&gt;=$R266,BR$7&lt;=$R266+$S266-1),2,IF(AND($O266="Jalon",BR$7&gt;=$R266,BR$7&lt;=$R266+$S266-1),1,""))</f>
        <v/>
      </c>
      <c r="BS266" s="23" t="str">
        <f ca="1">IF(AND($O266="Objectif",BS$7&gt;=$R266,BS$7&lt;=$R266+$S266-1),2,IF(AND($O266="Jalon",BS$7&gt;=$R266,BS$7&lt;=$R266+$S266-1),1,""))</f>
        <v/>
      </c>
      <c r="BT266" s="23" t="str">
        <f ca="1">IF(AND($O266="Objectif",BT$7&gt;=$R266,BT$7&lt;=$R266+$S266-1),2,IF(AND($O266="Jalon",BT$7&gt;=$R266,BT$7&lt;=$R266+$S266-1),1,""))</f>
        <v/>
      </c>
      <c r="BU266" s="23" t="str">
        <f ca="1">IF(AND($O266="Objectif",BU$7&gt;=$R266,BU$7&lt;=$R266+$S266-1),2,IF(AND($O266="Jalon",BU$7&gt;=$R266,BU$7&lt;=$R266+$S266-1),1,""))</f>
        <v/>
      </c>
      <c r="BV266" s="23" t="str">
        <f ca="1">IF(AND($O266="Objectif",BV$7&gt;=$R266,BV$7&lt;=$R266+$S266-1),2,IF(AND($O266="Jalon",BV$7&gt;=$R266,BV$7&lt;=$R266+$S266-1),1,""))</f>
        <v/>
      </c>
      <c r="BW266" s="23" t="str">
        <f ca="1">IF(AND($O266="Objectif",BW$7&gt;=$R266,BW$7&lt;=$R266+$S266-1),2,IF(AND($O266="Jalon",BW$7&gt;=$R266,BW$7&lt;=$R266+$S266-1),1,""))</f>
        <v/>
      </c>
      <c r="BX266" s="23" t="str">
        <f ca="1">IF(AND($O266="Objectif",BX$7&gt;=$R266,BX$7&lt;=$R266+$S266-1),2,IF(AND($O266="Jalon",BX$7&gt;=$R266,BX$7&lt;=$R266+$S266-1),1,""))</f>
        <v/>
      </c>
      <c r="BY266" s="23" t="str">
        <f ca="1">IF(AND($O266="Objectif",BY$7&gt;=$R266,BY$7&lt;=$R266+$S266-1),2,IF(AND($O266="Jalon",BY$7&gt;=$R266,BY$7&lt;=$R266+$S266-1),1,""))</f>
        <v/>
      </c>
      <c r="BZ266" s="23" t="str">
        <f ca="1">IF(AND($O266="Objectif",BZ$7&gt;=$R266,BZ$7&lt;=$R266+$S266-1),2,IF(AND($O266="Jalon",BZ$7&gt;=$R266,BZ$7&lt;=$R266+$S266-1),1,""))</f>
        <v/>
      </c>
      <c r="CA266" s="23" t="str">
        <f ca="1">IF(AND($O266="Objectif",CA$7&gt;=$R266,CA$7&lt;=$R266+$S266-1),2,IF(AND($O266="Jalon",CA$7&gt;=$R266,CA$7&lt;=$R266+$S266-1),1,""))</f>
        <v/>
      </c>
      <c r="CB266" s="23" t="str">
        <f ca="1">IF(AND($O266="Objectif",CB$7&gt;=$R266,CB$7&lt;=$R266+$S266-1),2,IF(AND($O266="Jalon",CB$7&gt;=$R266,CB$7&lt;=$R266+$S266-1),1,""))</f>
        <v/>
      </c>
    </row>
    <row r="267" spans="1:80" ht="30" customHeight="1" x14ac:dyDescent="0.25">
      <c r="A267" s="37">
        <v>31</v>
      </c>
      <c r="B267" s="33" t="s">
        <v>47</v>
      </c>
      <c r="C267" s="88" t="str">
        <f ca="1">VLOOKUP(((Jalons[[#This Row],[perturbation ]]+Jalons[[#This Row],[perturbation 9]])/150),$D$3:$E$6,2,1)</f>
        <v>En bonne voie</v>
      </c>
      <c r="D267" s="88" t="str">
        <f ca="1">VLOOKUP((Jalons[[#This Row],[temps consommés ]]-Jalons[[#This Row],[Nombre de jours]])/Jalons[[#This Row],[Nombre de jours]],$V$3:$W$6,2,1)</f>
        <v>En bonne voie</v>
      </c>
      <c r="E267" s="22" t="s">
        <v>9</v>
      </c>
      <c r="F267" s="65">
        <f>IF(AND(Jalons[[#This Row],[début réel ]]="",Jalons[[#This Row],[fin réelle ]]),0,IF(AND(Jalons[[#This Row],[début réel ]]&lt;&gt;"",Jalons[[#This Row],[fin réelle ]]=""),0.5,1))</f>
        <v>0</v>
      </c>
      <c r="G267" s="56">
        <f>+T222+1</f>
        <v>45108</v>
      </c>
      <c r="H267" s="21">
        <v>1</v>
      </c>
      <c r="I267" s="45">
        <f>+Jalons[[#This Row],[Début prévisionnel ]]+Jalons[[#This Row],[Nombre de jours]]-1</f>
        <v>45108</v>
      </c>
      <c r="J267" s="45"/>
      <c r="K267" s="87">
        <f ca="1">IF(Jalons[[#This Row],[temps consommés ]]-Jalons[[#This Row],[Nombre de jours]]&lt;0,0,Jalons[[#This Row],[temps consommés ]]-Jalons[[#This Row],[Nombre de jours]])</f>
        <v>0</v>
      </c>
      <c r="L26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7" s="45"/>
      <c r="O267" s="88" t="str">
        <f ca="1">VLOOKUP(Jalons[[#This Row],[temps consommés 10]]-Jalons[[#This Row],[Nombre de jours6]]/Jalons[[#This Row],[Nombre de jours6]],$V$3:$W$6,2,1)</f>
        <v>En bonne voie</v>
      </c>
      <c r="P267" s="22" t="s">
        <v>9</v>
      </c>
      <c r="Q267" s="65">
        <f>IF(AND(Jalons[[#This Row],[début réel 8]]="",Jalons[[#This Row],[fin réelle 11]]),0,IF(AND(Jalons[[#This Row],[début réel 8]]&lt;&gt;"",Jalons[[#This Row],[fin réelle 11]]=""),0.5,1))</f>
        <v>0</v>
      </c>
      <c r="R267" s="56">
        <f>+Jalons[[#This Row],[Fin ]]+1</f>
        <v>45109</v>
      </c>
      <c r="S267">
        <v>1</v>
      </c>
      <c r="T267" s="45">
        <f>Jalons[[#This Row],[Début prévisionnel 5]]+Jalons[[#This Row],[Nombre de jours6]]</f>
        <v>45110</v>
      </c>
      <c r="U267" s="64"/>
      <c r="V267" s="87">
        <f ca="1">IF(Jalons[[#This Row],[temps consommés 10]]-Jalons[[#This Row],[Nombre de jours6]]&lt;0,0,Jalons[[#This Row],[temps consommés 10]]-Jalons[[#This Row],[Nombre de jours6]])</f>
        <v>0</v>
      </c>
      <c r="W26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7" s="45"/>
      <c r="Y267" s="23" t="str">
        <f ca="1">IF(AND($O267="Objectif",Y$7&gt;=$R267,Y$7&lt;=$R267+$S267-1),2,IF(AND($O267="Jalon",Y$7&gt;=$R267,Y$7&lt;=$R267+$S267-1),1,""))</f>
        <v/>
      </c>
      <c r="Z267" s="23" t="str">
        <f ca="1">IF(AND($O267="Objectif",Z$7&gt;=$R267,Z$7&lt;=$R267+$S267-1),2,IF(AND($O267="Jalon",Z$7&gt;=$R267,Z$7&lt;=$R267+$S267-1),1,""))</f>
        <v/>
      </c>
      <c r="AA267" s="23" t="str">
        <f ca="1">IF(AND($O267="Objectif",AA$7&gt;=$R267,AA$7&lt;=$R267+$S267-1),2,IF(AND($O267="Jalon",AA$7&gt;=$R267,AA$7&lt;=$R267+$S267-1),1,""))</f>
        <v/>
      </c>
      <c r="AB267" s="23" t="str">
        <f ca="1">IF(AND($O267="Objectif",AB$7&gt;=$R267,AB$7&lt;=$R267+$S267-1),2,IF(AND($O267="Jalon",AB$7&gt;=$R267,AB$7&lt;=$R267+$S267-1),1,""))</f>
        <v/>
      </c>
      <c r="AC267" s="23" t="str">
        <f ca="1">IF(AND($O267="Objectif",AC$7&gt;=$R267,AC$7&lt;=$R267+$S267-1),2,IF(AND($O267="Jalon",AC$7&gt;=$R267,AC$7&lt;=$R267+$S267-1),1,""))</f>
        <v/>
      </c>
      <c r="AD267" s="23" t="str">
        <f ca="1">IF(AND($O267="Objectif",AD$7&gt;=$R267,AD$7&lt;=$R267+$S267-1),2,IF(AND($O267="Jalon",AD$7&gt;=$R267,AD$7&lt;=$R267+$S267-1),1,""))</f>
        <v/>
      </c>
      <c r="AE267" s="23" t="str">
        <f ca="1">IF(AND($O267="Objectif",AE$7&gt;=$R267,AE$7&lt;=$R267+$S267-1),2,IF(AND($O267="Jalon",AE$7&gt;=$R267,AE$7&lt;=$R267+$S267-1),1,""))</f>
        <v/>
      </c>
      <c r="AF267" s="23" t="str">
        <f ca="1">IF(AND($O267="Objectif",AF$7&gt;=$R267,AF$7&lt;=$R267+$S267-1),2,IF(AND($O267="Jalon",AF$7&gt;=$R267,AF$7&lt;=$R267+$S267-1),1,""))</f>
        <v/>
      </c>
      <c r="AG267" s="23" t="str">
        <f ca="1">IF(AND($O267="Objectif",AG$7&gt;=$R267,AG$7&lt;=$R267+$S267-1),2,IF(AND($O267="Jalon",AG$7&gt;=$R267,AG$7&lt;=$R267+$S267-1),1,""))</f>
        <v/>
      </c>
      <c r="AH267" s="23" t="str">
        <f ca="1">IF(AND($O267="Objectif",AH$7&gt;=$R267,AH$7&lt;=$R267+$S267-1),2,IF(AND($O267="Jalon",AH$7&gt;=$R267,AH$7&lt;=$R267+$S267-1),1,""))</f>
        <v/>
      </c>
      <c r="AI267" s="23" t="str">
        <f ca="1">IF(AND($O267="Objectif",AI$7&gt;=$R267,AI$7&lt;=$R267+$S267-1),2,IF(AND($O267="Jalon",AI$7&gt;=$R267,AI$7&lt;=$R267+$S267-1),1,""))</f>
        <v/>
      </c>
      <c r="AJ267" s="23" t="str">
        <f ca="1">IF(AND($O267="Objectif",AJ$7&gt;=$R267,AJ$7&lt;=$R267+$S267-1),2,IF(AND($O267="Jalon",AJ$7&gt;=$R267,AJ$7&lt;=$R267+$S267-1),1,""))</f>
        <v/>
      </c>
      <c r="AK267" s="23" t="str">
        <f ca="1">IF(AND($O267="Objectif",AK$7&gt;=$R267,AK$7&lt;=$R267+$S267-1),2,IF(AND($O267="Jalon",AK$7&gt;=$R267,AK$7&lt;=$R267+$S267-1),1,""))</f>
        <v/>
      </c>
      <c r="AL267" s="23" t="str">
        <f ca="1">IF(AND($O267="Objectif",AL$7&gt;=$R267,AL$7&lt;=$R267+$S267-1),2,IF(AND($O267="Jalon",AL$7&gt;=$R267,AL$7&lt;=$R267+$S267-1),1,""))</f>
        <v/>
      </c>
      <c r="AM267" s="23" t="str">
        <f ca="1">IF(AND($O267="Objectif",AM$7&gt;=$R267,AM$7&lt;=$R267+$S267-1),2,IF(AND($O267="Jalon",AM$7&gt;=$R267,AM$7&lt;=$R267+$S267-1),1,""))</f>
        <v/>
      </c>
      <c r="AN267" s="23" t="str">
        <f ca="1">IF(AND($O267="Objectif",AN$7&gt;=$R267,AN$7&lt;=$R267+$S267-1),2,IF(AND($O267="Jalon",AN$7&gt;=$R267,AN$7&lt;=$R267+$S267-1),1,""))</f>
        <v/>
      </c>
      <c r="AO267" s="23" t="str">
        <f ca="1">IF(AND($O267="Objectif",AO$7&gt;=$R267,AO$7&lt;=$R267+$S267-1),2,IF(AND($O267="Jalon",AO$7&gt;=$R267,AO$7&lt;=$R267+$S267-1),1,""))</f>
        <v/>
      </c>
      <c r="AP267" s="23" t="str">
        <f ca="1">IF(AND($O267="Objectif",AP$7&gt;=$R267,AP$7&lt;=$R267+$S267-1),2,IF(AND($O267="Jalon",AP$7&gt;=$R267,AP$7&lt;=$R267+$S267-1),1,""))</f>
        <v/>
      </c>
      <c r="AQ267" s="23" t="str">
        <f ca="1">IF(AND($O267="Objectif",AQ$7&gt;=$R267,AQ$7&lt;=$R267+$S267-1),2,IF(AND($O267="Jalon",AQ$7&gt;=$R267,AQ$7&lt;=$R267+$S267-1),1,""))</f>
        <v/>
      </c>
      <c r="AR267" s="23" t="str">
        <f ca="1">IF(AND($O267="Objectif",AR$7&gt;=$R267,AR$7&lt;=$R267+$S267-1),2,IF(AND($O267="Jalon",AR$7&gt;=$R267,AR$7&lt;=$R267+$S267-1),1,""))</f>
        <v/>
      </c>
      <c r="AS267" s="23" t="str">
        <f ca="1">IF(AND($O267="Objectif",AS$7&gt;=$R267,AS$7&lt;=$R267+$S267-1),2,IF(AND($O267="Jalon",AS$7&gt;=$R267,AS$7&lt;=$R267+$S267-1),1,""))</f>
        <v/>
      </c>
      <c r="AT267" s="23" t="str">
        <f ca="1">IF(AND($O267="Objectif",AT$7&gt;=$R267,AT$7&lt;=$R267+$S267-1),2,IF(AND($O267="Jalon",AT$7&gt;=$R267,AT$7&lt;=$R267+$S267-1),1,""))</f>
        <v/>
      </c>
      <c r="AU267" s="23" t="str">
        <f ca="1">IF(AND($O267="Objectif",AU$7&gt;=$R267,AU$7&lt;=$R267+$S267-1),2,IF(AND($O267="Jalon",AU$7&gt;=$R267,AU$7&lt;=$R267+$S267-1),1,""))</f>
        <v/>
      </c>
      <c r="AV267" s="23" t="str">
        <f ca="1">IF(AND($O267="Objectif",AV$7&gt;=$R267,AV$7&lt;=$R267+$S267-1),2,IF(AND($O267="Jalon",AV$7&gt;=$R267,AV$7&lt;=$R267+$S267-1),1,""))</f>
        <v/>
      </c>
      <c r="AW267" s="23" t="str">
        <f ca="1">IF(AND($O267="Objectif",AW$7&gt;=$R267,AW$7&lt;=$R267+$S267-1),2,IF(AND($O267="Jalon",AW$7&gt;=$R267,AW$7&lt;=$R267+$S267-1),1,""))</f>
        <v/>
      </c>
      <c r="AX267" s="23" t="str">
        <f ca="1">IF(AND($O267="Objectif",AX$7&gt;=$R267,AX$7&lt;=$R267+$S267-1),2,IF(AND($O267="Jalon",AX$7&gt;=$R267,AX$7&lt;=$R267+$S267-1),1,""))</f>
        <v/>
      </c>
      <c r="AY267" s="23" t="str">
        <f ca="1">IF(AND($O267="Objectif",AY$7&gt;=$R267,AY$7&lt;=$R267+$S267-1),2,IF(AND($O267="Jalon",AY$7&gt;=$R267,AY$7&lt;=$R267+$S267-1),1,""))</f>
        <v/>
      </c>
      <c r="AZ267" s="23" t="str">
        <f ca="1">IF(AND($O267="Objectif",AZ$7&gt;=$R267,AZ$7&lt;=$R267+$S267-1),2,IF(AND($O267="Jalon",AZ$7&gt;=$R267,AZ$7&lt;=$R267+$S267-1),1,""))</f>
        <v/>
      </c>
      <c r="BA267" s="23" t="str">
        <f ca="1">IF(AND($O267="Objectif",BA$7&gt;=$R267,BA$7&lt;=$R267+$S267-1),2,IF(AND($O267="Jalon",BA$7&gt;=$R267,BA$7&lt;=$R267+$S267-1),1,""))</f>
        <v/>
      </c>
      <c r="BB267" s="23" t="str">
        <f ca="1">IF(AND($O267="Objectif",BB$7&gt;=$R267,BB$7&lt;=$R267+$S267-1),2,IF(AND($O267="Jalon",BB$7&gt;=$R267,BB$7&lt;=$R267+$S267-1),1,""))</f>
        <v/>
      </c>
      <c r="BC267" s="23" t="str">
        <f ca="1">IF(AND($O267="Objectif",BC$7&gt;=$R267,BC$7&lt;=$R267+$S267-1),2,IF(AND($O267="Jalon",BC$7&gt;=$R267,BC$7&lt;=$R267+$S267-1),1,""))</f>
        <v/>
      </c>
      <c r="BD267" s="23" t="str">
        <f ca="1">IF(AND($O267="Objectif",BD$7&gt;=$R267,BD$7&lt;=$R267+$S267-1),2,IF(AND($O267="Jalon",BD$7&gt;=$R267,BD$7&lt;=$R267+$S267-1),1,""))</f>
        <v/>
      </c>
      <c r="BE267" s="23" t="str">
        <f ca="1">IF(AND($O267="Objectif",BE$7&gt;=$R267,BE$7&lt;=$R267+$S267-1),2,IF(AND($O267="Jalon",BE$7&gt;=$R267,BE$7&lt;=$R267+$S267-1),1,""))</f>
        <v/>
      </c>
      <c r="BF267" s="23" t="str">
        <f ca="1">IF(AND($O267="Objectif",BF$7&gt;=$R267,BF$7&lt;=$R267+$S267-1),2,IF(AND($O267="Jalon",BF$7&gt;=$R267,BF$7&lt;=$R267+$S267-1),1,""))</f>
        <v/>
      </c>
      <c r="BG267" s="23" t="str">
        <f ca="1">IF(AND($O267="Objectif",BG$7&gt;=$R267,BG$7&lt;=$R267+$S267-1),2,IF(AND($O267="Jalon",BG$7&gt;=$R267,BG$7&lt;=$R267+$S267-1),1,""))</f>
        <v/>
      </c>
      <c r="BH267" s="23" t="str">
        <f ca="1">IF(AND($O267="Objectif",BH$7&gt;=$R267,BH$7&lt;=$R267+$S267-1),2,IF(AND($O267="Jalon",BH$7&gt;=$R267,BH$7&lt;=$R267+$S267-1),1,""))</f>
        <v/>
      </c>
      <c r="BI267" s="23" t="str">
        <f ca="1">IF(AND($O267="Objectif",BI$7&gt;=$R267,BI$7&lt;=$R267+$S267-1),2,IF(AND($O267="Jalon",BI$7&gt;=$R267,BI$7&lt;=$R267+$S267-1),1,""))</f>
        <v/>
      </c>
      <c r="BJ267" s="23" t="str">
        <f ca="1">IF(AND($O267="Objectif",BJ$7&gt;=$R267,BJ$7&lt;=$R267+$S267-1),2,IF(AND($O267="Jalon",BJ$7&gt;=$R267,BJ$7&lt;=$R267+$S267-1),1,""))</f>
        <v/>
      </c>
      <c r="BK267" s="23" t="str">
        <f ca="1">IF(AND($O267="Objectif",BK$7&gt;=$R267,BK$7&lt;=$R267+$S267-1),2,IF(AND($O267="Jalon",BK$7&gt;=$R267,BK$7&lt;=$R267+$S267-1),1,""))</f>
        <v/>
      </c>
      <c r="BL267" s="23" t="str">
        <f ca="1">IF(AND($O267="Objectif",BL$7&gt;=$R267,BL$7&lt;=$R267+$S267-1),2,IF(AND($O267="Jalon",BL$7&gt;=$R267,BL$7&lt;=$R267+$S267-1),1,""))</f>
        <v/>
      </c>
      <c r="BM267" s="23" t="str">
        <f ca="1">IF(AND($O267="Objectif",BM$7&gt;=$R267,BM$7&lt;=$R267+$S267-1),2,IF(AND($O267="Jalon",BM$7&gt;=$R267,BM$7&lt;=$R267+$S267-1),1,""))</f>
        <v/>
      </c>
      <c r="BN267" s="23" t="str">
        <f ca="1">IF(AND($O267="Objectif",BN$7&gt;=$R267,BN$7&lt;=$R267+$S267-1),2,IF(AND($O267="Jalon",BN$7&gt;=$R267,BN$7&lt;=$R267+$S267-1),1,""))</f>
        <v/>
      </c>
      <c r="BO267" s="23" t="str">
        <f ca="1">IF(AND($O267="Objectif",BO$7&gt;=$R267,BO$7&lt;=$R267+$S267-1),2,IF(AND($O267="Jalon",BO$7&gt;=$R267,BO$7&lt;=$R267+$S267-1),1,""))</f>
        <v/>
      </c>
      <c r="BP267" s="23" t="str">
        <f ca="1">IF(AND($O267="Objectif",BP$7&gt;=$R267,BP$7&lt;=$R267+$S267-1),2,IF(AND($O267="Jalon",BP$7&gt;=$R267,BP$7&lt;=$R267+$S267-1),1,""))</f>
        <v/>
      </c>
      <c r="BQ267" s="23" t="str">
        <f ca="1">IF(AND($O267="Objectif",BQ$7&gt;=$R267,BQ$7&lt;=$R267+$S267-1),2,IF(AND($O267="Jalon",BQ$7&gt;=$R267,BQ$7&lt;=$R267+$S267-1),1,""))</f>
        <v/>
      </c>
      <c r="BR267" s="23" t="str">
        <f ca="1">IF(AND($O267="Objectif",BR$7&gt;=$R267,BR$7&lt;=$R267+$S267-1),2,IF(AND($O267="Jalon",BR$7&gt;=$R267,BR$7&lt;=$R267+$S267-1),1,""))</f>
        <v/>
      </c>
      <c r="BS267" s="23" t="str">
        <f ca="1">IF(AND($O267="Objectif",BS$7&gt;=$R267,BS$7&lt;=$R267+$S267-1),2,IF(AND($O267="Jalon",BS$7&gt;=$R267,BS$7&lt;=$R267+$S267-1),1,""))</f>
        <v/>
      </c>
      <c r="BT267" s="23" t="str">
        <f ca="1">IF(AND($O267="Objectif",BT$7&gt;=$R267,BT$7&lt;=$R267+$S267-1),2,IF(AND($O267="Jalon",BT$7&gt;=$R267,BT$7&lt;=$R267+$S267-1),1,""))</f>
        <v/>
      </c>
      <c r="BU267" s="23" t="str">
        <f ca="1">IF(AND($O267="Objectif",BU$7&gt;=$R267,BU$7&lt;=$R267+$S267-1),2,IF(AND($O267="Jalon",BU$7&gt;=$R267,BU$7&lt;=$R267+$S267-1),1,""))</f>
        <v/>
      </c>
      <c r="BV267" s="23" t="str">
        <f ca="1">IF(AND($O267="Objectif",BV$7&gt;=$R267,BV$7&lt;=$R267+$S267-1),2,IF(AND($O267="Jalon",BV$7&gt;=$R267,BV$7&lt;=$R267+$S267-1),1,""))</f>
        <v/>
      </c>
      <c r="BW267" s="23" t="str">
        <f ca="1">IF(AND($O267="Objectif",BW$7&gt;=$R267,BW$7&lt;=$R267+$S267-1),2,IF(AND($O267="Jalon",BW$7&gt;=$R267,BW$7&lt;=$R267+$S267-1),1,""))</f>
        <v/>
      </c>
      <c r="BX267" s="23" t="str">
        <f ca="1">IF(AND($O267="Objectif",BX$7&gt;=$R267,BX$7&lt;=$R267+$S267-1),2,IF(AND($O267="Jalon",BX$7&gt;=$R267,BX$7&lt;=$R267+$S267-1),1,""))</f>
        <v/>
      </c>
      <c r="BY267" s="23" t="str">
        <f ca="1">IF(AND($O267="Objectif",BY$7&gt;=$R267,BY$7&lt;=$R267+$S267-1),2,IF(AND($O267="Jalon",BY$7&gt;=$R267,BY$7&lt;=$R267+$S267-1),1,""))</f>
        <v/>
      </c>
      <c r="BZ267" s="23" t="str">
        <f ca="1">IF(AND($O267="Objectif",BZ$7&gt;=$R267,BZ$7&lt;=$R267+$S267-1),2,IF(AND($O267="Jalon",BZ$7&gt;=$R267,BZ$7&lt;=$R267+$S267-1),1,""))</f>
        <v/>
      </c>
      <c r="CA267" s="23" t="str">
        <f ca="1">IF(AND($O267="Objectif",CA$7&gt;=$R267,CA$7&lt;=$R267+$S267-1),2,IF(AND($O267="Jalon",CA$7&gt;=$R267,CA$7&lt;=$R267+$S267-1),1,""))</f>
        <v/>
      </c>
      <c r="CB267" s="23" t="str">
        <f ca="1">IF(AND($O267="Objectif",CB$7&gt;=$R267,CB$7&lt;=$R267+$S267-1),2,IF(AND($O267="Jalon",CB$7&gt;=$R267,CB$7&lt;=$R267+$S267-1),1,""))</f>
        <v/>
      </c>
    </row>
    <row r="268" spans="1:80" ht="30" customHeight="1" x14ac:dyDescent="0.25">
      <c r="A268" s="37">
        <v>32</v>
      </c>
      <c r="B268" s="33" t="s">
        <v>48</v>
      </c>
      <c r="C268" s="88" t="str">
        <f ca="1">VLOOKUP(((Jalons[[#This Row],[perturbation ]]+Jalons[[#This Row],[perturbation 9]])/150),$D$3:$E$6,2,1)</f>
        <v>En bonne voie</v>
      </c>
      <c r="D268" s="88" t="str">
        <f ca="1">VLOOKUP((Jalons[[#This Row],[temps consommés ]]-Jalons[[#This Row],[Nombre de jours]])/Jalons[[#This Row],[Nombre de jours]],$V$3:$W$6,2,1)</f>
        <v>En bonne voie</v>
      </c>
      <c r="E268" s="22" t="s">
        <v>9</v>
      </c>
      <c r="F268" s="65">
        <f>IF(AND(Jalons[[#This Row],[début réel ]]="",Jalons[[#This Row],[fin réelle ]]),0,IF(AND(Jalons[[#This Row],[début réel ]]&lt;&gt;"",Jalons[[#This Row],[fin réelle ]]=""),0.5,1))</f>
        <v>0</v>
      </c>
      <c r="G268" s="56">
        <f>+T223+1</f>
        <v>45108</v>
      </c>
      <c r="H268" s="21">
        <v>1</v>
      </c>
      <c r="I268" s="45">
        <f>+Jalons[[#This Row],[Début prévisionnel ]]+Jalons[[#This Row],[Nombre de jours]]-1</f>
        <v>45108</v>
      </c>
      <c r="J268" s="45"/>
      <c r="K268" s="87">
        <f ca="1">IF(Jalons[[#This Row],[temps consommés ]]-Jalons[[#This Row],[Nombre de jours]]&lt;0,0,Jalons[[#This Row],[temps consommés ]]-Jalons[[#This Row],[Nombre de jours]])</f>
        <v>0</v>
      </c>
      <c r="L26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8" s="45"/>
      <c r="O268" s="88" t="str">
        <f ca="1">VLOOKUP(Jalons[[#This Row],[temps consommés 10]]-Jalons[[#This Row],[Nombre de jours6]]/Jalons[[#This Row],[Nombre de jours6]],$V$3:$W$6,2,1)</f>
        <v>En bonne voie</v>
      </c>
      <c r="P268" s="22" t="s">
        <v>9</v>
      </c>
      <c r="Q268" s="65">
        <f>IF(AND(Jalons[[#This Row],[début réel 8]]="",Jalons[[#This Row],[fin réelle 11]]),0,IF(AND(Jalons[[#This Row],[début réel 8]]&lt;&gt;"",Jalons[[#This Row],[fin réelle 11]]=""),0.5,1))</f>
        <v>0</v>
      </c>
      <c r="R268" s="56">
        <f>+Jalons[[#This Row],[Fin ]]+1</f>
        <v>45109</v>
      </c>
      <c r="S268">
        <v>1</v>
      </c>
      <c r="T268" s="45">
        <f>Jalons[[#This Row],[Début prévisionnel 5]]+Jalons[[#This Row],[Nombre de jours6]]</f>
        <v>45110</v>
      </c>
      <c r="U268" s="64"/>
      <c r="V268" s="87">
        <f ca="1">IF(Jalons[[#This Row],[temps consommés 10]]-Jalons[[#This Row],[Nombre de jours6]]&lt;0,0,Jalons[[#This Row],[temps consommés 10]]-Jalons[[#This Row],[Nombre de jours6]])</f>
        <v>0</v>
      </c>
      <c r="W26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8" s="45"/>
      <c r="Y268" s="23" t="str">
        <f ca="1">IF(AND($O268="Objectif",Y$7&gt;=$R268,Y$7&lt;=$R268+$S268-1),2,IF(AND($O268="Jalon",Y$7&gt;=$R268,Y$7&lt;=$R268+$S268-1),1,""))</f>
        <v/>
      </c>
      <c r="Z268" s="23" t="str">
        <f ca="1">IF(AND($O268="Objectif",Z$7&gt;=$R268,Z$7&lt;=$R268+$S268-1),2,IF(AND($O268="Jalon",Z$7&gt;=$R268,Z$7&lt;=$R268+$S268-1),1,""))</f>
        <v/>
      </c>
      <c r="AA268" s="23" t="str">
        <f ca="1">IF(AND($O268="Objectif",AA$7&gt;=$R268,AA$7&lt;=$R268+$S268-1),2,IF(AND($O268="Jalon",AA$7&gt;=$R268,AA$7&lt;=$R268+$S268-1),1,""))</f>
        <v/>
      </c>
      <c r="AB268" s="23" t="str">
        <f ca="1">IF(AND($O268="Objectif",AB$7&gt;=$R268,AB$7&lt;=$R268+$S268-1),2,IF(AND($O268="Jalon",AB$7&gt;=$R268,AB$7&lt;=$R268+$S268-1),1,""))</f>
        <v/>
      </c>
      <c r="AC268" s="23" t="str">
        <f ca="1">IF(AND($O268="Objectif",AC$7&gt;=$R268,AC$7&lt;=$R268+$S268-1),2,IF(AND($O268="Jalon",AC$7&gt;=$R268,AC$7&lt;=$R268+$S268-1),1,""))</f>
        <v/>
      </c>
      <c r="AD268" s="23" t="str">
        <f ca="1">IF(AND($O268="Objectif",AD$7&gt;=$R268,AD$7&lt;=$R268+$S268-1),2,IF(AND($O268="Jalon",AD$7&gt;=$R268,AD$7&lt;=$R268+$S268-1),1,""))</f>
        <v/>
      </c>
      <c r="AE268" s="23" t="str">
        <f ca="1">IF(AND($O268="Objectif",AE$7&gt;=$R268,AE$7&lt;=$R268+$S268-1),2,IF(AND($O268="Jalon",AE$7&gt;=$R268,AE$7&lt;=$R268+$S268-1),1,""))</f>
        <v/>
      </c>
      <c r="AF268" s="23" t="str">
        <f ca="1">IF(AND($O268="Objectif",AF$7&gt;=$R268,AF$7&lt;=$R268+$S268-1),2,IF(AND($O268="Jalon",AF$7&gt;=$R268,AF$7&lt;=$R268+$S268-1),1,""))</f>
        <v/>
      </c>
      <c r="AG268" s="23" t="str">
        <f ca="1">IF(AND($O268="Objectif",AG$7&gt;=$R268,AG$7&lt;=$R268+$S268-1),2,IF(AND($O268="Jalon",AG$7&gt;=$R268,AG$7&lt;=$R268+$S268-1),1,""))</f>
        <v/>
      </c>
      <c r="AH268" s="23" t="str">
        <f ca="1">IF(AND($O268="Objectif",AH$7&gt;=$R268,AH$7&lt;=$R268+$S268-1),2,IF(AND($O268="Jalon",AH$7&gt;=$R268,AH$7&lt;=$R268+$S268-1),1,""))</f>
        <v/>
      </c>
      <c r="AI268" s="23" t="str">
        <f ca="1">IF(AND($O268="Objectif",AI$7&gt;=$R268,AI$7&lt;=$R268+$S268-1),2,IF(AND($O268="Jalon",AI$7&gt;=$R268,AI$7&lt;=$R268+$S268-1),1,""))</f>
        <v/>
      </c>
      <c r="AJ268" s="23" t="str">
        <f ca="1">IF(AND($O268="Objectif",AJ$7&gt;=$R268,AJ$7&lt;=$R268+$S268-1),2,IF(AND($O268="Jalon",AJ$7&gt;=$R268,AJ$7&lt;=$R268+$S268-1),1,""))</f>
        <v/>
      </c>
      <c r="AK268" s="23" t="str">
        <f ca="1">IF(AND($O268="Objectif",AK$7&gt;=$R268,AK$7&lt;=$R268+$S268-1),2,IF(AND($O268="Jalon",AK$7&gt;=$R268,AK$7&lt;=$R268+$S268-1),1,""))</f>
        <v/>
      </c>
      <c r="AL268" s="23" t="str">
        <f ca="1">IF(AND($O268="Objectif",AL$7&gt;=$R268,AL$7&lt;=$R268+$S268-1),2,IF(AND($O268="Jalon",AL$7&gt;=$R268,AL$7&lt;=$R268+$S268-1),1,""))</f>
        <v/>
      </c>
      <c r="AM268" s="23" t="str">
        <f ca="1">IF(AND($O268="Objectif",AM$7&gt;=$R268,AM$7&lt;=$R268+$S268-1),2,IF(AND($O268="Jalon",AM$7&gt;=$R268,AM$7&lt;=$R268+$S268-1),1,""))</f>
        <v/>
      </c>
      <c r="AN268" s="23" t="str">
        <f ca="1">IF(AND($O268="Objectif",AN$7&gt;=$R268,AN$7&lt;=$R268+$S268-1),2,IF(AND($O268="Jalon",AN$7&gt;=$R268,AN$7&lt;=$R268+$S268-1),1,""))</f>
        <v/>
      </c>
      <c r="AO268" s="23" t="str">
        <f ca="1">IF(AND($O268="Objectif",AO$7&gt;=$R268,AO$7&lt;=$R268+$S268-1),2,IF(AND($O268="Jalon",AO$7&gt;=$R268,AO$7&lt;=$R268+$S268-1),1,""))</f>
        <v/>
      </c>
      <c r="AP268" s="23" t="str">
        <f ca="1">IF(AND($O268="Objectif",AP$7&gt;=$R268,AP$7&lt;=$R268+$S268-1),2,IF(AND($O268="Jalon",AP$7&gt;=$R268,AP$7&lt;=$R268+$S268-1),1,""))</f>
        <v/>
      </c>
      <c r="AQ268" s="23" t="str">
        <f ca="1">IF(AND($O268="Objectif",AQ$7&gt;=$R268,AQ$7&lt;=$R268+$S268-1),2,IF(AND($O268="Jalon",AQ$7&gt;=$R268,AQ$7&lt;=$R268+$S268-1),1,""))</f>
        <v/>
      </c>
      <c r="AR268" s="23" t="str">
        <f ca="1">IF(AND($O268="Objectif",AR$7&gt;=$R268,AR$7&lt;=$R268+$S268-1),2,IF(AND($O268="Jalon",AR$7&gt;=$R268,AR$7&lt;=$R268+$S268-1),1,""))</f>
        <v/>
      </c>
      <c r="AS268" s="23" t="str">
        <f ca="1">IF(AND($O268="Objectif",AS$7&gt;=$R268,AS$7&lt;=$R268+$S268-1),2,IF(AND($O268="Jalon",AS$7&gt;=$R268,AS$7&lt;=$R268+$S268-1),1,""))</f>
        <v/>
      </c>
      <c r="AT268" s="23" t="str">
        <f ca="1">IF(AND($O268="Objectif",AT$7&gt;=$R268,AT$7&lt;=$R268+$S268-1),2,IF(AND($O268="Jalon",AT$7&gt;=$R268,AT$7&lt;=$R268+$S268-1),1,""))</f>
        <v/>
      </c>
      <c r="AU268" s="23" t="str">
        <f ca="1">IF(AND($O268="Objectif",AU$7&gt;=$R268,AU$7&lt;=$R268+$S268-1),2,IF(AND($O268="Jalon",AU$7&gt;=$R268,AU$7&lt;=$R268+$S268-1),1,""))</f>
        <v/>
      </c>
      <c r="AV268" s="23" t="str">
        <f ca="1">IF(AND($O268="Objectif",AV$7&gt;=$R268,AV$7&lt;=$R268+$S268-1),2,IF(AND($O268="Jalon",AV$7&gt;=$R268,AV$7&lt;=$R268+$S268-1),1,""))</f>
        <v/>
      </c>
      <c r="AW268" s="23" t="str">
        <f ca="1">IF(AND($O268="Objectif",AW$7&gt;=$R268,AW$7&lt;=$R268+$S268-1),2,IF(AND($O268="Jalon",AW$7&gt;=$R268,AW$7&lt;=$R268+$S268-1),1,""))</f>
        <v/>
      </c>
      <c r="AX268" s="23" t="str">
        <f ca="1">IF(AND($O268="Objectif",AX$7&gt;=$R268,AX$7&lt;=$R268+$S268-1),2,IF(AND($O268="Jalon",AX$7&gt;=$R268,AX$7&lt;=$R268+$S268-1),1,""))</f>
        <v/>
      </c>
      <c r="AY268" s="23" t="str">
        <f ca="1">IF(AND($O268="Objectif",AY$7&gt;=$R268,AY$7&lt;=$R268+$S268-1),2,IF(AND($O268="Jalon",AY$7&gt;=$R268,AY$7&lt;=$R268+$S268-1),1,""))</f>
        <v/>
      </c>
      <c r="AZ268" s="23" t="str">
        <f ca="1">IF(AND($O268="Objectif",AZ$7&gt;=$R268,AZ$7&lt;=$R268+$S268-1),2,IF(AND($O268="Jalon",AZ$7&gt;=$R268,AZ$7&lt;=$R268+$S268-1),1,""))</f>
        <v/>
      </c>
      <c r="BA268" s="23" t="str">
        <f ca="1">IF(AND($O268="Objectif",BA$7&gt;=$R268,BA$7&lt;=$R268+$S268-1),2,IF(AND($O268="Jalon",BA$7&gt;=$R268,BA$7&lt;=$R268+$S268-1),1,""))</f>
        <v/>
      </c>
      <c r="BB268" s="23" t="str">
        <f ca="1">IF(AND($O268="Objectif",BB$7&gt;=$R268,BB$7&lt;=$R268+$S268-1),2,IF(AND($O268="Jalon",BB$7&gt;=$R268,BB$7&lt;=$R268+$S268-1),1,""))</f>
        <v/>
      </c>
      <c r="BC268" s="23" t="str">
        <f ca="1">IF(AND($O268="Objectif",BC$7&gt;=$R268,BC$7&lt;=$R268+$S268-1),2,IF(AND($O268="Jalon",BC$7&gt;=$R268,BC$7&lt;=$R268+$S268-1),1,""))</f>
        <v/>
      </c>
      <c r="BD268" s="23" t="str">
        <f ca="1">IF(AND($O268="Objectif",BD$7&gt;=$R268,BD$7&lt;=$R268+$S268-1),2,IF(AND($O268="Jalon",BD$7&gt;=$R268,BD$7&lt;=$R268+$S268-1),1,""))</f>
        <v/>
      </c>
      <c r="BE268" s="23" t="str">
        <f ca="1">IF(AND($O268="Objectif",BE$7&gt;=$R268,BE$7&lt;=$R268+$S268-1),2,IF(AND($O268="Jalon",BE$7&gt;=$R268,BE$7&lt;=$R268+$S268-1),1,""))</f>
        <v/>
      </c>
      <c r="BF268" s="23" t="str">
        <f ca="1">IF(AND($O268="Objectif",BF$7&gt;=$R268,BF$7&lt;=$R268+$S268-1),2,IF(AND($O268="Jalon",BF$7&gt;=$R268,BF$7&lt;=$R268+$S268-1),1,""))</f>
        <v/>
      </c>
      <c r="BG268" s="23" t="str">
        <f ca="1">IF(AND($O268="Objectif",BG$7&gt;=$R268,BG$7&lt;=$R268+$S268-1),2,IF(AND($O268="Jalon",BG$7&gt;=$R268,BG$7&lt;=$R268+$S268-1),1,""))</f>
        <v/>
      </c>
      <c r="BH268" s="23" t="str">
        <f ca="1">IF(AND($O268="Objectif",BH$7&gt;=$R268,BH$7&lt;=$R268+$S268-1),2,IF(AND($O268="Jalon",BH$7&gt;=$R268,BH$7&lt;=$R268+$S268-1),1,""))</f>
        <v/>
      </c>
      <c r="BI268" s="23" t="str">
        <f ca="1">IF(AND($O268="Objectif",BI$7&gt;=$R268,BI$7&lt;=$R268+$S268-1),2,IF(AND($O268="Jalon",BI$7&gt;=$R268,BI$7&lt;=$R268+$S268-1),1,""))</f>
        <v/>
      </c>
      <c r="BJ268" s="23" t="str">
        <f ca="1">IF(AND($O268="Objectif",BJ$7&gt;=$R268,BJ$7&lt;=$R268+$S268-1),2,IF(AND($O268="Jalon",BJ$7&gt;=$R268,BJ$7&lt;=$R268+$S268-1),1,""))</f>
        <v/>
      </c>
      <c r="BK268" s="23" t="str">
        <f ca="1">IF(AND($O268="Objectif",BK$7&gt;=$R268,BK$7&lt;=$R268+$S268-1),2,IF(AND($O268="Jalon",BK$7&gt;=$R268,BK$7&lt;=$R268+$S268-1),1,""))</f>
        <v/>
      </c>
      <c r="BL268" s="23" t="str">
        <f ca="1">IF(AND($O268="Objectif",BL$7&gt;=$R268,BL$7&lt;=$R268+$S268-1),2,IF(AND($O268="Jalon",BL$7&gt;=$R268,BL$7&lt;=$R268+$S268-1),1,""))</f>
        <v/>
      </c>
      <c r="BM268" s="23" t="str">
        <f ca="1">IF(AND($O268="Objectif",BM$7&gt;=$R268,BM$7&lt;=$R268+$S268-1),2,IF(AND($O268="Jalon",BM$7&gt;=$R268,BM$7&lt;=$R268+$S268-1),1,""))</f>
        <v/>
      </c>
      <c r="BN268" s="23" t="str">
        <f ca="1">IF(AND($O268="Objectif",BN$7&gt;=$R268,BN$7&lt;=$R268+$S268-1),2,IF(AND($O268="Jalon",BN$7&gt;=$R268,BN$7&lt;=$R268+$S268-1),1,""))</f>
        <v/>
      </c>
      <c r="BO268" s="23" t="str">
        <f ca="1">IF(AND($O268="Objectif",BO$7&gt;=$R268,BO$7&lt;=$R268+$S268-1),2,IF(AND($O268="Jalon",BO$7&gt;=$R268,BO$7&lt;=$R268+$S268-1),1,""))</f>
        <v/>
      </c>
      <c r="BP268" s="23" t="str">
        <f ca="1">IF(AND($O268="Objectif",BP$7&gt;=$R268,BP$7&lt;=$R268+$S268-1),2,IF(AND($O268="Jalon",BP$7&gt;=$R268,BP$7&lt;=$R268+$S268-1),1,""))</f>
        <v/>
      </c>
      <c r="BQ268" s="23" t="str">
        <f ca="1">IF(AND($O268="Objectif",BQ$7&gt;=$R268,BQ$7&lt;=$R268+$S268-1),2,IF(AND($O268="Jalon",BQ$7&gt;=$R268,BQ$7&lt;=$R268+$S268-1),1,""))</f>
        <v/>
      </c>
      <c r="BR268" s="23" t="str">
        <f ca="1">IF(AND($O268="Objectif",BR$7&gt;=$R268,BR$7&lt;=$R268+$S268-1),2,IF(AND($O268="Jalon",BR$7&gt;=$R268,BR$7&lt;=$R268+$S268-1),1,""))</f>
        <v/>
      </c>
      <c r="BS268" s="23" t="str">
        <f ca="1">IF(AND($O268="Objectif",BS$7&gt;=$R268,BS$7&lt;=$R268+$S268-1),2,IF(AND($O268="Jalon",BS$7&gt;=$R268,BS$7&lt;=$R268+$S268-1),1,""))</f>
        <v/>
      </c>
      <c r="BT268" s="23" t="str">
        <f ca="1">IF(AND($O268="Objectif",BT$7&gt;=$R268,BT$7&lt;=$R268+$S268-1),2,IF(AND($O268="Jalon",BT$7&gt;=$R268,BT$7&lt;=$R268+$S268-1),1,""))</f>
        <v/>
      </c>
      <c r="BU268" s="23" t="str">
        <f ca="1">IF(AND($O268="Objectif",BU$7&gt;=$R268,BU$7&lt;=$R268+$S268-1),2,IF(AND($O268="Jalon",BU$7&gt;=$R268,BU$7&lt;=$R268+$S268-1),1,""))</f>
        <v/>
      </c>
      <c r="BV268" s="23" t="str">
        <f ca="1">IF(AND($O268="Objectif",BV$7&gt;=$R268,BV$7&lt;=$R268+$S268-1),2,IF(AND($O268="Jalon",BV$7&gt;=$R268,BV$7&lt;=$R268+$S268-1),1,""))</f>
        <v/>
      </c>
      <c r="BW268" s="23" t="str">
        <f ca="1">IF(AND($O268="Objectif",BW$7&gt;=$R268,BW$7&lt;=$R268+$S268-1),2,IF(AND($O268="Jalon",BW$7&gt;=$R268,BW$7&lt;=$R268+$S268-1),1,""))</f>
        <v/>
      </c>
      <c r="BX268" s="23" t="str">
        <f ca="1">IF(AND($O268="Objectif",BX$7&gt;=$R268,BX$7&lt;=$R268+$S268-1),2,IF(AND($O268="Jalon",BX$7&gt;=$R268,BX$7&lt;=$R268+$S268-1),1,""))</f>
        <v/>
      </c>
      <c r="BY268" s="23" t="str">
        <f ca="1">IF(AND($O268="Objectif",BY$7&gt;=$R268,BY$7&lt;=$R268+$S268-1),2,IF(AND($O268="Jalon",BY$7&gt;=$R268,BY$7&lt;=$R268+$S268-1),1,""))</f>
        <v/>
      </c>
      <c r="BZ268" s="23" t="str">
        <f ca="1">IF(AND($O268="Objectif",BZ$7&gt;=$R268,BZ$7&lt;=$R268+$S268-1),2,IF(AND($O268="Jalon",BZ$7&gt;=$R268,BZ$7&lt;=$R268+$S268-1),1,""))</f>
        <v/>
      </c>
      <c r="CA268" s="23" t="str">
        <f ca="1">IF(AND($O268="Objectif",CA$7&gt;=$R268,CA$7&lt;=$R268+$S268-1),2,IF(AND($O268="Jalon",CA$7&gt;=$R268,CA$7&lt;=$R268+$S268-1),1,""))</f>
        <v/>
      </c>
      <c r="CB268" s="23" t="str">
        <f ca="1">IF(AND($O268="Objectif",CB$7&gt;=$R268,CB$7&lt;=$R268+$S268-1),2,IF(AND($O268="Jalon",CB$7&gt;=$R268,CB$7&lt;=$R268+$S268-1),1,""))</f>
        <v/>
      </c>
    </row>
    <row r="269" spans="1:80" ht="30" customHeight="1" x14ac:dyDescent="0.25">
      <c r="A269" s="37">
        <v>33</v>
      </c>
      <c r="B269" s="33" t="s">
        <v>49</v>
      </c>
      <c r="C269" s="88" t="str">
        <f ca="1">VLOOKUP(((Jalons[[#This Row],[perturbation ]]+Jalons[[#This Row],[perturbation 9]])/150),$D$3:$E$6,2,1)</f>
        <v>En bonne voie</v>
      </c>
      <c r="D269" s="88" t="str">
        <f ca="1">VLOOKUP((Jalons[[#This Row],[temps consommés ]]-Jalons[[#This Row],[Nombre de jours]])/Jalons[[#This Row],[Nombre de jours]],$V$3:$W$6,2,1)</f>
        <v>En bonne voie</v>
      </c>
      <c r="E269" s="22" t="s">
        <v>9</v>
      </c>
      <c r="F269" s="65">
        <f>IF(AND(Jalons[[#This Row],[début réel ]]="",Jalons[[#This Row],[fin réelle ]]),0,IF(AND(Jalons[[#This Row],[début réel ]]&lt;&gt;"",Jalons[[#This Row],[fin réelle ]]=""),0.5,1))</f>
        <v>0</v>
      </c>
      <c r="G269" s="56">
        <f>+T224+1</f>
        <v>45108</v>
      </c>
      <c r="H269" s="21">
        <v>1</v>
      </c>
      <c r="I269" s="45">
        <f>+Jalons[[#This Row],[Début prévisionnel ]]+Jalons[[#This Row],[Nombre de jours]]-1</f>
        <v>45108</v>
      </c>
      <c r="J269" s="45"/>
      <c r="K269" s="87">
        <f ca="1">IF(Jalons[[#This Row],[temps consommés ]]-Jalons[[#This Row],[Nombre de jours]]&lt;0,0,Jalons[[#This Row],[temps consommés ]]-Jalons[[#This Row],[Nombre de jours]])</f>
        <v>0</v>
      </c>
      <c r="L26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69" s="45"/>
      <c r="O269" s="88" t="str">
        <f ca="1">VLOOKUP(Jalons[[#This Row],[temps consommés 10]]-Jalons[[#This Row],[Nombre de jours6]]/Jalons[[#This Row],[Nombre de jours6]],$V$3:$W$6,2,1)</f>
        <v>En bonne voie</v>
      </c>
      <c r="P269" s="22" t="s">
        <v>9</v>
      </c>
      <c r="Q269" s="65">
        <f>IF(AND(Jalons[[#This Row],[début réel 8]]="",Jalons[[#This Row],[fin réelle 11]]),0,IF(AND(Jalons[[#This Row],[début réel 8]]&lt;&gt;"",Jalons[[#This Row],[fin réelle 11]]=""),0.5,1))</f>
        <v>0</v>
      </c>
      <c r="R269" s="56">
        <f>+Jalons[[#This Row],[Fin ]]+1</f>
        <v>45109</v>
      </c>
      <c r="S269">
        <v>1</v>
      </c>
      <c r="T269" s="45">
        <f>Jalons[[#This Row],[Début prévisionnel 5]]+Jalons[[#This Row],[Nombre de jours6]]</f>
        <v>45110</v>
      </c>
      <c r="U269" s="64"/>
      <c r="V269" s="87">
        <f ca="1">IF(Jalons[[#This Row],[temps consommés 10]]-Jalons[[#This Row],[Nombre de jours6]]&lt;0,0,Jalons[[#This Row],[temps consommés 10]]-Jalons[[#This Row],[Nombre de jours6]])</f>
        <v>0</v>
      </c>
      <c r="W26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69" s="45"/>
      <c r="Y269" s="23" t="str">
        <f ca="1">IF(AND($O269="Objectif",Y$7&gt;=$R269,Y$7&lt;=$R269+$S269-1),2,IF(AND($O269="Jalon",Y$7&gt;=$R269,Y$7&lt;=$R269+$S269-1),1,""))</f>
        <v/>
      </c>
      <c r="Z269" s="23" t="str">
        <f ca="1">IF(AND($O269="Objectif",Z$7&gt;=$R269,Z$7&lt;=$R269+$S269-1),2,IF(AND($O269="Jalon",Z$7&gt;=$R269,Z$7&lt;=$R269+$S269-1),1,""))</f>
        <v/>
      </c>
      <c r="AA269" s="23" t="str">
        <f ca="1">IF(AND($O269="Objectif",AA$7&gt;=$R269,AA$7&lt;=$R269+$S269-1),2,IF(AND($O269="Jalon",AA$7&gt;=$R269,AA$7&lt;=$R269+$S269-1),1,""))</f>
        <v/>
      </c>
      <c r="AB269" s="23" t="str">
        <f ca="1">IF(AND($O269="Objectif",AB$7&gt;=$R269,AB$7&lt;=$R269+$S269-1),2,IF(AND($O269="Jalon",AB$7&gt;=$R269,AB$7&lt;=$R269+$S269-1),1,""))</f>
        <v/>
      </c>
      <c r="AC269" s="23" t="str">
        <f ca="1">IF(AND($O269="Objectif",AC$7&gt;=$R269,AC$7&lt;=$R269+$S269-1),2,IF(AND($O269="Jalon",AC$7&gt;=$R269,AC$7&lt;=$R269+$S269-1),1,""))</f>
        <v/>
      </c>
      <c r="AD269" s="23" t="str">
        <f ca="1">IF(AND($O269="Objectif",AD$7&gt;=$R269,AD$7&lt;=$R269+$S269-1),2,IF(AND($O269="Jalon",AD$7&gt;=$R269,AD$7&lt;=$R269+$S269-1),1,""))</f>
        <v/>
      </c>
      <c r="AE269" s="23" t="str">
        <f ca="1">IF(AND($O269="Objectif",AE$7&gt;=$R269,AE$7&lt;=$R269+$S269-1),2,IF(AND($O269="Jalon",AE$7&gt;=$R269,AE$7&lt;=$R269+$S269-1),1,""))</f>
        <v/>
      </c>
      <c r="AF269" s="23" t="str">
        <f ca="1">IF(AND($O269="Objectif",AF$7&gt;=$R269,AF$7&lt;=$R269+$S269-1),2,IF(AND($O269="Jalon",AF$7&gt;=$R269,AF$7&lt;=$R269+$S269-1),1,""))</f>
        <v/>
      </c>
      <c r="AG269" s="23" t="str">
        <f ca="1">IF(AND($O269="Objectif",AG$7&gt;=$R269,AG$7&lt;=$R269+$S269-1),2,IF(AND($O269="Jalon",AG$7&gt;=$R269,AG$7&lt;=$R269+$S269-1),1,""))</f>
        <v/>
      </c>
      <c r="AH269" s="23" t="str">
        <f ca="1">IF(AND($O269="Objectif",AH$7&gt;=$R269,AH$7&lt;=$R269+$S269-1),2,IF(AND($O269="Jalon",AH$7&gt;=$R269,AH$7&lt;=$R269+$S269-1),1,""))</f>
        <v/>
      </c>
      <c r="AI269" s="23" t="str">
        <f ca="1">IF(AND($O269="Objectif",AI$7&gt;=$R269,AI$7&lt;=$R269+$S269-1),2,IF(AND($O269="Jalon",AI$7&gt;=$R269,AI$7&lt;=$R269+$S269-1),1,""))</f>
        <v/>
      </c>
      <c r="AJ269" s="23" t="str">
        <f ca="1">IF(AND($O269="Objectif",AJ$7&gt;=$R269,AJ$7&lt;=$R269+$S269-1),2,IF(AND($O269="Jalon",AJ$7&gt;=$R269,AJ$7&lt;=$R269+$S269-1),1,""))</f>
        <v/>
      </c>
      <c r="AK269" s="23" t="str">
        <f ca="1">IF(AND($O269="Objectif",AK$7&gt;=$R269,AK$7&lt;=$R269+$S269-1),2,IF(AND($O269="Jalon",AK$7&gt;=$R269,AK$7&lt;=$R269+$S269-1),1,""))</f>
        <v/>
      </c>
      <c r="AL269" s="23" t="str">
        <f ca="1">IF(AND($O269="Objectif",AL$7&gt;=$R269,AL$7&lt;=$R269+$S269-1),2,IF(AND($O269="Jalon",AL$7&gt;=$R269,AL$7&lt;=$R269+$S269-1),1,""))</f>
        <v/>
      </c>
      <c r="AM269" s="23" t="str">
        <f ca="1">IF(AND($O269="Objectif",AM$7&gt;=$R269,AM$7&lt;=$R269+$S269-1),2,IF(AND($O269="Jalon",AM$7&gt;=$R269,AM$7&lt;=$R269+$S269-1),1,""))</f>
        <v/>
      </c>
      <c r="AN269" s="23" t="str">
        <f ca="1">IF(AND($O269="Objectif",AN$7&gt;=$R269,AN$7&lt;=$R269+$S269-1),2,IF(AND($O269="Jalon",AN$7&gt;=$R269,AN$7&lt;=$R269+$S269-1),1,""))</f>
        <v/>
      </c>
      <c r="AO269" s="23" t="str">
        <f ca="1">IF(AND($O269="Objectif",AO$7&gt;=$R269,AO$7&lt;=$R269+$S269-1),2,IF(AND($O269="Jalon",AO$7&gt;=$R269,AO$7&lt;=$R269+$S269-1),1,""))</f>
        <v/>
      </c>
      <c r="AP269" s="23" t="str">
        <f ca="1">IF(AND($O269="Objectif",AP$7&gt;=$R269,AP$7&lt;=$R269+$S269-1),2,IF(AND($O269="Jalon",AP$7&gt;=$R269,AP$7&lt;=$R269+$S269-1),1,""))</f>
        <v/>
      </c>
      <c r="AQ269" s="23" t="str">
        <f ca="1">IF(AND($O269="Objectif",AQ$7&gt;=$R269,AQ$7&lt;=$R269+$S269-1),2,IF(AND($O269="Jalon",AQ$7&gt;=$R269,AQ$7&lt;=$R269+$S269-1),1,""))</f>
        <v/>
      </c>
      <c r="AR269" s="23" t="str">
        <f ca="1">IF(AND($O269="Objectif",AR$7&gt;=$R269,AR$7&lt;=$R269+$S269-1),2,IF(AND($O269="Jalon",AR$7&gt;=$R269,AR$7&lt;=$R269+$S269-1),1,""))</f>
        <v/>
      </c>
      <c r="AS269" s="23" t="str">
        <f ca="1">IF(AND($O269="Objectif",AS$7&gt;=$R269,AS$7&lt;=$R269+$S269-1),2,IF(AND($O269="Jalon",AS$7&gt;=$R269,AS$7&lt;=$R269+$S269-1),1,""))</f>
        <v/>
      </c>
      <c r="AT269" s="23" t="str">
        <f ca="1">IF(AND($O269="Objectif",AT$7&gt;=$R269,AT$7&lt;=$R269+$S269-1),2,IF(AND($O269="Jalon",AT$7&gt;=$R269,AT$7&lt;=$R269+$S269-1),1,""))</f>
        <v/>
      </c>
      <c r="AU269" s="23" t="str">
        <f ca="1">IF(AND($O269="Objectif",AU$7&gt;=$R269,AU$7&lt;=$R269+$S269-1),2,IF(AND($O269="Jalon",AU$7&gt;=$R269,AU$7&lt;=$R269+$S269-1),1,""))</f>
        <v/>
      </c>
      <c r="AV269" s="23" t="str">
        <f ca="1">IF(AND($O269="Objectif",AV$7&gt;=$R269,AV$7&lt;=$R269+$S269-1),2,IF(AND($O269="Jalon",AV$7&gt;=$R269,AV$7&lt;=$R269+$S269-1),1,""))</f>
        <v/>
      </c>
      <c r="AW269" s="23" t="str">
        <f ca="1">IF(AND($O269="Objectif",AW$7&gt;=$R269,AW$7&lt;=$R269+$S269-1),2,IF(AND($O269="Jalon",AW$7&gt;=$R269,AW$7&lt;=$R269+$S269-1),1,""))</f>
        <v/>
      </c>
      <c r="AX269" s="23" t="str">
        <f ca="1">IF(AND($O269="Objectif",AX$7&gt;=$R269,AX$7&lt;=$R269+$S269-1),2,IF(AND($O269="Jalon",AX$7&gt;=$R269,AX$7&lt;=$R269+$S269-1),1,""))</f>
        <v/>
      </c>
      <c r="AY269" s="23" t="str">
        <f ca="1">IF(AND($O269="Objectif",AY$7&gt;=$R269,AY$7&lt;=$R269+$S269-1),2,IF(AND($O269="Jalon",AY$7&gt;=$R269,AY$7&lt;=$R269+$S269-1),1,""))</f>
        <v/>
      </c>
      <c r="AZ269" s="23" t="str">
        <f ca="1">IF(AND($O269="Objectif",AZ$7&gt;=$R269,AZ$7&lt;=$R269+$S269-1),2,IF(AND($O269="Jalon",AZ$7&gt;=$R269,AZ$7&lt;=$R269+$S269-1),1,""))</f>
        <v/>
      </c>
      <c r="BA269" s="23" t="str">
        <f ca="1">IF(AND($O269="Objectif",BA$7&gt;=$R269,BA$7&lt;=$R269+$S269-1),2,IF(AND($O269="Jalon",BA$7&gt;=$R269,BA$7&lt;=$R269+$S269-1),1,""))</f>
        <v/>
      </c>
      <c r="BB269" s="23" t="str">
        <f ca="1">IF(AND($O269="Objectif",BB$7&gt;=$R269,BB$7&lt;=$R269+$S269-1),2,IF(AND($O269="Jalon",BB$7&gt;=$R269,BB$7&lt;=$R269+$S269-1),1,""))</f>
        <v/>
      </c>
      <c r="BC269" s="23" t="str">
        <f ca="1">IF(AND($O269="Objectif",BC$7&gt;=$R269,BC$7&lt;=$R269+$S269-1),2,IF(AND($O269="Jalon",BC$7&gt;=$R269,BC$7&lt;=$R269+$S269-1),1,""))</f>
        <v/>
      </c>
      <c r="BD269" s="23" t="str">
        <f ca="1">IF(AND($O269="Objectif",BD$7&gt;=$R269,BD$7&lt;=$R269+$S269-1),2,IF(AND($O269="Jalon",BD$7&gt;=$R269,BD$7&lt;=$R269+$S269-1),1,""))</f>
        <v/>
      </c>
      <c r="BE269" s="23" t="str">
        <f ca="1">IF(AND($O269="Objectif",BE$7&gt;=$R269,BE$7&lt;=$R269+$S269-1),2,IF(AND($O269="Jalon",BE$7&gt;=$R269,BE$7&lt;=$R269+$S269-1),1,""))</f>
        <v/>
      </c>
      <c r="BF269" s="23" t="str">
        <f ca="1">IF(AND($O269="Objectif",BF$7&gt;=$R269,BF$7&lt;=$R269+$S269-1),2,IF(AND($O269="Jalon",BF$7&gt;=$R269,BF$7&lt;=$R269+$S269-1),1,""))</f>
        <v/>
      </c>
      <c r="BG269" s="23" t="str">
        <f ca="1">IF(AND($O269="Objectif",BG$7&gt;=$R269,BG$7&lt;=$R269+$S269-1),2,IF(AND($O269="Jalon",BG$7&gt;=$R269,BG$7&lt;=$R269+$S269-1),1,""))</f>
        <v/>
      </c>
      <c r="BH269" s="23" t="str">
        <f ca="1">IF(AND($O269="Objectif",BH$7&gt;=$R269,BH$7&lt;=$R269+$S269-1),2,IF(AND($O269="Jalon",BH$7&gt;=$R269,BH$7&lt;=$R269+$S269-1),1,""))</f>
        <v/>
      </c>
      <c r="BI269" s="23" t="str">
        <f ca="1">IF(AND($O269="Objectif",BI$7&gt;=$R269,BI$7&lt;=$R269+$S269-1),2,IF(AND($O269="Jalon",BI$7&gt;=$R269,BI$7&lt;=$R269+$S269-1),1,""))</f>
        <v/>
      </c>
      <c r="BJ269" s="23" t="str">
        <f ca="1">IF(AND($O269="Objectif",BJ$7&gt;=$R269,BJ$7&lt;=$R269+$S269-1),2,IF(AND($O269="Jalon",BJ$7&gt;=$R269,BJ$7&lt;=$R269+$S269-1),1,""))</f>
        <v/>
      </c>
      <c r="BK269" s="23" t="str">
        <f ca="1">IF(AND($O269="Objectif",BK$7&gt;=$R269,BK$7&lt;=$R269+$S269-1),2,IF(AND($O269="Jalon",BK$7&gt;=$R269,BK$7&lt;=$R269+$S269-1),1,""))</f>
        <v/>
      </c>
      <c r="BL269" s="23" t="str">
        <f ca="1">IF(AND($O269="Objectif",BL$7&gt;=$R269,BL$7&lt;=$R269+$S269-1),2,IF(AND($O269="Jalon",BL$7&gt;=$R269,BL$7&lt;=$R269+$S269-1),1,""))</f>
        <v/>
      </c>
      <c r="BM269" s="23" t="str">
        <f ca="1">IF(AND($O269="Objectif",BM$7&gt;=$R269,BM$7&lt;=$R269+$S269-1),2,IF(AND($O269="Jalon",BM$7&gt;=$R269,BM$7&lt;=$R269+$S269-1),1,""))</f>
        <v/>
      </c>
      <c r="BN269" s="23" t="str">
        <f ca="1">IF(AND($O269="Objectif",BN$7&gt;=$R269,BN$7&lt;=$R269+$S269-1),2,IF(AND($O269="Jalon",BN$7&gt;=$R269,BN$7&lt;=$R269+$S269-1),1,""))</f>
        <v/>
      </c>
      <c r="BO269" s="23" t="str">
        <f ca="1">IF(AND($O269="Objectif",BO$7&gt;=$R269,BO$7&lt;=$R269+$S269-1),2,IF(AND($O269="Jalon",BO$7&gt;=$R269,BO$7&lt;=$R269+$S269-1),1,""))</f>
        <v/>
      </c>
      <c r="BP269" s="23" t="str">
        <f ca="1">IF(AND($O269="Objectif",BP$7&gt;=$R269,BP$7&lt;=$R269+$S269-1),2,IF(AND($O269="Jalon",BP$7&gt;=$R269,BP$7&lt;=$R269+$S269-1),1,""))</f>
        <v/>
      </c>
      <c r="BQ269" s="23" t="str">
        <f ca="1">IF(AND($O269="Objectif",BQ$7&gt;=$R269,BQ$7&lt;=$R269+$S269-1),2,IF(AND($O269="Jalon",BQ$7&gt;=$R269,BQ$7&lt;=$R269+$S269-1),1,""))</f>
        <v/>
      </c>
      <c r="BR269" s="23" t="str">
        <f ca="1">IF(AND($O269="Objectif",BR$7&gt;=$R269,BR$7&lt;=$R269+$S269-1),2,IF(AND($O269="Jalon",BR$7&gt;=$R269,BR$7&lt;=$R269+$S269-1),1,""))</f>
        <v/>
      </c>
      <c r="BS269" s="23" t="str">
        <f ca="1">IF(AND($O269="Objectif",BS$7&gt;=$R269,BS$7&lt;=$R269+$S269-1),2,IF(AND($O269="Jalon",BS$7&gt;=$R269,BS$7&lt;=$R269+$S269-1),1,""))</f>
        <v/>
      </c>
      <c r="BT269" s="23" t="str">
        <f ca="1">IF(AND($O269="Objectif",BT$7&gt;=$R269,BT$7&lt;=$R269+$S269-1),2,IF(AND($O269="Jalon",BT$7&gt;=$R269,BT$7&lt;=$R269+$S269-1),1,""))</f>
        <v/>
      </c>
      <c r="BU269" s="23" t="str">
        <f ca="1">IF(AND($O269="Objectif",BU$7&gt;=$R269,BU$7&lt;=$R269+$S269-1),2,IF(AND($O269="Jalon",BU$7&gt;=$R269,BU$7&lt;=$R269+$S269-1),1,""))</f>
        <v/>
      </c>
      <c r="BV269" s="23" t="str">
        <f ca="1">IF(AND($O269="Objectif",BV$7&gt;=$R269,BV$7&lt;=$R269+$S269-1),2,IF(AND($O269="Jalon",BV$7&gt;=$R269,BV$7&lt;=$R269+$S269-1),1,""))</f>
        <v/>
      </c>
      <c r="BW269" s="23" t="str">
        <f ca="1">IF(AND($O269="Objectif",BW$7&gt;=$R269,BW$7&lt;=$R269+$S269-1),2,IF(AND($O269="Jalon",BW$7&gt;=$R269,BW$7&lt;=$R269+$S269-1),1,""))</f>
        <v/>
      </c>
      <c r="BX269" s="23" t="str">
        <f ca="1">IF(AND($O269="Objectif",BX$7&gt;=$R269,BX$7&lt;=$R269+$S269-1),2,IF(AND($O269="Jalon",BX$7&gt;=$R269,BX$7&lt;=$R269+$S269-1),1,""))</f>
        <v/>
      </c>
      <c r="BY269" s="23" t="str">
        <f ca="1">IF(AND($O269="Objectif",BY$7&gt;=$R269,BY$7&lt;=$R269+$S269-1),2,IF(AND($O269="Jalon",BY$7&gt;=$R269,BY$7&lt;=$R269+$S269-1),1,""))</f>
        <v/>
      </c>
      <c r="BZ269" s="23" t="str">
        <f ca="1">IF(AND($O269="Objectif",BZ$7&gt;=$R269,BZ$7&lt;=$R269+$S269-1),2,IF(AND($O269="Jalon",BZ$7&gt;=$R269,BZ$7&lt;=$R269+$S269-1),1,""))</f>
        <v/>
      </c>
      <c r="CA269" s="23" t="str">
        <f ca="1">IF(AND($O269="Objectif",CA$7&gt;=$R269,CA$7&lt;=$R269+$S269-1),2,IF(AND($O269="Jalon",CA$7&gt;=$R269,CA$7&lt;=$R269+$S269-1),1,""))</f>
        <v/>
      </c>
      <c r="CB269" s="23" t="str">
        <f ca="1">IF(AND($O269="Objectif",CB$7&gt;=$R269,CB$7&lt;=$R269+$S269-1),2,IF(AND($O269="Jalon",CB$7&gt;=$R269,CB$7&lt;=$R269+$S269-1),1,""))</f>
        <v/>
      </c>
    </row>
    <row r="270" spans="1:80" ht="30" customHeight="1" x14ac:dyDescent="0.25">
      <c r="A270" s="37">
        <v>34</v>
      </c>
      <c r="B270" s="33" t="s">
        <v>50</v>
      </c>
      <c r="C270" s="88" t="str">
        <f ca="1">VLOOKUP(((Jalons[[#This Row],[perturbation ]]+Jalons[[#This Row],[perturbation 9]])/150),$D$3:$E$6,2,1)</f>
        <v>En bonne voie</v>
      </c>
      <c r="D270" s="88" t="str">
        <f ca="1">VLOOKUP((Jalons[[#This Row],[temps consommés ]]-Jalons[[#This Row],[Nombre de jours]])/Jalons[[#This Row],[Nombre de jours]],$V$3:$W$6,2,1)</f>
        <v>En bonne voie</v>
      </c>
      <c r="E270" s="22" t="s">
        <v>9</v>
      </c>
      <c r="F270" s="65">
        <f>IF(AND(Jalons[[#This Row],[début réel ]]="",Jalons[[#This Row],[fin réelle ]]),0,IF(AND(Jalons[[#This Row],[début réel ]]&lt;&gt;"",Jalons[[#This Row],[fin réelle ]]=""),0.5,1))</f>
        <v>0</v>
      </c>
      <c r="G270" s="56">
        <f>+T225+1</f>
        <v>45108</v>
      </c>
      <c r="H270" s="21">
        <v>1</v>
      </c>
      <c r="I270" s="45">
        <f>+Jalons[[#This Row],[Début prévisionnel ]]+Jalons[[#This Row],[Nombre de jours]]-1</f>
        <v>45108</v>
      </c>
      <c r="J270" s="45"/>
      <c r="K270" s="87">
        <f ca="1">IF(Jalons[[#This Row],[temps consommés ]]-Jalons[[#This Row],[Nombre de jours]]&lt;0,0,Jalons[[#This Row],[temps consommés ]]-Jalons[[#This Row],[Nombre de jours]])</f>
        <v>0</v>
      </c>
      <c r="L270"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0" s="45"/>
      <c r="O270" s="88" t="str">
        <f ca="1">VLOOKUP(Jalons[[#This Row],[temps consommés 10]]-Jalons[[#This Row],[Nombre de jours6]]/Jalons[[#This Row],[Nombre de jours6]],$V$3:$W$6,2,1)</f>
        <v>En bonne voie</v>
      </c>
      <c r="P270" s="22" t="s">
        <v>9</v>
      </c>
      <c r="Q270" s="65">
        <f>IF(AND(Jalons[[#This Row],[début réel 8]]="",Jalons[[#This Row],[fin réelle 11]]),0,IF(AND(Jalons[[#This Row],[début réel 8]]&lt;&gt;"",Jalons[[#This Row],[fin réelle 11]]=""),0.5,1))</f>
        <v>0</v>
      </c>
      <c r="R270" s="56">
        <f>+Jalons[[#This Row],[Fin ]]+1</f>
        <v>45109</v>
      </c>
      <c r="S270">
        <v>1</v>
      </c>
      <c r="T270" s="45">
        <f>Jalons[[#This Row],[Début prévisionnel 5]]+Jalons[[#This Row],[Nombre de jours6]]</f>
        <v>45110</v>
      </c>
      <c r="U270" s="64"/>
      <c r="V270" s="87">
        <f ca="1">IF(Jalons[[#This Row],[temps consommés 10]]-Jalons[[#This Row],[Nombre de jours6]]&lt;0,0,Jalons[[#This Row],[temps consommés 10]]-Jalons[[#This Row],[Nombre de jours6]])</f>
        <v>0</v>
      </c>
      <c r="W270"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0" s="45"/>
      <c r="Y270" s="23" t="str">
        <f ca="1">IF(AND($O270="Objectif",Y$7&gt;=$R270,Y$7&lt;=$R270+$S270-1),2,IF(AND($O270="Jalon",Y$7&gt;=$R270,Y$7&lt;=$R270+$S270-1),1,""))</f>
        <v/>
      </c>
      <c r="Z270" s="23" t="str">
        <f ca="1">IF(AND($O270="Objectif",Z$7&gt;=$R270,Z$7&lt;=$R270+$S270-1),2,IF(AND($O270="Jalon",Z$7&gt;=$R270,Z$7&lt;=$R270+$S270-1),1,""))</f>
        <v/>
      </c>
      <c r="AA270" s="23" t="str">
        <f ca="1">IF(AND($O270="Objectif",AA$7&gt;=$R270,AA$7&lt;=$R270+$S270-1),2,IF(AND($O270="Jalon",AA$7&gt;=$R270,AA$7&lt;=$R270+$S270-1),1,""))</f>
        <v/>
      </c>
      <c r="AB270" s="23" t="str">
        <f ca="1">IF(AND($O270="Objectif",AB$7&gt;=$R270,AB$7&lt;=$R270+$S270-1),2,IF(AND($O270="Jalon",AB$7&gt;=$R270,AB$7&lt;=$R270+$S270-1),1,""))</f>
        <v/>
      </c>
      <c r="AC270" s="23" t="str">
        <f ca="1">IF(AND($O270="Objectif",AC$7&gt;=$R270,AC$7&lt;=$R270+$S270-1),2,IF(AND($O270="Jalon",AC$7&gt;=$R270,AC$7&lt;=$R270+$S270-1),1,""))</f>
        <v/>
      </c>
      <c r="AD270" s="23" t="str">
        <f ca="1">IF(AND($O270="Objectif",AD$7&gt;=$R270,AD$7&lt;=$R270+$S270-1),2,IF(AND($O270="Jalon",AD$7&gt;=$R270,AD$7&lt;=$R270+$S270-1),1,""))</f>
        <v/>
      </c>
      <c r="AE270" s="23" t="str">
        <f ca="1">IF(AND($O270="Objectif",AE$7&gt;=$R270,AE$7&lt;=$R270+$S270-1),2,IF(AND($O270="Jalon",AE$7&gt;=$R270,AE$7&lt;=$R270+$S270-1),1,""))</f>
        <v/>
      </c>
      <c r="AF270" s="23" t="str">
        <f ca="1">IF(AND($O270="Objectif",AF$7&gt;=$R270,AF$7&lt;=$R270+$S270-1),2,IF(AND($O270="Jalon",AF$7&gt;=$R270,AF$7&lt;=$R270+$S270-1),1,""))</f>
        <v/>
      </c>
      <c r="AG270" s="23" t="str">
        <f ca="1">IF(AND($O270="Objectif",AG$7&gt;=$R270,AG$7&lt;=$R270+$S270-1),2,IF(AND($O270="Jalon",AG$7&gt;=$R270,AG$7&lt;=$R270+$S270-1),1,""))</f>
        <v/>
      </c>
      <c r="AH270" s="23" t="str">
        <f ca="1">IF(AND($O270="Objectif",AH$7&gt;=$R270,AH$7&lt;=$R270+$S270-1),2,IF(AND($O270="Jalon",AH$7&gt;=$R270,AH$7&lt;=$R270+$S270-1),1,""))</f>
        <v/>
      </c>
      <c r="AI270" s="23" t="str">
        <f ca="1">IF(AND($O270="Objectif",AI$7&gt;=$R270,AI$7&lt;=$R270+$S270-1),2,IF(AND($O270="Jalon",AI$7&gt;=$R270,AI$7&lt;=$R270+$S270-1),1,""))</f>
        <v/>
      </c>
      <c r="AJ270" s="23" t="str">
        <f ca="1">IF(AND($O270="Objectif",AJ$7&gt;=$R270,AJ$7&lt;=$R270+$S270-1),2,IF(AND($O270="Jalon",AJ$7&gt;=$R270,AJ$7&lt;=$R270+$S270-1),1,""))</f>
        <v/>
      </c>
      <c r="AK270" s="23" t="str">
        <f ca="1">IF(AND($O270="Objectif",AK$7&gt;=$R270,AK$7&lt;=$R270+$S270-1),2,IF(AND($O270="Jalon",AK$7&gt;=$R270,AK$7&lt;=$R270+$S270-1),1,""))</f>
        <v/>
      </c>
      <c r="AL270" s="23" t="str">
        <f ca="1">IF(AND($O270="Objectif",AL$7&gt;=$R270,AL$7&lt;=$R270+$S270-1),2,IF(AND($O270="Jalon",AL$7&gt;=$R270,AL$7&lt;=$R270+$S270-1),1,""))</f>
        <v/>
      </c>
      <c r="AM270" s="23" t="str">
        <f ca="1">IF(AND($O270="Objectif",AM$7&gt;=$R270,AM$7&lt;=$R270+$S270-1),2,IF(AND($O270="Jalon",AM$7&gt;=$R270,AM$7&lt;=$R270+$S270-1),1,""))</f>
        <v/>
      </c>
      <c r="AN270" s="23" t="str">
        <f ca="1">IF(AND($O270="Objectif",AN$7&gt;=$R270,AN$7&lt;=$R270+$S270-1),2,IF(AND($O270="Jalon",AN$7&gt;=$R270,AN$7&lt;=$R270+$S270-1),1,""))</f>
        <v/>
      </c>
      <c r="AO270" s="23" t="str">
        <f ca="1">IF(AND($O270="Objectif",AO$7&gt;=$R270,AO$7&lt;=$R270+$S270-1),2,IF(AND($O270="Jalon",AO$7&gt;=$R270,AO$7&lt;=$R270+$S270-1),1,""))</f>
        <v/>
      </c>
      <c r="AP270" s="23" t="str">
        <f ca="1">IF(AND($O270="Objectif",AP$7&gt;=$R270,AP$7&lt;=$R270+$S270-1),2,IF(AND($O270="Jalon",AP$7&gt;=$R270,AP$7&lt;=$R270+$S270-1),1,""))</f>
        <v/>
      </c>
      <c r="AQ270" s="23" t="str">
        <f ca="1">IF(AND($O270="Objectif",AQ$7&gt;=$R270,AQ$7&lt;=$R270+$S270-1),2,IF(AND($O270="Jalon",AQ$7&gt;=$R270,AQ$7&lt;=$R270+$S270-1),1,""))</f>
        <v/>
      </c>
      <c r="AR270" s="23" t="str">
        <f ca="1">IF(AND($O270="Objectif",AR$7&gt;=$R270,AR$7&lt;=$R270+$S270-1),2,IF(AND($O270="Jalon",AR$7&gt;=$R270,AR$7&lt;=$R270+$S270-1),1,""))</f>
        <v/>
      </c>
      <c r="AS270" s="23" t="str">
        <f ca="1">IF(AND($O270="Objectif",AS$7&gt;=$R270,AS$7&lt;=$R270+$S270-1),2,IF(AND($O270="Jalon",AS$7&gt;=$R270,AS$7&lt;=$R270+$S270-1),1,""))</f>
        <v/>
      </c>
      <c r="AT270" s="23" t="str">
        <f ca="1">IF(AND($O270="Objectif",AT$7&gt;=$R270,AT$7&lt;=$R270+$S270-1),2,IF(AND($O270="Jalon",AT$7&gt;=$R270,AT$7&lt;=$R270+$S270-1),1,""))</f>
        <v/>
      </c>
      <c r="AU270" s="23" t="str">
        <f ca="1">IF(AND($O270="Objectif",AU$7&gt;=$R270,AU$7&lt;=$R270+$S270-1),2,IF(AND($O270="Jalon",AU$7&gt;=$R270,AU$7&lt;=$R270+$S270-1),1,""))</f>
        <v/>
      </c>
      <c r="AV270" s="23" t="str">
        <f ca="1">IF(AND($O270="Objectif",AV$7&gt;=$R270,AV$7&lt;=$R270+$S270-1),2,IF(AND($O270="Jalon",AV$7&gt;=$R270,AV$7&lt;=$R270+$S270-1),1,""))</f>
        <v/>
      </c>
      <c r="AW270" s="23" t="str">
        <f ca="1">IF(AND($O270="Objectif",AW$7&gt;=$R270,AW$7&lt;=$R270+$S270-1),2,IF(AND($O270="Jalon",AW$7&gt;=$R270,AW$7&lt;=$R270+$S270-1),1,""))</f>
        <v/>
      </c>
      <c r="AX270" s="23" t="str">
        <f ca="1">IF(AND($O270="Objectif",AX$7&gt;=$R270,AX$7&lt;=$R270+$S270-1),2,IF(AND($O270="Jalon",AX$7&gt;=$R270,AX$7&lt;=$R270+$S270-1),1,""))</f>
        <v/>
      </c>
      <c r="AY270" s="23" t="str">
        <f ca="1">IF(AND($O270="Objectif",AY$7&gt;=$R270,AY$7&lt;=$R270+$S270-1),2,IF(AND($O270="Jalon",AY$7&gt;=$R270,AY$7&lt;=$R270+$S270-1),1,""))</f>
        <v/>
      </c>
      <c r="AZ270" s="23" t="str">
        <f ca="1">IF(AND($O270="Objectif",AZ$7&gt;=$R270,AZ$7&lt;=$R270+$S270-1),2,IF(AND($O270="Jalon",AZ$7&gt;=$R270,AZ$7&lt;=$R270+$S270-1),1,""))</f>
        <v/>
      </c>
      <c r="BA270" s="23" t="str">
        <f ca="1">IF(AND($O270="Objectif",BA$7&gt;=$R270,BA$7&lt;=$R270+$S270-1),2,IF(AND($O270="Jalon",BA$7&gt;=$R270,BA$7&lt;=$R270+$S270-1),1,""))</f>
        <v/>
      </c>
      <c r="BB270" s="23" t="str">
        <f ca="1">IF(AND($O270="Objectif",BB$7&gt;=$R270,BB$7&lt;=$R270+$S270-1),2,IF(AND($O270="Jalon",BB$7&gt;=$R270,BB$7&lt;=$R270+$S270-1),1,""))</f>
        <v/>
      </c>
      <c r="BC270" s="23" t="str">
        <f ca="1">IF(AND($O270="Objectif",BC$7&gt;=$R270,BC$7&lt;=$R270+$S270-1),2,IF(AND($O270="Jalon",BC$7&gt;=$R270,BC$7&lt;=$R270+$S270-1),1,""))</f>
        <v/>
      </c>
      <c r="BD270" s="23" t="str">
        <f ca="1">IF(AND($O270="Objectif",BD$7&gt;=$R270,BD$7&lt;=$R270+$S270-1),2,IF(AND($O270="Jalon",BD$7&gt;=$R270,BD$7&lt;=$R270+$S270-1),1,""))</f>
        <v/>
      </c>
      <c r="BE270" s="23" t="str">
        <f ca="1">IF(AND($O270="Objectif",BE$7&gt;=$R270,BE$7&lt;=$R270+$S270-1),2,IF(AND($O270="Jalon",BE$7&gt;=$R270,BE$7&lt;=$R270+$S270-1),1,""))</f>
        <v/>
      </c>
      <c r="BF270" s="23" t="str">
        <f ca="1">IF(AND($O270="Objectif",BF$7&gt;=$R270,BF$7&lt;=$R270+$S270-1),2,IF(AND($O270="Jalon",BF$7&gt;=$R270,BF$7&lt;=$R270+$S270-1),1,""))</f>
        <v/>
      </c>
      <c r="BG270" s="23" t="str">
        <f ca="1">IF(AND($O270="Objectif",BG$7&gt;=$R270,BG$7&lt;=$R270+$S270-1),2,IF(AND($O270="Jalon",BG$7&gt;=$R270,BG$7&lt;=$R270+$S270-1),1,""))</f>
        <v/>
      </c>
      <c r="BH270" s="23" t="str">
        <f ca="1">IF(AND($O270="Objectif",BH$7&gt;=$R270,BH$7&lt;=$R270+$S270-1),2,IF(AND($O270="Jalon",BH$7&gt;=$R270,BH$7&lt;=$R270+$S270-1),1,""))</f>
        <v/>
      </c>
      <c r="BI270" s="23" t="str">
        <f ca="1">IF(AND($O270="Objectif",BI$7&gt;=$R270,BI$7&lt;=$R270+$S270-1),2,IF(AND($O270="Jalon",BI$7&gt;=$R270,BI$7&lt;=$R270+$S270-1),1,""))</f>
        <v/>
      </c>
      <c r="BJ270" s="23" t="str">
        <f ca="1">IF(AND($O270="Objectif",BJ$7&gt;=$R270,BJ$7&lt;=$R270+$S270-1),2,IF(AND($O270="Jalon",BJ$7&gt;=$R270,BJ$7&lt;=$R270+$S270-1),1,""))</f>
        <v/>
      </c>
      <c r="BK270" s="23" t="str">
        <f ca="1">IF(AND($O270="Objectif",BK$7&gt;=$R270,BK$7&lt;=$R270+$S270-1),2,IF(AND($O270="Jalon",BK$7&gt;=$R270,BK$7&lt;=$R270+$S270-1),1,""))</f>
        <v/>
      </c>
      <c r="BL270" s="23" t="str">
        <f ca="1">IF(AND($O270="Objectif",BL$7&gt;=$R270,BL$7&lt;=$R270+$S270-1),2,IF(AND($O270="Jalon",BL$7&gt;=$R270,BL$7&lt;=$R270+$S270-1),1,""))</f>
        <v/>
      </c>
      <c r="BM270" s="23" t="str">
        <f ca="1">IF(AND($O270="Objectif",BM$7&gt;=$R270,BM$7&lt;=$R270+$S270-1),2,IF(AND($O270="Jalon",BM$7&gt;=$R270,BM$7&lt;=$R270+$S270-1),1,""))</f>
        <v/>
      </c>
      <c r="BN270" s="23" t="str">
        <f ca="1">IF(AND($O270="Objectif",BN$7&gt;=$R270,BN$7&lt;=$R270+$S270-1),2,IF(AND($O270="Jalon",BN$7&gt;=$R270,BN$7&lt;=$R270+$S270-1),1,""))</f>
        <v/>
      </c>
      <c r="BO270" s="23" t="str">
        <f ca="1">IF(AND($O270="Objectif",BO$7&gt;=$R270,BO$7&lt;=$R270+$S270-1),2,IF(AND($O270="Jalon",BO$7&gt;=$R270,BO$7&lt;=$R270+$S270-1),1,""))</f>
        <v/>
      </c>
      <c r="BP270" s="23" t="str">
        <f ca="1">IF(AND($O270="Objectif",BP$7&gt;=$R270,BP$7&lt;=$R270+$S270-1),2,IF(AND($O270="Jalon",BP$7&gt;=$R270,BP$7&lt;=$R270+$S270-1),1,""))</f>
        <v/>
      </c>
      <c r="BQ270" s="23" t="str">
        <f ca="1">IF(AND($O270="Objectif",BQ$7&gt;=$R270,BQ$7&lt;=$R270+$S270-1),2,IF(AND($O270="Jalon",BQ$7&gt;=$R270,BQ$7&lt;=$R270+$S270-1),1,""))</f>
        <v/>
      </c>
      <c r="BR270" s="23" t="str">
        <f ca="1">IF(AND($O270="Objectif",BR$7&gt;=$R270,BR$7&lt;=$R270+$S270-1),2,IF(AND($O270="Jalon",BR$7&gt;=$R270,BR$7&lt;=$R270+$S270-1),1,""))</f>
        <v/>
      </c>
      <c r="BS270" s="23" t="str">
        <f ca="1">IF(AND($O270="Objectif",BS$7&gt;=$R270,BS$7&lt;=$R270+$S270-1),2,IF(AND($O270="Jalon",BS$7&gt;=$R270,BS$7&lt;=$R270+$S270-1),1,""))</f>
        <v/>
      </c>
      <c r="BT270" s="23" t="str">
        <f ca="1">IF(AND($O270="Objectif",BT$7&gt;=$R270,BT$7&lt;=$R270+$S270-1),2,IF(AND($O270="Jalon",BT$7&gt;=$R270,BT$7&lt;=$R270+$S270-1),1,""))</f>
        <v/>
      </c>
      <c r="BU270" s="23" t="str">
        <f ca="1">IF(AND($O270="Objectif",BU$7&gt;=$R270,BU$7&lt;=$R270+$S270-1),2,IF(AND($O270="Jalon",BU$7&gt;=$R270,BU$7&lt;=$R270+$S270-1),1,""))</f>
        <v/>
      </c>
      <c r="BV270" s="23" t="str">
        <f ca="1">IF(AND($O270="Objectif",BV$7&gt;=$R270,BV$7&lt;=$R270+$S270-1),2,IF(AND($O270="Jalon",BV$7&gt;=$R270,BV$7&lt;=$R270+$S270-1),1,""))</f>
        <v/>
      </c>
      <c r="BW270" s="23" t="str">
        <f ca="1">IF(AND($O270="Objectif",BW$7&gt;=$R270,BW$7&lt;=$R270+$S270-1),2,IF(AND($O270="Jalon",BW$7&gt;=$R270,BW$7&lt;=$R270+$S270-1),1,""))</f>
        <v/>
      </c>
      <c r="BX270" s="23" t="str">
        <f ca="1">IF(AND($O270="Objectif",BX$7&gt;=$R270,BX$7&lt;=$R270+$S270-1),2,IF(AND($O270="Jalon",BX$7&gt;=$R270,BX$7&lt;=$R270+$S270-1),1,""))</f>
        <v/>
      </c>
      <c r="BY270" s="23" t="str">
        <f ca="1">IF(AND($O270="Objectif",BY$7&gt;=$R270,BY$7&lt;=$R270+$S270-1),2,IF(AND($O270="Jalon",BY$7&gt;=$R270,BY$7&lt;=$R270+$S270-1),1,""))</f>
        <v/>
      </c>
      <c r="BZ270" s="23" t="str">
        <f ca="1">IF(AND($O270="Objectif",BZ$7&gt;=$R270,BZ$7&lt;=$R270+$S270-1),2,IF(AND($O270="Jalon",BZ$7&gt;=$R270,BZ$7&lt;=$R270+$S270-1),1,""))</f>
        <v/>
      </c>
      <c r="CA270" s="23" t="str">
        <f ca="1">IF(AND($O270="Objectif",CA$7&gt;=$R270,CA$7&lt;=$R270+$S270-1),2,IF(AND($O270="Jalon",CA$7&gt;=$R270,CA$7&lt;=$R270+$S270-1),1,""))</f>
        <v/>
      </c>
      <c r="CB270" s="23" t="str">
        <f ca="1">IF(AND($O270="Objectif",CB$7&gt;=$R270,CB$7&lt;=$R270+$S270-1),2,IF(AND($O270="Jalon",CB$7&gt;=$R270,CB$7&lt;=$R270+$S270-1),1,""))</f>
        <v/>
      </c>
    </row>
    <row r="271" spans="1:80" ht="30" customHeight="1" x14ac:dyDescent="0.25">
      <c r="A271" s="37">
        <v>35</v>
      </c>
      <c r="B271" s="33" t="s">
        <v>51</v>
      </c>
      <c r="C271" s="88" t="str">
        <f ca="1">VLOOKUP(((Jalons[[#This Row],[perturbation ]]+Jalons[[#This Row],[perturbation 9]])/150),$D$3:$E$6,2,1)</f>
        <v>En bonne voie</v>
      </c>
      <c r="D271" s="88" t="str">
        <f ca="1">VLOOKUP((Jalons[[#This Row],[temps consommés ]]-Jalons[[#This Row],[Nombre de jours]])/Jalons[[#This Row],[Nombre de jours]],$V$3:$W$6,2,1)</f>
        <v>En bonne voie</v>
      </c>
      <c r="E271" s="22" t="s">
        <v>9</v>
      </c>
      <c r="F271" s="65">
        <f>IF(AND(Jalons[[#This Row],[début réel ]]="",Jalons[[#This Row],[fin réelle ]]),0,IF(AND(Jalons[[#This Row],[début réel ]]&lt;&gt;"",Jalons[[#This Row],[fin réelle ]]=""),0.5,1))</f>
        <v>0</v>
      </c>
      <c r="G271" s="56">
        <f>+T226+1</f>
        <v>45108</v>
      </c>
      <c r="H271" s="21">
        <v>1</v>
      </c>
      <c r="I271" s="45">
        <f>+Jalons[[#This Row],[Début prévisionnel ]]+Jalons[[#This Row],[Nombre de jours]]-1</f>
        <v>45108</v>
      </c>
      <c r="J271" s="45"/>
      <c r="K271" s="87">
        <f ca="1">IF(Jalons[[#This Row],[temps consommés ]]-Jalons[[#This Row],[Nombre de jours]]&lt;0,0,Jalons[[#This Row],[temps consommés ]]-Jalons[[#This Row],[Nombre de jours]])</f>
        <v>0</v>
      </c>
      <c r="L271"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1" s="45"/>
      <c r="O271" s="88" t="str">
        <f ca="1">VLOOKUP(Jalons[[#This Row],[temps consommés 10]]-Jalons[[#This Row],[Nombre de jours6]]/Jalons[[#This Row],[Nombre de jours6]],$V$3:$W$6,2,1)</f>
        <v>En bonne voie</v>
      </c>
      <c r="P271" s="22" t="s">
        <v>9</v>
      </c>
      <c r="Q271" s="65">
        <f>IF(AND(Jalons[[#This Row],[début réel 8]]="",Jalons[[#This Row],[fin réelle 11]]),0,IF(AND(Jalons[[#This Row],[début réel 8]]&lt;&gt;"",Jalons[[#This Row],[fin réelle 11]]=""),0.5,1))</f>
        <v>0</v>
      </c>
      <c r="R271" s="56">
        <f>+Jalons[[#This Row],[Fin ]]+1</f>
        <v>45109</v>
      </c>
      <c r="S271">
        <v>1</v>
      </c>
      <c r="T271" s="45">
        <f>Jalons[[#This Row],[Début prévisionnel 5]]+Jalons[[#This Row],[Nombre de jours6]]</f>
        <v>45110</v>
      </c>
      <c r="U271" s="64"/>
      <c r="V271" s="87">
        <f ca="1">IF(Jalons[[#This Row],[temps consommés 10]]-Jalons[[#This Row],[Nombre de jours6]]&lt;0,0,Jalons[[#This Row],[temps consommés 10]]-Jalons[[#This Row],[Nombre de jours6]])</f>
        <v>0</v>
      </c>
      <c r="W271"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1" s="45"/>
      <c r="Y271" s="23" t="str">
        <f ca="1">IF(AND($O271="Objectif",Y$7&gt;=$R271,Y$7&lt;=$R271+$S271-1),2,IF(AND($O271="Jalon",Y$7&gt;=$R271,Y$7&lt;=$R271+$S271-1),1,""))</f>
        <v/>
      </c>
      <c r="Z271" s="23" t="str">
        <f ca="1">IF(AND($O271="Objectif",Z$7&gt;=$R271,Z$7&lt;=$R271+$S271-1),2,IF(AND($O271="Jalon",Z$7&gt;=$R271,Z$7&lt;=$R271+$S271-1),1,""))</f>
        <v/>
      </c>
      <c r="AA271" s="23" t="str">
        <f ca="1">IF(AND($O271="Objectif",AA$7&gt;=$R271,AA$7&lt;=$R271+$S271-1),2,IF(AND($O271="Jalon",AA$7&gt;=$R271,AA$7&lt;=$R271+$S271-1),1,""))</f>
        <v/>
      </c>
      <c r="AB271" s="23" t="str">
        <f ca="1">IF(AND($O271="Objectif",AB$7&gt;=$R271,AB$7&lt;=$R271+$S271-1),2,IF(AND($O271="Jalon",AB$7&gt;=$R271,AB$7&lt;=$R271+$S271-1),1,""))</f>
        <v/>
      </c>
      <c r="AC271" s="23" t="str">
        <f ca="1">IF(AND($O271="Objectif",AC$7&gt;=$R271,AC$7&lt;=$R271+$S271-1),2,IF(AND($O271="Jalon",AC$7&gt;=$R271,AC$7&lt;=$R271+$S271-1),1,""))</f>
        <v/>
      </c>
      <c r="AD271" s="23" t="str">
        <f ca="1">IF(AND($O271="Objectif",AD$7&gt;=$R271,AD$7&lt;=$R271+$S271-1),2,IF(AND($O271="Jalon",AD$7&gt;=$R271,AD$7&lt;=$R271+$S271-1),1,""))</f>
        <v/>
      </c>
      <c r="AE271" s="23" t="str">
        <f ca="1">IF(AND($O271="Objectif",AE$7&gt;=$R271,AE$7&lt;=$R271+$S271-1),2,IF(AND($O271="Jalon",AE$7&gt;=$R271,AE$7&lt;=$R271+$S271-1),1,""))</f>
        <v/>
      </c>
      <c r="AF271" s="23" t="str">
        <f ca="1">IF(AND($O271="Objectif",AF$7&gt;=$R271,AF$7&lt;=$R271+$S271-1),2,IF(AND($O271="Jalon",AF$7&gt;=$R271,AF$7&lt;=$R271+$S271-1),1,""))</f>
        <v/>
      </c>
      <c r="AG271" s="23" t="str">
        <f ca="1">IF(AND($O271="Objectif",AG$7&gt;=$R271,AG$7&lt;=$R271+$S271-1),2,IF(AND($O271="Jalon",AG$7&gt;=$R271,AG$7&lt;=$R271+$S271-1),1,""))</f>
        <v/>
      </c>
      <c r="AH271" s="23" t="str">
        <f ca="1">IF(AND($O271="Objectif",AH$7&gt;=$R271,AH$7&lt;=$R271+$S271-1),2,IF(AND($O271="Jalon",AH$7&gt;=$R271,AH$7&lt;=$R271+$S271-1),1,""))</f>
        <v/>
      </c>
      <c r="AI271" s="23" t="str">
        <f ca="1">IF(AND($O271="Objectif",AI$7&gt;=$R271,AI$7&lt;=$R271+$S271-1),2,IF(AND($O271="Jalon",AI$7&gt;=$R271,AI$7&lt;=$R271+$S271-1),1,""))</f>
        <v/>
      </c>
      <c r="AJ271" s="23" t="str">
        <f ca="1">IF(AND($O271="Objectif",AJ$7&gt;=$R271,AJ$7&lt;=$R271+$S271-1),2,IF(AND($O271="Jalon",AJ$7&gt;=$R271,AJ$7&lt;=$R271+$S271-1),1,""))</f>
        <v/>
      </c>
      <c r="AK271" s="23" t="str">
        <f ca="1">IF(AND($O271="Objectif",AK$7&gt;=$R271,AK$7&lt;=$R271+$S271-1),2,IF(AND($O271="Jalon",AK$7&gt;=$R271,AK$7&lt;=$R271+$S271-1),1,""))</f>
        <v/>
      </c>
      <c r="AL271" s="23" t="str">
        <f ca="1">IF(AND($O271="Objectif",AL$7&gt;=$R271,AL$7&lt;=$R271+$S271-1),2,IF(AND($O271="Jalon",AL$7&gt;=$R271,AL$7&lt;=$R271+$S271-1),1,""))</f>
        <v/>
      </c>
      <c r="AM271" s="23" t="str">
        <f ca="1">IF(AND($O271="Objectif",AM$7&gt;=$R271,AM$7&lt;=$R271+$S271-1),2,IF(AND($O271="Jalon",AM$7&gt;=$R271,AM$7&lt;=$R271+$S271-1),1,""))</f>
        <v/>
      </c>
      <c r="AN271" s="23" t="str">
        <f ca="1">IF(AND($O271="Objectif",AN$7&gt;=$R271,AN$7&lt;=$R271+$S271-1),2,IF(AND($O271="Jalon",AN$7&gt;=$R271,AN$7&lt;=$R271+$S271-1),1,""))</f>
        <v/>
      </c>
      <c r="AO271" s="23" t="str">
        <f ca="1">IF(AND($O271="Objectif",AO$7&gt;=$R271,AO$7&lt;=$R271+$S271-1),2,IF(AND($O271="Jalon",AO$7&gt;=$R271,AO$7&lt;=$R271+$S271-1),1,""))</f>
        <v/>
      </c>
      <c r="AP271" s="23" t="str">
        <f ca="1">IF(AND($O271="Objectif",AP$7&gt;=$R271,AP$7&lt;=$R271+$S271-1),2,IF(AND($O271="Jalon",AP$7&gt;=$R271,AP$7&lt;=$R271+$S271-1),1,""))</f>
        <v/>
      </c>
      <c r="AQ271" s="23" t="str">
        <f ca="1">IF(AND($O271="Objectif",AQ$7&gt;=$R271,AQ$7&lt;=$R271+$S271-1),2,IF(AND($O271="Jalon",AQ$7&gt;=$R271,AQ$7&lt;=$R271+$S271-1),1,""))</f>
        <v/>
      </c>
      <c r="AR271" s="23" t="str">
        <f ca="1">IF(AND($O271="Objectif",AR$7&gt;=$R271,AR$7&lt;=$R271+$S271-1),2,IF(AND($O271="Jalon",AR$7&gt;=$R271,AR$7&lt;=$R271+$S271-1),1,""))</f>
        <v/>
      </c>
      <c r="AS271" s="23" t="str">
        <f ca="1">IF(AND($O271="Objectif",AS$7&gt;=$R271,AS$7&lt;=$R271+$S271-1),2,IF(AND($O271="Jalon",AS$7&gt;=$R271,AS$7&lt;=$R271+$S271-1),1,""))</f>
        <v/>
      </c>
      <c r="AT271" s="23" t="str">
        <f ca="1">IF(AND($O271="Objectif",AT$7&gt;=$R271,AT$7&lt;=$R271+$S271-1),2,IF(AND($O271="Jalon",AT$7&gt;=$R271,AT$7&lt;=$R271+$S271-1),1,""))</f>
        <v/>
      </c>
      <c r="AU271" s="23" t="str">
        <f ca="1">IF(AND($O271="Objectif",AU$7&gt;=$R271,AU$7&lt;=$R271+$S271-1),2,IF(AND($O271="Jalon",AU$7&gt;=$R271,AU$7&lt;=$R271+$S271-1),1,""))</f>
        <v/>
      </c>
      <c r="AV271" s="23" t="str">
        <f ca="1">IF(AND($O271="Objectif",AV$7&gt;=$R271,AV$7&lt;=$R271+$S271-1),2,IF(AND($O271="Jalon",AV$7&gt;=$R271,AV$7&lt;=$R271+$S271-1),1,""))</f>
        <v/>
      </c>
      <c r="AW271" s="23" t="str">
        <f ca="1">IF(AND($O271="Objectif",AW$7&gt;=$R271,AW$7&lt;=$R271+$S271-1),2,IF(AND($O271="Jalon",AW$7&gt;=$R271,AW$7&lt;=$R271+$S271-1),1,""))</f>
        <v/>
      </c>
      <c r="AX271" s="23" t="str">
        <f ca="1">IF(AND($O271="Objectif",AX$7&gt;=$R271,AX$7&lt;=$R271+$S271-1),2,IF(AND($O271="Jalon",AX$7&gt;=$R271,AX$7&lt;=$R271+$S271-1),1,""))</f>
        <v/>
      </c>
      <c r="AY271" s="23" t="str">
        <f ca="1">IF(AND($O271="Objectif",AY$7&gt;=$R271,AY$7&lt;=$R271+$S271-1),2,IF(AND($O271="Jalon",AY$7&gt;=$R271,AY$7&lt;=$R271+$S271-1),1,""))</f>
        <v/>
      </c>
      <c r="AZ271" s="23" t="str">
        <f ca="1">IF(AND($O271="Objectif",AZ$7&gt;=$R271,AZ$7&lt;=$R271+$S271-1),2,IF(AND($O271="Jalon",AZ$7&gt;=$R271,AZ$7&lt;=$R271+$S271-1),1,""))</f>
        <v/>
      </c>
      <c r="BA271" s="23" t="str">
        <f ca="1">IF(AND($O271="Objectif",BA$7&gt;=$R271,BA$7&lt;=$R271+$S271-1),2,IF(AND($O271="Jalon",BA$7&gt;=$R271,BA$7&lt;=$R271+$S271-1),1,""))</f>
        <v/>
      </c>
      <c r="BB271" s="23" t="str">
        <f ca="1">IF(AND($O271="Objectif",BB$7&gt;=$R271,BB$7&lt;=$R271+$S271-1),2,IF(AND($O271="Jalon",BB$7&gt;=$R271,BB$7&lt;=$R271+$S271-1),1,""))</f>
        <v/>
      </c>
      <c r="BC271" s="23" t="str">
        <f ca="1">IF(AND($O271="Objectif",BC$7&gt;=$R271,BC$7&lt;=$R271+$S271-1),2,IF(AND($O271="Jalon",BC$7&gt;=$R271,BC$7&lt;=$R271+$S271-1),1,""))</f>
        <v/>
      </c>
      <c r="BD271" s="23" t="str">
        <f ca="1">IF(AND($O271="Objectif",BD$7&gt;=$R271,BD$7&lt;=$R271+$S271-1),2,IF(AND($O271="Jalon",BD$7&gt;=$R271,BD$7&lt;=$R271+$S271-1),1,""))</f>
        <v/>
      </c>
      <c r="BE271" s="23" t="str">
        <f ca="1">IF(AND($O271="Objectif",BE$7&gt;=$R271,BE$7&lt;=$R271+$S271-1),2,IF(AND($O271="Jalon",BE$7&gt;=$R271,BE$7&lt;=$R271+$S271-1),1,""))</f>
        <v/>
      </c>
      <c r="BF271" s="23" t="str">
        <f ca="1">IF(AND($O271="Objectif",BF$7&gt;=$R271,BF$7&lt;=$R271+$S271-1),2,IF(AND($O271="Jalon",BF$7&gt;=$R271,BF$7&lt;=$R271+$S271-1),1,""))</f>
        <v/>
      </c>
      <c r="BG271" s="23" t="str">
        <f ca="1">IF(AND($O271="Objectif",BG$7&gt;=$R271,BG$7&lt;=$R271+$S271-1),2,IF(AND($O271="Jalon",BG$7&gt;=$R271,BG$7&lt;=$R271+$S271-1),1,""))</f>
        <v/>
      </c>
      <c r="BH271" s="23" t="str">
        <f ca="1">IF(AND($O271="Objectif",BH$7&gt;=$R271,BH$7&lt;=$R271+$S271-1),2,IF(AND($O271="Jalon",BH$7&gt;=$R271,BH$7&lt;=$R271+$S271-1),1,""))</f>
        <v/>
      </c>
      <c r="BI271" s="23" t="str">
        <f ca="1">IF(AND($O271="Objectif",BI$7&gt;=$R271,BI$7&lt;=$R271+$S271-1),2,IF(AND($O271="Jalon",BI$7&gt;=$R271,BI$7&lt;=$R271+$S271-1),1,""))</f>
        <v/>
      </c>
      <c r="BJ271" s="23" t="str">
        <f ca="1">IF(AND($O271="Objectif",BJ$7&gt;=$R271,BJ$7&lt;=$R271+$S271-1),2,IF(AND($O271="Jalon",BJ$7&gt;=$R271,BJ$7&lt;=$R271+$S271-1),1,""))</f>
        <v/>
      </c>
      <c r="BK271" s="23" t="str">
        <f ca="1">IF(AND($O271="Objectif",BK$7&gt;=$R271,BK$7&lt;=$R271+$S271-1),2,IF(AND($O271="Jalon",BK$7&gt;=$R271,BK$7&lt;=$R271+$S271-1),1,""))</f>
        <v/>
      </c>
      <c r="BL271" s="23" t="str">
        <f ca="1">IF(AND($O271="Objectif",BL$7&gt;=$R271,BL$7&lt;=$R271+$S271-1),2,IF(AND($O271="Jalon",BL$7&gt;=$R271,BL$7&lt;=$R271+$S271-1),1,""))</f>
        <v/>
      </c>
      <c r="BM271" s="23" t="str">
        <f ca="1">IF(AND($O271="Objectif",BM$7&gt;=$R271,BM$7&lt;=$R271+$S271-1),2,IF(AND($O271="Jalon",BM$7&gt;=$R271,BM$7&lt;=$R271+$S271-1),1,""))</f>
        <v/>
      </c>
      <c r="BN271" s="23" t="str">
        <f ca="1">IF(AND($O271="Objectif",BN$7&gt;=$R271,BN$7&lt;=$R271+$S271-1),2,IF(AND($O271="Jalon",BN$7&gt;=$R271,BN$7&lt;=$R271+$S271-1),1,""))</f>
        <v/>
      </c>
      <c r="BO271" s="23" t="str">
        <f ca="1">IF(AND($O271="Objectif",BO$7&gt;=$R271,BO$7&lt;=$R271+$S271-1),2,IF(AND($O271="Jalon",BO$7&gt;=$R271,BO$7&lt;=$R271+$S271-1),1,""))</f>
        <v/>
      </c>
      <c r="BP271" s="23" t="str">
        <f ca="1">IF(AND($O271="Objectif",BP$7&gt;=$R271,BP$7&lt;=$R271+$S271-1),2,IF(AND($O271="Jalon",BP$7&gt;=$R271,BP$7&lt;=$R271+$S271-1),1,""))</f>
        <v/>
      </c>
      <c r="BQ271" s="23" t="str">
        <f ca="1">IF(AND($O271="Objectif",BQ$7&gt;=$R271,BQ$7&lt;=$R271+$S271-1),2,IF(AND($O271="Jalon",BQ$7&gt;=$R271,BQ$7&lt;=$R271+$S271-1),1,""))</f>
        <v/>
      </c>
      <c r="BR271" s="23" t="str">
        <f ca="1">IF(AND($O271="Objectif",BR$7&gt;=$R271,BR$7&lt;=$R271+$S271-1),2,IF(AND($O271="Jalon",BR$7&gt;=$R271,BR$7&lt;=$R271+$S271-1),1,""))</f>
        <v/>
      </c>
      <c r="BS271" s="23" t="str">
        <f ca="1">IF(AND($O271="Objectif",BS$7&gt;=$R271,BS$7&lt;=$R271+$S271-1),2,IF(AND($O271="Jalon",BS$7&gt;=$R271,BS$7&lt;=$R271+$S271-1),1,""))</f>
        <v/>
      </c>
      <c r="BT271" s="23" t="str">
        <f ca="1">IF(AND($O271="Objectif",BT$7&gt;=$R271,BT$7&lt;=$R271+$S271-1),2,IF(AND($O271="Jalon",BT$7&gt;=$R271,BT$7&lt;=$R271+$S271-1),1,""))</f>
        <v/>
      </c>
      <c r="BU271" s="23" t="str">
        <f ca="1">IF(AND($O271="Objectif",BU$7&gt;=$R271,BU$7&lt;=$R271+$S271-1),2,IF(AND($O271="Jalon",BU$7&gt;=$R271,BU$7&lt;=$R271+$S271-1),1,""))</f>
        <v/>
      </c>
      <c r="BV271" s="23" t="str">
        <f ca="1">IF(AND($O271="Objectif",BV$7&gt;=$R271,BV$7&lt;=$R271+$S271-1),2,IF(AND($O271="Jalon",BV$7&gt;=$R271,BV$7&lt;=$R271+$S271-1),1,""))</f>
        <v/>
      </c>
      <c r="BW271" s="23" t="str">
        <f ca="1">IF(AND($O271="Objectif",BW$7&gt;=$R271,BW$7&lt;=$R271+$S271-1),2,IF(AND($O271="Jalon",BW$7&gt;=$R271,BW$7&lt;=$R271+$S271-1),1,""))</f>
        <v/>
      </c>
      <c r="BX271" s="23" t="str">
        <f ca="1">IF(AND($O271="Objectif",BX$7&gt;=$R271,BX$7&lt;=$R271+$S271-1),2,IF(AND($O271="Jalon",BX$7&gt;=$R271,BX$7&lt;=$R271+$S271-1),1,""))</f>
        <v/>
      </c>
      <c r="BY271" s="23" t="str">
        <f ca="1">IF(AND($O271="Objectif",BY$7&gt;=$R271,BY$7&lt;=$R271+$S271-1),2,IF(AND($O271="Jalon",BY$7&gt;=$R271,BY$7&lt;=$R271+$S271-1),1,""))</f>
        <v/>
      </c>
      <c r="BZ271" s="23" t="str">
        <f ca="1">IF(AND($O271="Objectif",BZ$7&gt;=$R271,BZ$7&lt;=$R271+$S271-1),2,IF(AND($O271="Jalon",BZ$7&gt;=$R271,BZ$7&lt;=$R271+$S271-1),1,""))</f>
        <v/>
      </c>
      <c r="CA271" s="23" t="str">
        <f ca="1">IF(AND($O271="Objectif",CA$7&gt;=$R271,CA$7&lt;=$R271+$S271-1),2,IF(AND($O271="Jalon",CA$7&gt;=$R271,CA$7&lt;=$R271+$S271-1),1,""))</f>
        <v/>
      </c>
      <c r="CB271" s="23" t="str">
        <f ca="1">IF(AND($O271="Objectif",CB$7&gt;=$R271,CB$7&lt;=$R271+$S271-1),2,IF(AND($O271="Jalon",CB$7&gt;=$R271,CB$7&lt;=$R271+$S271-1),1,""))</f>
        <v/>
      </c>
    </row>
    <row r="272" spans="1:80" ht="30" customHeight="1" x14ac:dyDescent="0.25">
      <c r="A272" s="37">
        <v>36</v>
      </c>
      <c r="B272" s="35" t="s">
        <v>52</v>
      </c>
      <c r="C272" s="88" t="str">
        <f ca="1">VLOOKUP(((Jalons[[#This Row],[perturbation ]]+Jalons[[#This Row],[perturbation 9]])/150),$D$3:$E$6,2,1)</f>
        <v>En bonne voie</v>
      </c>
      <c r="D272" s="88" t="str">
        <f ca="1">VLOOKUP((Jalons[[#This Row],[temps consommés ]]-Jalons[[#This Row],[Nombre de jours]])/Jalons[[#This Row],[Nombre de jours]],$V$3:$W$6,2,1)</f>
        <v>En bonne voie</v>
      </c>
      <c r="E272" s="22" t="s">
        <v>9</v>
      </c>
      <c r="F272" s="65">
        <f>IF(AND(Jalons[[#This Row],[début réel ]]="",Jalons[[#This Row],[fin réelle ]]),0,IF(AND(Jalons[[#This Row],[début réel ]]&lt;&gt;"",Jalons[[#This Row],[fin réelle ]]=""),0.5,1))</f>
        <v>0</v>
      </c>
      <c r="G272" s="56">
        <f>+T227+1</f>
        <v>45108</v>
      </c>
      <c r="H272" s="21">
        <v>1</v>
      </c>
      <c r="I272" s="45">
        <f>+Jalons[[#This Row],[Début prévisionnel ]]+Jalons[[#This Row],[Nombre de jours]]-1</f>
        <v>45108</v>
      </c>
      <c r="J272" s="45"/>
      <c r="K272" s="87">
        <f ca="1">IF(Jalons[[#This Row],[temps consommés ]]-Jalons[[#This Row],[Nombre de jours]]&lt;0,0,Jalons[[#This Row],[temps consommés ]]-Jalons[[#This Row],[Nombre de jours]])</f>
        <v>0</v>
      </c>
      <c r="L272"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2" s="45"/>
      <c r="O272" s="88" t="str">
        <f ca="1">VLOOKUP(Jalons[[#This Row],[temps consommés 10]]-Jalons[[#This Row],[Nombre de jours6]]/Jalons[[#This Row],[Nombre de jours6]],$V$3:$W$6,2,1)</f>
        <v>En bonne voie</v>
      </c>
      <c r="P272" s="22" t="s">
        <v>9</v>
      </c>
      <c r="Q272" s="65">
        <f>IF(AND(Jalons[[#This Row],[début réel 8]]="",Jalons[[#This Row],[fin réelle 11]]),0,IF(AND(Jalons[[#This Row],[début réel 8]]&lt;&gt;"",Jalons[[#This Row],[fin réelle 11]]=""),0.5,1))</f>
        <v>0</v>
      </c>
      <c r="R272" s="56">
        <f>+Jalons[[#This Row],[Fin ]]+1</f>
        <v>45109</v>
      </c>
      <c r="S272">
        <v>1</v>
      </c>
      <c r="T272" s="45">
        <f>Jalons[[#This Row],[Début prévisionnel 5]]+Jalons[[#This Row],[Nombre de jours6]]</f>
        <v>45110</v>
      </c>
      <c r="U272" s="64"/>
      <c r="V272" s="87">
        <f ca="1">IF(Jalons[[#This Row],[temps consommés 10]]-Jalons[[#This Row],[Nombre de jours6]]&lt;0,0,Jalons[[#This Row],[temps consommés 10]]-Jalons[[#This Row],[Nombre de jours6]])</f>
        <v>0</v>
      </c>
      <c r="W272"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2" s="45"/>
      <c r="Y272" s="23" t="str">
        <f ca="1">IF(AND($O272="Objectif",Y$7&gt;=$R272,Y$7&lt;=$R272+$S272-1),2,IF(AND($O272="Jalon",Y$7&gt;=$R272,Y$7&lt;=$R272+$S272-1),1,""))</f>
        <v/>
      </c>
      <c r="Z272" s="23" t="str">
        <f ca="1">IF(AND($O272="Objectif",Z$7&gt;=$R272,Z$7&lt;=$R272+$S272-1),2,IF(AND($O272="Jalon",Z$7&gt;=$R272,Z$7&lt;=$R272+$S272-1),1,""))</f>
        <v/>
      </c>
      <c r="AA272" s="23" t="str">
        <f ca="1">IF(AND($O272="Objectif",AA$7&gt;=$R272,AA$7&lt;=$R272+$S272-1),2,IF(AND($O272="Jalon",AA$7&gt;=$R272,AA$7&lt;=$R272+$S272-1),1,""))</f>
        <v/>
      </c>
      <c r="AB272" s="23" t="str">
        <f ca="1">IF(AND($O272="Objectif",AB$7&gt;=$R272,AB$7&lt;=$R272+$S272-1),2,IF(AND($O272="Jalon",AB$7&gt;=$R272,AB$7&lt;=$R272+$S272-1),1,""))</f>
        <v/>
      </c>
      <c r="AC272" s="23" t="str">
        <f ca="1">IF(AND($O272="Objectif",AC$7&gt;=$R272,AC$7&lt;=$R272+$S272-1),2,IF(AND($O272="Jalon",AC$7&gt;=$R272,AC$7&lt;=$R272+$S272-1),1,""))</f>
        <v/>
      </c>
      <c r="AD272" s="23" t="str">
        <f ca="1">IF(AND($O272="Objectif",AD$7&gt;=$R272,AD$7&lt;=$R272+$S272-1),2,IF(AND($O272="Jalon",AD$7&gt;=$R272,AD$7&lt;=$R272+$S272-1),1,""))</f>
        <v/>
      </c>
      <c r="AE272" s="23" t="str">
        <f ca="1">IF(AND($O272="Objectif",AE$7&gt;=$R272,AE$7&lt;=$R272+$S272-1),2,IF(AND($O272="Jalon",AE$7&gt;=$R272,AE$7&lt;=$R272+$S272-1),1,""))</f>
        <v/>
      </c>
      <c r="AF272" s="23" t="str">
        <f ca="1">IF(AND($O272="Objectif",AF$7&gt;=$R272,AF$7&lt;=$R272+$S272-1),2,IF(AND($O272="Jalon",AF$7&gt;=$R272,AF$7&lt;=$R272+$S272-1),1,""))</f>
        <v/>
      </c>
      <c r="AG272" s="23" t="str">
        <f ca="1">IF(AND($O272="Objectif",AG$7&gt;=$R272,AG$7&lt;=$R272+$S272-1),2,IF(AND($O272="Jalon",AG$7&gt;=$R272,AG$7&lt;=$R272+$S272-1),1,""))</f>
        <v/>
      </c>
      <c r="AH272" s="23" t="str">
        <f ca="1">IF(AND($O272="Objectif",AH$7&gt;=$R272,AH$7&lt;=$R272+$S272-1),2,IF(AND($O272="Jalon",AH$7&gt;=$R272,AH$7&lt;=$R272+$S272-1),1,""))</f>
        <v/>
      </c>
      <c r="AI272" s="23" t="str">
        <f ca="1">IF(AND($O272="Objectif",AI$7&gt;=$R272,AI$7&lt;=$R272+$S272-1),2,IF(AND($O272="Jalon",AI$7&gt;=$R272,AI$7&lt;=$R272+$S272-1),1,""))</f>
        <v/>
      </c>
      <c r="AJ272" s="23" t="str">
        <f ca="1">IF(AND($O272="Objectif",AJ$7&gt;=$R272,AJ$7&lt;=$R272+$S272-1),2,IF(AND($O272="Jalon",AJ$7&gt;=$R272,AJ$7&lt;=$R272+$S272-1),1,""))</f>
        <v/>
      </c>
      <c r="AK272" s="23" t="str">
        <f ca="1">IF(AND($O272="Objectif",AK$7&gt;=$R272,AK$7&lt;=$R272+$S272-1),2,IF(AND($O272="Jalon",AK$7&gt;=$R272,AK$7&lt;=$R272+$S272-1),1,""))</f>
        <v/>
      </c>
      <c r="AL272" s="23" t="str">
        <f ca="1">IF(AND($O272="Objectif",AL$7&gt;=$R272,AL$7&lt;=$R272+$S272-1),2,IF(AND($O272="Jalon",AL$7&gt;=$R272,AL$7&lt;=$R272+$S272-1),1,""))</f>
        <v/>
      </c>
      <c r="AM272" s="23" t="str">
        <f ca="1">IF(AND($O272="Objectif",AM$7&gt;=$R272,AM$7&lt;=$R272+$S272-1),2,IF(AND($O272="Jalon",AM$7&gt;=$R272,AM$7&lt;=$R272+$S272-1),1,""))</f>
        <v/>
      </c>
      <c r="AN272" s="23" t="str">
        <f ca="1">IF(AND($O272="Objectif",AN$7&gt;=$R272,AN$7&lt;=$R272+$S272-1),2,IF(AND($O272="Jalon",AN$7&gt;=$R272,AN$7&lt;=$R272+$S272-1),1,""))</f>
        <v/>
      </c>
      <c r="AO272" s="23" t="str">
        <f ca="1">IF(AND($O272="Objectif",AO$7&gt;=$R272,AO$7&lt;=$R272+$S272-1),2,IF(AND($O272="Jalon",AO$7&gt;=$R272,AO$7&lt;=$R272+$S272-1),1,""))</f>
        <v/>
      </c>
      <c r="AP272" s="23" t="str">
        <f ca="1">IF(AND($O272="Objectif",AP$7&gt;=$R272,AP$7&lt;=$R272+$S272-1),2,IF(AND($O272="Jalon",AP$7&gt;=$R272,AP$7&lt;=$R272+$S272-1),1,""))</f>
        <v/>
      </c>
      <c r="AQ272" s="23" t="str">
        <f ca="1">IF(AND($O272="Objectif",AQ$7&gt;=$R272,AQ$7&lt;=$R272+$S272-1),2,IF(AND($O272="Jalon",AQ$7&gt;=$R272,AQ$7&lt;=$R272+$S272-1),1,""))</f>
        <v/>
      </c>
      <c r="AR272" s="23" t="str">
        <f ca="1">IF(AND($O272="Objectif",AR$7&gt;=$R272,AR$7&lt;=$R272+$S272-1),2,IF(AND($O272="Jalon",AR$7&gt;=$R272,AR$7&lt;=$R272+$S272-1),1,""))</f>
        <v/>
      </c>
      <c r="AS272" s="23" t="str">
        <f ca="1">IF(AND($O272="Objectif",AS$7&gt;=$R272,AS$7&lt;=$R272+$S272-1),2,IF(AND($O272="Jalon",AS$7&gt;=$R272,AS$7&lt;=$R272+$S272-1),1,""))</f>
        <v/>
      </c>
      <c r="AT272" s="23" t="str">
        <f ca="1">IF(AND($O272="Objectif",AT$7&gt;=$R272,AT$7&lt;=$R272+$S272-1),2,IF(AND($O272="Jalon",AT$7&gt;=$R272,AT$7&lt;=$R272+$S272-1),1,""))</f>
        <v/>
      </c>
      <c r="AU272" s="23" t="str">
        <f ca="1">IF(AND($O272="Objectif",AU$7&gt;=$R272,AU$7&lt;=$R272+$S272-1),2,IF(AND($O272="Jalon",AU$7&gt;=$R272,AU$7&lt;=$R272+$S272-1),1,""))</f>
        <v/>
      </c>
      <c r="AV272" s="23" t="str">
        <f ca="1">IF(AND($O272="Objectif",AV$7&gt;=$R272,AV$7&lt;=$R272+$S272-1),2,IF(AND($O272="Jalon",AV$7&gt;=$R272,AV$7&lt;=$R272+$S272-1),1,""))</f>
        <v/>
      </c>
      <c r="AW272" s="23" t="str">
        <f ca="1">IF(AND($O272="Objectif",AW$7&gt;=$R272,AW$7&lt;=$R272+$S272-1),2,IF(AND($O272="Jalon",AW$7&gt;=$R272,AW$7&lt;=$R272+$S272-1),1,""))</f>
        <v/>
      </c>
      <c r="AX272" s="23" t="str">
        <f ca="1">IF(AND($O272="Objectif",AX$7&gt;=$R272,AX$7&lt;=$R272+$S272-1),2,IF(AND($O272="Jalon",AX$7&gt;=$R272,AX$7&lt;=$R272+$S272-1),1,""))</f>
        <v/>
      </c>
      <c r="AY272" s="23" t="str">
        <f ca="1">IF(AND($O272="Objectif",AY$7&gt;=$R272,AY$7&lt;=$R272+$S272-1),2,IF(AND($O272="Jalon",AY$7&gt;=$R272,AY$7&lt;=$R272+$S272-1),1,""))</f>
        <v/>
      </c>
      <c r="AZ272" s="23" t="str">
        <f ca="1">IF(AND($O272="Objectif",AZ$7&gt;=$R272,AZ$7&lt;=$R272+$S272-1),2,IF(AND($O272="Jalon",AZ$7&gt;=$R272,AZ$7&lt;=$R272+$S272-1),1,""))</f>
        <v/>
      </c>
      <c r="BA272" s="23" t="str">
        <f ca="1">IF(AND($O272="Objectif",BA$7&gt;=$R272,BA$7&lt;=$R272+$S272-1),2,IF(AND($O272="Jalon",BA$7&gt;=$R272,BA$7&lt;=$R272+$S272-1),1,""))</f>
        <v/>
      </c>
      <c r="BB272" s="23" t="str">
        <f ca="1">IF(AND($O272="Objectif",BB$7&gt;=$R272,BB$7&lt;=$R272+$S272-1),2,IF(AND($O272="Jalon",BB$7&gt;=$R272,BB$7&lt;=$R272+$S272-1),1,""))</f>
        <v/>
      </c>
      <c r="BC272" s="23" t="str">
        <f ca="1">IF(AND($O272="Objectif",BC$7&gt;=$R272,BC$7&lt;=$R272+$S272-1),2,IF(AND($O272="Jalon",BC$7&gt;=$R272,BC$7&lt;=$R272+$S272-1),1,""))</f>
        <v/>
      </c>
      <c r="BD272" s="23" t="str">
        <f ca="1">IF(AND($O272="Objectif",BD$7&gt;=$R272,BD$7&lt;=$R272+$S272-1),2,IF(AND($O272="Jalon",BD$7&gt;=$R272,BD$7&lt;=$R272+$S272-1),1,""))</f>
        <v/>
      </c>
      <c r="BE272" s="23" t="str">
        <f ca="1">IF(AND($O272="Objectif",BE$7&gt;=$R272,BE$7&lt;=$R272+$S272-1),2,IF(AND($O272="Jalon",BE$7&gt;=$R272,BE$7&lt;=$R272+$S272-1),1,""))</f>
        <v/>
      </c>
      <c r="BF272" s="23" t="str">
        <f ca="1">IF(AND($O272="Objectif",BF$7&gt;=$R272,BF$7&lt;=$R272+$S272-1),2,IF(AND($O272="Jalon",BF$7&gt;=$R272,BF$7&lt;=$R272+$S272-1),1,""))</f>
        <v/>
      </c>
      <c r="BG272" s="23" t="str">
        <f ca="1">IF(AND($O272="Objectif",BG$7&gt;=$R272,BG$7&lt;=$R272+$S272-1),2,IF(AND($O272="Jalon",BG$7&gt;=$R272,BG$7&lt;=$R272+$S272-1),1,""))</f>
        <v/>
      </c>
      <c r="BH272" s="23" t="str">
        <f ca="1">IF(AND($O272="Objectif",BH$7&gt;=$R272,BH$7&lt;=$R272+$S272-1),2,IF(AND($O272="Jalon",BH$7&gt;=$R272,BH$7&lt;=$R272+$S272-1),1,""))</f>
        <v/>
      </c>
      <c r="BI272" s="23" t="str">
        <f ca="1">IF(AND($O272="Objectif",BI$7&gt;=$R272,BI$7&lt;=$R272+$S272-1),2,IF(AND($O272="Jalon",BI$7&gt;=$R272,BI$7&lt;=$R272+$S272-1),1,""))</f>
        <v/>
      </c>
      <c r="BJ272" s="23" t="str">
        <f ca="1">IF(AND($O272="Objectif",BJ$7&gt;=$R272,BJ$7&lt;=$R272+$S272-1),2,IF(AND($O272="Jalon",BJ$7&gt;=$R272,BJ$7&lt;=$R272+$S272-1),1,""))</f>
        <v/>
      </c>
      <c r="BK272" s="23" t="str">
        <f ca="1">IF(AND($O272="Objectif",BK$7&gt;=$R272,BK$7&lt;=$R272+$S272-1),2,IF(AND($O272="Jalon",BK$7&gt;=$R272,BK$7&lt;=$R272+$S272-1),1,""))</f>
        <v/>
      </c>
      <c r="BL272" s="23" t="str">
        <f ca="1">IF(AND($O272="Objectif",BL$7&gt;=$R272,BL$7&lt;=$R272+$S272-1),2,IF(AND($O272="Jalon",BL$7&gt;=$R272,BL$7&lt;=$R272+$S272-1),1,""))</f>
        <v/>
      </c>
      <c r="BM272" s="23" t="str">
        <f ca="1">IF(AND($O272="Objectif",BM$7&gt;=$R272,BM$7&lt;=$R272+$S272-1),2,IF(AND($O272="Jalon",BM$7&gt;=$R272,BM$7&lt;=$R272+$S272-1),1,""))</f>
        <v/>
      </c>
      <c r="BN272" s="23" t="str">
        <f ca="1">IF(AND($O272="Objectif",BN$7&gt;=$R272,BN$7&lt;=$R272+$S272-1),2,IF(AND($O272="Jalon",BN$7&gt;=$R272,BN$7&lt;=$R272+$S272-1),1,""))</f>
        <v/>
      </c>
      <c r="BO272" s="23" t="str">
        <f ca="1">IF(AND($O272="Objectif",BO$7&gt;=$R272,BO$7&lt;=$R272+$S272-1),2,IF(AND($O272="Jalon",BO$7&gt;=$R272,BO$7&lt;=$R272+$S272-1),1,""))</f>
        <v/>
      </c>
      <c r="BP272" s="23" t="str">
        <f ca="1">IF(AND($O272="Objectif",BP$7&gt;=$R272,BP$7&lt;=$R272+$S272-1),2,IF(AND($O272="Jalon",BP$7&gt;=$R272,BP$7&lt;=$R272+$S272-1),1,""))</f>
        <v/>
      </c>
      <c r="BQ272" s="23" t="str">
        <f ca="1">IF(AND($O272="Objectif",BQ$7&gt;=$R272,BQ$7&lt;=$R272+$S272-1),2,IF(AND($O272="Jalon",BQ$7&gt;=$R272,BQ$7&lt;=$R272+$S272-1),1,""))</f>
        <v/>
      </c>
      <c r="BR272" s="23" t="str">
        <f ca="1">IF(AND($O272="Objectif",BR$7&gt;=$R272,BR$7&lt;=$R272+$S272-1),2,IF(AND($O272="Jalon",BR$7&gt;=$R272,BR$7&lt;=$R272+$S272-1),1,""))</f>
        <v/>
      </c>
      <c r="BS272" s="23" t="str">
        <f ca="1">IF(AND($O272="Objectif",BS$7&gt;=$R272,BS$7&lt;=$R272+$S272-1),2,IF(AND($O272="Jalon",BS$7&gt;=$R272,BS$7&lt;=$R272+$S272-1),1,""))</f>
        <v/>
      </c>
      <c r="BT272" s="23" t="str">
        <f ca="1">IF(AND($O272="Objectif",BT$7&gt;=$R272,BT$7&lt;=$R272+$S272-1),2,IF(AND($O272="Jalon",BT$7&gt;=$R272,BT$7&lt;=$R272+$S272-1),1,""))</f>
        <v/>
      </c>
      <c r="BU272" s="23" t="str">
        <f ca="1">IF(AND($O272="Objectif",BU$7&gt;=$R272,BU$7&lt;=$R272+$S272-1),2,IF(AND($O272="Jalon",BU$7&gt;=$R272,BU$7&lt;=$R272+$S272-1),1,""))</f>
        <v/>
      </c>
      <c r="BV272" s="23" t="str">
        <f ca="1">IF(AND($O272="Objectif",BV$7&gt;=$R272,BV$7&lt;=$R272+$S272-1),2,IF(AND($O272="Jalon",BV$7&gt;=$R272,BV$7&lt;=$R272+$S272-1),1,""))</f>
        <v/>
      </c>
      <c r="BW272" s="23" t="str">
        <f ca="1">IF(AND($O272="Objectif",BW$7&gt;=$R272,BW$7&lt;=$R272+$S272-1),2,IF(AND($O272="Jalon",BW$7&gt;=$R272,BW$7&lt;=$R272+$S272-1),1,""))</f>
        <v/>
      </c>
      <c r="BX272" s="23" t="str">
        <f ca="1">IF(AND($O272="Objectif",BX$7&gt;=$R272,BX$7&lt;=$R272+$S272-1),2,IF(AND($O272="Jalon",BX$7&gt;=$R272,BX$7&lt;=$R272+$S272-1),1,""))</f>
        <v/>
      </c>
      <c r="BY272" s="23" t="str">
        <f ca="1">IF(AND($O272="Objectif",BY$7&gt;=$R272,BY$7&lt;=$R272+$S272-1),2,IF(AND($O272="Jalon",BY$7&gt;=$R272,BY$7&lt;=$R272+$S272-1),1,""))</f>
        <v/>
      </c>
      <c r="BZ272" s="23" t="str">
        <f ca="1">IF(AND($O272="Objectif",BZ$7&gt;=$R272,BZ$7&lt;=$R272+$S272-1),2,IF(AND($O272="Jalon",BZ$7&gt;=$R272,BZ$7&lt;=$R272+$S272-1),1,""))</f>
        <v/>
      </c>
      <c r="CA272" s="23" t="str">
        <f ca="1">IF(AND($O272="Objectif",CA$7&gt;=$R272,CA$7&lt;=$R272+$S272-1),2,IF(AND($O272="Jalon",CA$7&gt;=$R272,CA$7&lt;=$R272+$S272-1),1,""))</f>
        <v/>
      </c>
      <c r="CB272" s="23" t="str">
        <f ca="1">IF(AND($O272="Objectif",CB$7&gt;=$R272,CB$7&lt;=$R272+$S272-1),2,IF(AND($O272="Jalon",CB$7&gt;=$R272,CB$7&lt;=$R272+$S272-1),1,""))</f>
        <v/>
      </c>
    </row>
    <row r="273" spans="1:80" ht="30" customHeight="1" x14ac:dyDescent="0.25">
      <c r="A273" s="37">
        <v>37</v>
      </c>
      <c r="B273" s="33" t="s">
        <v>53</v>
      </c>
      <c r="C273" s="88" t="str">
        <f ca="1">VLOOKUP(((Jalons[[#This Row],[perturbation ]]+Jalons[[#This Row],[perturbation 9]])/150),$D$3:$E$6,2,1)</f>
        <v>En bonne voie</v>
      </c>
      <c r="D273" s="88" t="str">
        <f ca="1">VLOOKUP((Jalons[[#This Row],[temps consommés ]]-Jalons[[#This Row],[Nombre de jours]])/Jalons[[#This Row],[Nombre de jours]],$V$3:$W$6,2,1)</f>
        <v>En bonne voie</v>
      </c>
      <c r="E273" s="22" t="s">
        <v>9</v>
      </c>
      <c r="F273" s="65">
        <f>IF(AND(Jalons[[#This Row],[début réel ]]="",Jalons[[#This Row],[fin réelle ]]),0,IF(AND(Jalons[[#This Row],[début réel ]]&lt;&gt;"",Jalons[[#This Row],[fin réelle ]]=""),0.5,1))</f>
        <v>0</v>
      </c>
      <c r="G273" s="56">
        <f>+T228+1</f>
        <v>45108</v>
      </c>
      <c r="H273" s="21">
        <v>1</v>
      </c>
      <c r="I273" s="45">
        <f>+Jalons[[#This Row],[Début prévisionnel ]]+Jalons[[#This Row],[Nombre de jours]]-1</f>
        <v>45108</v>
      </c>
      <c r="J273" s="45"/>
      <c r="K273" s="87">
        <f ca="1">IF(Jalons[[#This Row],[temps consommés ]]-Jalons[[#This Row],[Nombre de jours]]&lt;0,0,Jalons[[#This Row],[temps consommés ]]-Jalons[[#This Row],[Nombre de jours]])</f>
        <v>0</v>
      </c>
      <c r="L273"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3" s="45"/>
      <c r="O273" s="88" t="str">
        <f ca="1">VLOOKUP(Jalons[[#This Row],[temps consommés 10]]-Jalons[[#This Row],[Nombre de jours6]]/Jalons[[#This Row],[Nombre de jours6]],$V$3:$W$6,2,1)</f>
        <v>En bonne voie</v>
      </c>
      <c r="P273" s="22" t="s">
        <v>9</v>
      </c>
      <c r="Q273" s="65">
        <f>IF(AND(Jalons[[#This Row],[début réel 8]]="",Jalons[[#This Row],[fin réelle 11]]),0,IF(AND(Jalons[[#This Row],[début réel 8]]&lt;&gt;"",Jalons[[#This Row],[fin réelle 11]]=""),0.5,1))</f>
        <v>0</v>
      </c>
      <c r="R273" s="56">
        <f>+Jalons[[#This Row],[Fin ]]+1</f>
        <v>45109</v>
      </c>
      <c r="S273">
        <v>1</v>
      </c>
      <c r="T273" s="45">
        <f>Jalons[[#This Row],[Début prévisionnel 5]]+Jalons[[#This Row],[Nombre de jours6]]</f>
        <v>45110</v>
      </c>
      <c r="U273" s="64"/>
      <c r="V273" s="87">
        <f ca="1">IF(Jalons[[#This Row],[temps consommés 10]]-Jalons[[#This Row],[Nombre de jours6]]&lt;0,0,Jalons[[#This Row],[temps consommés 10]]-Jalons[[#This Row],[Nombre de jours6]])</f>
        <v>0</v>
      </c>
      <c r="W273"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3" s="45"/>
      <c r="Y273" s="23" t="str">
        <f ca="1">IF(AND($O273="Objectif",Y$7&gt;=$R273,Y$7&lt;=$R273+$S273-1),2,IF(AND($O273="Jalon",Y$7&gt;=$R273,Y$7&lt;=$R273+$S273-1),1,""))</f>
        <v/>
      </c>
      <c r="Z273" s="23" t="str">
        <f ca="1">IF(AND($O273="Objectif",Z$7&gt;=$R273,Z$7&lt;=$R273+$S273-1),2,IF(AND($O273="Jalon",Z$7&gt;=$R273,Z$7&lt;=$R273+$S273-1),1,""))</f>
        <v/>
      </c>
      <c r="AA273" s="23" t="str">
        <f ca="1">IF(AND($O273="Objectif",AA$7&gt;=$R273,AA$7&lt;=$R273+$S273-1),2,IF(AND($O273="Jalon",AA$7&gt;=$R273,AA$7&lt;=$R273+$S273-1),1,""))</f>
        <v/>
      </c>
      <c r="AB273" s="23" t="str">
        <f ca="1">IF(AND($O273="Objectif",AB$7&gt;=$R273,AB$7&lt;=$R273+$S273-1),2,IF(AND($O273="Jalon",AB$7&gt;=$R273,AB$7&lt;=$R273+$S273-1),1,""))</f>
        <v/>
      </c>
      <c r="AC273" s="23" t="str">
        <f ca="1">IF(AND($O273="Objectif",AC$7&gt;=$R273,AC$7&lt;=$R273+$S273-1),2,IF(AND($O273="Jalon",AC$7&gt;=$R273,AC$7&lt;=$R273+$S273-1),1,""))</f>
        <v/>
      </c>
      <c r="AD273" s="23" t="str">
        <f ca="1">IF(AND($O273="Objectif",AD$7&gt;=$R273,AD$7&lt;=$R273+$S273-1),2,IF(AND($O273="Jalon",AD$7&gt;=$R273,AD$7&lt;=$R273+$S273-1),1,""))</f>
        <v/>
      </c>
      <c r="AE273" s="23" t="str">
        <f ca="1">IF(AND($O273="Objectif",AE$7&gt;=$R273,AE$7&lt;=$R273+$S273-1),2,IF(AND($O273="Jalon",AE$7&gt;=$R273,AE$7&lt;=$R273+$S273-1),1,""))</f>
        <v/>
      </c>
      <c r="AF273" s="23" t="str">
        <f ca="1">IF(AND($O273="Objectif",AF$7&gt;=$R273,AF$7&lt;=$R273+$S273-1),2,IF(AND($O273="Jalon",AF$7&gt;=$R273,AF$7&lt;=$R273+$S273-1),1,""))</f>
        <v/>
      </c>
      <c r="AG273" s="23" t="str">
        <f ca="1">IF(AND($O273="Objectif",AG$7&gt;=$R273,AG$7&lt;=$R273+$S273-1),2,IF(AND($O273="Jalon",AG$7&gt;=$R273,AG$7&lt;=$R273+$S273-1),1,""))</f>
        <v/>
      </c>
      <c r="AH273" s="23" t="str">
        <f ca="1">IF(AND($O273="Objectif",AH$7&gt;=$R273,AH$7&lt;=$R273+$S273-1),2,IF(AND($O273="Jalon",AH$7&gt;=$R273,AH$7&lt;=$R273+$S273-1),1,""))</f>
        <v/>
      </c>
      <c r="AI273" s="23" t="str">
        <f ca="1">IF(AND($O273="Objectif",AI$7&gt;=$R273,AI$7&lt;=$R273+$S273-1),2,IF(AND($O273="Jalon",AI$7&gt;=$R273,AI$7&lt;=$R273+$S273-1),1,""))</f>
        <v/>
      </c>
      <c r="AJ273" s="23" t="str">
        <f ca="1">IF(AND($O273="Objectif",AJ$7&gt;=$R273,AJ$7&lt;=$R273+$S273-1),2,IF(AND($O273="Jalon",AJ$7&gt;=$R273,AJ$7&lt;=$R273+$S273-1),1,""))</f>
        <v/>
      </c>
      <c r="AK273" s="23" t="str">
        <f ca="1">IF(AND($O273="Objectif",AK$7&gt;=$R273,AK$7&lt;=$R273+$S273-1),2,IF(AND($O273="Jalon",AK$7&gt;=$R273,AK$7&lt;=$R273+$S273-1),1,""))</f>
        <v/>
      </c>
      <c r="AL273" s="23" t="str">
        <f ca="1">IF(AND($O273="Objectif",AL$7&gt;=$R273,AL$7&lt;=$R273+$S273-1),2,IF(AND($O273="Jalon",AL$7&gt;=$R273,AL$7&lt;=$R273+$S273-1),1,""))</f>
        <v/>
      </c>
      <c r="AM273" s="23" t="str">
        <f ca="1">IF(AND($O273="Objectif",AM$7&gt;=$R273,AM$7&lt;=$R273+$S273-1),2,IF(AND($O273="Jalon",AM$7&gt;=$R273,AM$7&lt;=$R273+$S273-1),1,""))</f>
        <v/>
      </c>
      <c r="AN273" s="23" t="str">
        <f ca="1">IF(AND($O273="Objectif",AN$7&gt;=$R273,AN$7&lt;=$R273+$S273-1),2,IF(AND($O273="Jalon",AN$7&gt;=$R273,AN$7&lt;=$R273+$S273-1),1,""))</f>
        <v/>
      </c>
      <c r="AO273" s="23" t="str">
        <f ca="1">IF(AND($O273="Objectif",AO$7&gt;=$R273,AO$7&lt;=$R273+$S273-1),2,IF(AND($O273="Jalon",AO$7&gt;=$R273,AO$7&lt;=$R273+$S273-1),1,""))</f>
        <v/>
      </c>
      <c r="AP273" s="23" t="str">
        <f ca="1">IF(AND($O273="Objectif",AP$7&gt;=$R273,AP$7&lt;=$R273+$S273-1),2,IF(AND($O273="Jalon",AP$7&gt;=$R273,AP$7&lt;=$R273+$S273-1),1,""))</f>
        <v/>
      </c>
      <c r="AQ273" s="23" t="str">
        <f ca="1">IF(AND($O273="Objectif",AQ$7&gt;=$R273,AQ$7&lt;=$R273+$S273-1),2,IF(AND($O273="Jalon",AQ$7&gt;=$R273,AQ$7&lt;=$R273+$S273-1),1,""))</f>
        <v/>
      </c>
      <c r="AR273" s="23" t="str">
        <f ca="1">IF(AND($O273="Objectif",AR$7&gt;=$R273,AR$7&lt;=$R273+$S273-1),2,IF(AND($O273="Jalon",AR$7&gt;=$R273,AR$7&lt;=$R273+$S273-1),1,""))</f>
        <v/>
      </c>
      <c r="AS273" s="23" t="str">
        <f ca="1">IF(AND($O273="Objectif",AS$7&gt;=$R273,AS$7&lt;=$R273+$S273-1),2,IF(AND($O273="Jalon",AS$7&gt;=$R273,AS$7&lt;=$R273+$S273-1),1,""))</f>
        <v/>
      </c>
      <c r="AT273" s="23" t="str">
        <f ca="1">IF(AND($O273="Objectif",AT$7&gt;=$R273,AT$7&lt;=$R273+$S273-1),2,IF(AND($O273="Jalon",AT$7&gt;=$R273,AT$7&lt;=$R273+$S273-1),1,""))</f>
        <v/>
      </c>
      <c r="AU273" s="23" t="str">
        <f ca="1">IF(AND($O273="Objectif",AU$7&gt;=$R273,AU$7&lt;=$R273+$S273-1),2,IF(AND($O273="Jalon",AU$7&gt;=$R273,AU$7&lt;=$R273+$S273-1),1,""))</f>
        <v/>
      </c>
      <c r="AV273" s="23" t="str">
        <f ca="1">IF(AND($O273="Objectif",AV$7&gt;=$R273,AV$7&lt;=$R273+$S273-1),2,IF(AND($O273="Jalon",AV$7&gt;=$R273,AV$7&lt;=$R273+$S273-1),1,""))</f>
        <v/>
      </c>
      <c r="AW273" s="23" t="str">
        <f ca="1">IF(AND($O273="Objectif",AW$7&gt;=$R273,AW$7&lt;=$R273+$S273-1),2,IF(AND($O273="Jalon",AW$7&gt;=$R273,AW$7&lt;=$R273+$S273-1),1,""))</f>
        <v/>
      </c>
      <c r="AX273" s="23" t="str">
        <f ca="1">IF(AND($O273="Objectif",AX$7&gt;=$R273,AX$7&lt;=$R273+$S273-1),2,IF(AND($O273="Jalon",AX$7&gt;=$R273,AX$7&lt;=$R273+$S273-1),1,""))</f>
        <v/>
      </c>
      <c r="AY273" s="23" t="str">
        <f ca="1">IF(AND($O273="Objectif",AY$7&gt;=$R273,AY$7&lt;=$R273+$S273-1),2,IF(AND($O273="Jalon",AY$7&gt;=$R273,AY$7&lt;=$R273+$S273-1),1,""))</f>
        <v/>
      </c>
      <c r="AZ273" s="23" t="str">
        <f ca="1">IF(AND($O273="Objectif",AZ$7&gt;=$R273,AZ$7&lt;=$R273+$S273-1),2,IF(AND($O273="Jalon",AZ$7&gt;=$R273,AZ$7&lt;=$R273+$S273-1),1,""))</f>
        <v/>
      </c>
      <c r="BA273" s="23" t="str">
        <f ca="1">IF(AND($O273="Objectif",BA$7&gt;=$R273,BA$7&lt;=$R273+$S273-1),2,IF(AND($O273="Jalon",BA$7&gt;=$R273,BA$7&lt;=$R273+$S273-1),1,""))</f>
        <v/>
      </c>
      <c r="BB273" s="23" t="str">
        <f ca="1">IF(AND($O273="Objectif",BB$7&gt;=$R273,BB$7&lt;=$R273+$S273-1),2,IF(AND($O273="Jalon",BB$7&gt;=$R273,BB$7&lt;=$R273+$S273-1),1,""))</f>
        <v/>
      </c>
      <c r="BC273" s="23" t="str">
        <f ca="1">IF(AND($O273="Objectif",BC$7&gt;=$R273,BC$7&lt;=$R273+$S273-1),2,IF(AND($O273="Jalon",BC$7&gt;=$R273,BC$7&lt;=$R273+$S273-1),1,""))</f>
        <v/>
      </c>
      <c r="BD273" s="23" t="str">
        <f ca="1">IF(AND($O273="Objectif",BD$7&gt;=$R273,BD$7&lt;=$R273+$S273-1),2,IF(AND($O273="Jalon",BD$7&gt;=$R273,BD$7&lt;=$R273+$S273-1),1,""))</f>
        <v/>
      </c>
      <c r="BE273" s="23" t="str">
        <f ca="1">IF(AND($O273="Objectif",BE$7&gt;=$R273,BE$7&lt;=$R273+$S273-1),2,IF(AND($O273="Jalon",BE$7&gt;=$R273,BE$7&lt;=$R273+$S273-1),1,""))</f>
        <v/>
      </c>
      <c r="BF273" s="23" t="str">
        <f ca="1">IF(AND($O273="Objectif",BF$7&gt;=$R273,BF$7&lt;=$R273+$S273-1),2,IF(AND($O273="Jalon",BF$7&gt;=$R273,BF$7&lt;=$R273+$S273-1),1,""))</f>
        <v/>
      </c>
      <c r="BG273" s="23" t="str">
        <f ca="1">IF(AND($O273="Objectif",BG$7&gt;=$R273,BG$7&lt;=$R273+$S273-1),2,IF(AND($O273="Jalon",BG$7&gt;=$R273,BG$7&lt;=$R273+$S273-1),1,""))</f>
        <v/>
      </c>
      <c r="BH273" s="23" t="str">
        <f ca="1">IF(AND($O273="Objectif",BH$7&gt;=$R273,BH$7&lt;=$R273+$S273-1),2,IF(AND($O273="Jalon",BH$7&gt;=$R273,BH$7&lt;=$R273+$S273-1),1,""))</f>
        <v/>
      </c>
      <c r="BI273" s="23" t="str">
        <f ca="1">IF(AND($O273="Objectif",BI$7&gt;=$R273,BI$7&lt;=$R273+$S273-1),2,IF(AND($O273="Jalon",BI$7&gt;=$R273,BI$7&lt;=$R273+$S273-1),1,""))</f>
        <v/>
      </c>
      <c r="BJ273" s="23" t="str">
        <f ca="1">IF(AND($O273="Objectif",BJ$7&gt;=$R273,BJ$7&lt;=$R273+$S273-1),2,IF(AND($O273="Jalon",BJ$7&gt;=$R273,BJ$7&lt;=$R273+$S273-1),1,""))</f>
        <v/>
      </c>
      <c r="BK273" s="23" t="str">
        <f ca="1">IF(AND($O273="Objectif",BK$7&gt;=$R273,BK$7&lt;=$R273+$S273-1),2,IF(AND($O273="Jalon",BK$7&gt;=$R273,BK$7&lt;=$R273+$S273-1),1,""))</f>
        <v/>
      </c>
      <c r="BL273" s="23" t="str">
        <f ca="1">IF(AND($O273="Objectif",BL$7&gt;=$R273,BL$7&lt;=$R273+$S273-1),2,IF(AND($O273="Jalon",BL$7&gt;=$R273,BL$7&lt;=$R273+$S273-1),1,""))</f>
        <v/>
      </c>
      <c r="BM273" s="23" t="str">
        <f ca="1">IF(AND($O273="Objectif",BM$7&gt;=$R273,BM$7&lt;=$R273+$S273-1),2,IF(AND($O273="Jalon",BM$7&gt;=$R273,BM$7&lt;=$R273+$S273-1),1,""))</f>
        <v/>
      </c>
      <c r="BN273" s="23" t="str">
        <f ca="1">IF(AND($O273="Objectif",BN$7&gt;=$R273,BN$7&lt;=$R273+$S273-1),2,IF(AND($O273="Jalon",BN$7&gt;=$R273,BN$7&lt;=$R273+$S273-1),1,""))</f>
        <v/>
      </c>
      <c r="BO273" s="23" t="str">
        <f ca="1">IF(AND($O273="Objectif",BO$7&gt;=$R273,BO$7&lt;=$R273+$S273-1),2,IF(AND($O273="Jalon",BO$7&gt;=$R273,BO$7&lt;=$R273+$S273-1),1,""))</f>
        <v/>
      </c>
      <c r="BP273" s="23" t="str">
        <f ca="1">IF(AND($O273="Objectif",BP$7&gt;=$R273,BP$7&lt;=$R273+$S273-1),2,IF(AND($O273="Jalon",BP$7&gt;=$R273,BP$7&lt;=$R273+$S273-1),1,""))</f>
        <v/>
      </c>
      <c r="BQ273" s="23" t="str">
        <f ca="1">IF(AND($O273="Objectif",BQ$7&gt;=$R273,BQ$7&lt;=$R273+$S273-1),2,IF(AND($O273="Jalon",BQ$7&gt;=$R273,BQ$7&lt;=$R273+$S273-1),1,""))</f>
        <v/>
      </c>
      <c r="BR273" s="23" t="str">
        <f ca="1">IF(AND($O273="Objectif",BR$7&gt;=$R273,BR$7&lt;=$R273+$S273-1),2,IF(AND($O273="Jalon",BR$7&gt;=$R273,BR$7&lt;=$R273+$S273-1),1,""))</f>
        <v/>
      </c>
      <c r="BS273" s="23" t="str">
        <f ca="1">IF(AND($O273="Objectif",BS$7&gt;=$R273,BS$7&lt;=$R273+$S273-1),2,IF(AND($O273="Jalon",BS$7&gt;=$R273,BS$7&lt;=$R273+$S273-1),1,""))</f>
        <v/>
      </c>
      <c r="BT273" s="23" t="str">
        <f ca="1">IF(AND($O273="Objectif",BT$7&gt;=$R273,BT$7&lt;=$R273+$S273-1),2,IF(AND($O273="Jalon",BT$7&gt;=$R273,BT$7&lt;=$R273+$S273-1),1,""))</f>
        <v/>
      </c>
      <c r="BU273" s="23" t="str">
        <f ca="1">IF(AND($O273="Objectif",BU$7&gt;=$R273,BU$7&lt;=$R273+$S273-1),2,IF(AND($O273="Jalon",BU$7&gt;=$R273,BU$7&lt;=$R273+$S273-1),1,""))</f>
        <v/>
      </c>
      <c r="BV273" s="23" t="str">
        <f ca="1">IF(AND($O273="Objectif",BV$7&gt;=$R273,BV$7&lt;=$R273+$S273-1),2,IF(AND($O273="Jalon",BV$7&gt;=$R273,BV$7&lt;=$R273+$S273-1),1,""))</f>
        <v/>
      </c>
      <c r="BW273" s="23" t="str">
        <f ca="1">IF(AND($O273="Objectif",BW$7&gt;=$R273,BW$7&lt;=$R273+$S273-1),2,IF(AND($O273="Jalon",BW$7&gt;=$R273,BW$7&lt;=$R273+$S273-1),1,""))</f>
        <v/>
      </c>
      <c r="BX273" s="23" t="str">
        <f ca="1">IF(AND($O273="Objectif",BX$7&gt;=$R273,BX$7&lt;=$R273+$S273-1),2,IF(AND($O273="Jalon",BX$7&gt;=$R273,BX$7&lt;=$R273+$S273-1),1,""))</f>
        <v/>
      </c>
      <c r="BY273" s="23" t="str">
        <f ca="1">IF(AND($O273="Objectif",BY$7&gt;=$R273,BY$7&lt;=$R273+$S273-1),2,IF(AND($O273="Jalon",BY$7&gt;=$R273,BY$7&lt;=$R273+$S273-1),1,""))</f>
        <v/>
      </c>
      <c r="BZ273" s="23" t="str">
        <f ca="1">IF(AND($O273="Objectif",BZ$7&gt;=$R273,BZ$7&lt;=$R273+$S273-1),2,IF(AND($O273="Jalon",BZ$7&gt;=$R273,BZ$7&lt;=$R273+$S273-1),1,""))</f>
        <v/>
      </c>
      <c r="CA273" s="23" t="str">
        <f ca="1">IF(AND($O273="Objectif",CA$7&gt;=$R273,CA$7&lt;=$R273+$S273-1),2,IF(AND($O273="Jalon",CA$7&gt;=$R273,CA$7&lt;=$R273+$S273-1),1,""))</f>
        <v/>
      </c>
      <c r="CB273" s="23" t="str">
        <f ca="1">IF(AND($O273="Objectif",CB$7&gt;=$R273,CB$7&lt;=$R273+$S273-1),2,IF(AND($O273="Jalon",CB$7&gt;=$R273,CB$7&lt;=$R273+$S273-1),1,""))</f>
        <v/>
      </c>
    </row>
    <row r="274" spans="1:80" ht="30" customHeight="1" x14ac:dyDescent="0.25">
      <c r="A274" s="37">
        <v>38</v>
      </c>
      <c r="B274" s="33" t="s">
        <v>54</v>
      </c>
      <c r="C274" s="88" t="str">
        <f ca="1">VLOOKUP(((Jalons[[#This Row],[perturbation ]]+Jalons[[#This Row],[perturbation 9]])/150),$D$3:$E$6,2,1)</f>
        <v>En bonne voie</v>
      </c>
      <c r="D274" s="88" t="str">
        <f ca="1">VLOOKUP((Jalons[[#This Row],[temps consommés ]]-Jalons[[#This Row],[Nombre de jours]])/Jalons[[#This Row],[Nombre de jours]],$V$3:$W$6,2,1)</f>
        <v>En bonne voie</v>
      </c>
      <c r="E274" s="22" t="s">
        <v>9</v>
      </c>
      <c r="F274" s="65">
        <f>IF(AND(Jalons[[#This Row],[début réel ]]="",Jalons[[#This Row],[fin réelle ]]),0,IF(AND(Jalons[[#This Row],[début réel ]]&lt;&gt;"",Jalons[[#This Row],[fin réelle ]]=""),0.5,1))</f>
        <v>0</v>
      </c>
      <c r="G274" s="56">
        <f>+T229+1</f>
        <v>45108</v>
      </c>
      <c r="H274" s="21">
        <v>1</v>
      </c>
      <c r="I274" s="45">
        <f>+Jalons[[#This Row],[Début prévisionnel ]]+Jalons[[#This Row],[Nombre de jours]]-1</f>
        <v>45108</v>
      </c>
      <c r="J274" s="45"/>
      <c r="K274" s="87">
        <f ca="1">IF(Jalons[[#This Row],[temps consommés ]]-Jalons[[#This Row],[Nombre de jours]]&lt;0,0,Jalons[[#This Row],[temps consommés ]]-Jalons[[#This Row],[Nombre de jours]])</f>
        <v>0</v>
      </c>
      <c r="L274"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4" s="45"/>
      <c r="O274" s="88" t="str">
        <f ca="1">VLOOKUP(Jalons[[#This Row],[temps consommés 10]]-Jalons[[#This Row],[Nombre de jours6]]/Jalons[[#This Row],[Nombre de jours6]],$V$3:$W$6,2,1)</f>
        <v>En bonne voie</v>
      </c>
      <c r="P274" s="22" t="s">
        <v>9</v>
      </c>
      <c r="Q274" s="65">
        <f>IF(AND(Jalons[[#This Row],[début réel 8]]="",Jalons[[#This Row],[fin réelle 11]]),0,IF(AND(Jalons[[#This Row],[début réel 8]]&lt;&gt;"",Jalons[[#This Row],[fin réelle 11]]=""),0.5,1))</f>
        <v>0</v>
      </c>
      <c r="R274" s="56">
        <f>+Jalons[[#This Row],[Fin ]]+1</f>
        <v>45109</v>
      </c>
      <c r="S274">
        <v>1</v>
      </c>
      <c r="T274" s="45">
        <f>Jalons[[#This Row],[Début prévisionnel 5]]+Jalons[[#This Row],[Nombre de jours6]]</f>
        <v>45110</v>
      </c>
      <c r="U274" s="64"/>
      <c r="V274" s="87">
        <f ca="1">IF(Jalons[[#This Row],[temps consommés 10]]-Jalons[[#This Row],[Nombre de jours6]]&lt;0,0,Jalons[[#This Row],[temps consommés 10]]-Jalons[[#This Row],[Nombre de jours6]])</f>
        <v>0</v>
      </c>
      <c r="W274"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4" s="45"/>
      <c r="Y274" s="23" t="str">
        <f ca="1">IF(AND($O274="Objectif",Y$7&gt;=$R274,Y$7&lt;=$R274+$S274-1),2,IF(AND($O274="Jalon",Y$7&gt;=$R274,Y$7&lt;=$R274+$S274-1),1,""))</f>
        <v/>
      </c>
      <c r="Z274" s="23" t="str">
        <f ca="1">IF(AND($O274="Objectif",Z$7&gt;=$R274,Z$7&lt;=$R274+$S274-1),2,IF(AND($O274="Jalon",Z$7&gt;=$R274,Z$7&lt;=$R274+$S274-1),1,""))</f>
        <v/>
      </c>
      <c r="AA274" s="23" t="str">
        <f ca="1">IF(AND($O274="Objectif",AA$7&gt;=$R274,AA$7&lt;=$R274+$S274-1),2,IF(AND($O274="Jalon",AA$7&gt;=$R274,AA$7&lt;=$R274+$S274-1),1,""))</f>
        <v/>
      </c>
      <c r="AB274" s="23" t="str">
        <f ca="1">IF(AND($O274="Objectif",AB$7&gt;=$R274,AB$7&lt;=$R274+$S274-1),2,IF(AND($O274="Jalon",AB$7&gt;=$R274,AB$7&lt;=$R274+$S274-1),1,""))</f>
        <v/>
      </c>
      <c r="AC274" s="23" t="str">
        <f ca="1">IF(AND($O274="Objectif",AC$7&gt;=$R274,AC$7&lt;=$R274+$S274-1),2,IF(AND($O274="Jalon",AC$7&gt;=$R274,AC$7&lt;=$R274+$S274-1),1,""))</f>
        <v/>
      </c>
      <c r="AD274" s="23" t="str">
        <f ca="1">IF(AND($O274="Objectif",AD$7&gt;=$R274,AD$7&lt;=$R274+$S274-1),2,IF(AND($O274="Jalon",AD$7&gt;=$R274,AD$7&lt;=$R274+$S274-1),1,""))</f>
        <v/>
      </c>
      <c r="AE274" s="23" t="str">
        <f ca="1">IF(AND($O274="Objectif",AE$7&gt;=$R274,AE$7&lt;=$R274+$S274-1),2,IF(AND($O274="Jalon",AE$7&gt;=$R274,AE$7&lt;=$R274+$S274-1),1,""))</f>
        <v/>
      </c>
      <c r="AF274" s="23" t="str">
        <f ca="1">IF(AND($O274="Objectif",AF$7&gt;=$R274,AF$7&lt;=$R274+$S274-1),2,IF(AND($O274="Jalon",AF$7&gt;=$R274,AF$7&lt;=$R274+$S274-1),1,""))</f>
        <v/>
      </c>
      <c r="AG274" s="23" t="str">
        <f ca="1">IF(AND($O274="Objectif",AG$7&gt;=$R274,AG$7&lt;=$R274+$S274-1),2,IF(AND($O274="Jalon",AG$7&gt;=$R274,AG$7&lt;=$R274+$S274-1),1,""))</f>
        <v/>
      </c>
      <c r="AH274" s="23" t="str">
        <f ca="1">IF(AND($O274="Objectif",AH$7&gt;=$R274,AH$7&lt;=$R274+$S274-1),2,IF(AND($O274="Jalon",AH$7&gt;=$R274,AH$7&lt;=$R274+$S274-1),1,""))</f>
        <v/>
      </c>
      <c r="AI274" s="23" t="str">
        <f ca="1">IF(AND($O274="Objectif",AI$7&gt;=$R274,AI$7&lt;=$R274+$S274-1),2,IF(AND($O274="Jalon",AI$7&gt;=$R274,AI$7&lt;=$R274+$S274-1),1,""))</f>
        <v/>
      </c>
      <c r="AJ274" s="23" t="str">
        <f ca="1">IF(AND($O274="Objectif",AJ$7&gt;=$R274,AJ$7&lt;=$R274+$S274-1),2,IF(AND($O274="Jalon",AJ$7&gt;=$R274,AJ$7&lt;=$R274+$S274-1),1,""))</f>
        <v/>
      </c>
      <c r="AK274" s="23" t="str">
        <f ca="1">IF(AND($O274="Objectif",AK$7&gt;=$R274,AK$7&lt;=$R274+$S274-1),2,IF(AND($O274="Jalon",AK$7&gt;=$R274,AK$7&lt;=$R274+$S274-1),1,""))</f>
        <v/>
      </c>
      <c r="AL274" s="23" t="str">
        <f ca="1">IF(AND($O274="Objectif",AL$7&gt;=$R274,AL$7&lt;=$R274+$S274-1),2,IF(AND($O274="Jalon",AL$7&gt;=$R274,AL$7&lt;=$R274+$S274-1),1,""))</f>
        <v/>
      </c>
      <c r="AM274" s="23" t="str">
        <f ca="1">IF(AND($O274="Objectif",AM$7&gt;=$R274,AM$7&lt;=$R274+$S274-1),2,IF(AND($O274="Jalon",AM$7&gt;=$R274,AM$7&lt;=$R274+$S274-1),1,""))</f>
        <v/>
      </c>
      <c r="AN274" s="23" t="str">
        <f ca="1">IF(AND($O274="Objectif",AN$7&gt;=$R274,AN$7&lt;=$R274+$S274-1),2,IF(AND($O274="Jalon",AN$7&gt;=$R274,AN$7&lt;=$R274+$S274-1),1,""))</f>
        <v/>
      </c>
      <c r="AO274" s="23" t="str">
        <f ca="1">IF(AND($O274="Objectif",AO$7&gt;=$R274,AO$7&lt;=$R274+$S274-1),2,IF(AND($O274="Jalon",AO$7&gt;=$R274,AO$7&lt;=$R274+$S274-1),1,""))</f>
        <v/>
      </c>
      <c r="AP274" s="23" t="str">
        <f ca="1">IF(AND($O274="Objectif",AP$7&gt;=$R274,AP$7&lt;=$R274+$S274-1),2,IF(AND($O274="Jalon",AP$7&gt;=$R274,AP$7&lt;=$R274+$S274-1),1,""))</f>
        <v/>
      </c>
      <c r="AQ274" s="23" t="str">
        <f ca="1">IF(AND($O274="Objectif",AQ$7&gt;=$R274,AQ$7&lt;=$R274+$S274-1),2,IF(AND($O274="Jalon",AQ$7&gt;=$R274,AQ$7&lt;=$R274+$S274-1),1,""))</f>
        <v/>
      </c>
      <c r="AR274" s="23" t="str">
        <f ca="1">IF(AND($O274="Objectif",AR$7&gt;=$R274,AR$7&lt;=$R274+$S274-1),2,IF(AND($O274="Jalon",AR$7&gt;=$R274,AR$7&lt;=$R274+$S274-1),1,""))</f>
        <v/>
      </c>
      <c r="AS274" s="23" t="str">
        <f ca="1">IF(AND($O274="Objectif",AS$7&gt;=$R274,AS$7&lt;=$R274+$S274-1),2,IF(AND($O274="Jalon",AS$7&gt;=$R274,AS$7&lt;=$R274+$S274-1),1,""))</f>
        <v/>
      </c>
      <c r="AT274" s="23" t="str">
        <f ca="1">IF(AND($O274="Objectif",AT$7&gt;=$R274,AT$7&lt;=$R274+$S274-1),2,IF(AND($O274="Jalon",AT$7&gt;=$R274,AT$7&lt;=$R274+$S274-1),1,""))</f>
        <v/>
      </c>
      <c r="AU274" s="23" t="str">
        <f ca="1">IF(AND($O274="Objectif",AU$7&gt;=$R274,AU$7&lt;=$R274+$S274-1),2,IF(AND($O274="Jalon",AU$7&gt;=$R274,AU$7&lt;=$R274+$S274-1),1,""))</f>
        <v/>
      </c>
      <c r="AV274" s="23" t="str">
        <f ca="1">IF(AND($O274="Objectif",AV$7&gt;=$R274,AV$7&lt;=$R274+$S274-1),2,IF(AND($O274="Jalon",AV$7&gt;=$R274,AV$7&lt;=$R274+$S274-1),1,""))</f>
        <v/>
      </c>
      <c r="AW274" s="23" t="str">
        <f ca="1">IF(AND($O274="Objectif",AW$7&gt;=$R274,AW$7&lt;=$R274+$S274-1),2,IF(AND($O274="Jalon",AW$7&gt;=$R274,AW$7&lt;=$R274+$S274-1),1,""))</f>
        <v/>
      </c>
      <c r="AX274" s="23" t="str">
        <f ca="1">IF(AND($O274="Objectif",AX$7&gt;=$R274,AX$7&lt;=$R274+$S274-1),2,IF(AND($O274="Jalon",AX$7&gt;=$R274,AX$7&lt;=$R274+$S274-1),1,""))</f>
        <v/>
      </c>
      <c r="AY274" s="23" t="str">
        <f ca="1">IF(AND($O274="Objectif",AY$7&gt;=$R274,AY$7&lt;=$R274+$S274-1),2,IF(AND($O274="Jalon",AY$7&gt;=$R274,AY$7&lt;=$R274+$S274-1),1,""))</f>
        <v/>
      </c>
      <c r="AZ274" s="23" t="str">
        <f ca="1">IF(AND($O274="Objectif",AZ$7&gt;=$R274,AZ$7&lt;=$R274+$S274-1),2,IF(AND($O274="Jalon",AZ$7&gt;=$R274,AZ$7&lt;=$R274+$S274-1),1,""))</f>
        <v/>
      </c>
      <c r="BA274" s="23" t="str">
        <f ca="1">IF(AND($O274="Objectif",BA$7&gt;=$R274,BA$7&lt;=$R274+$S274-1),2,IF(AND($O274="Jalon",BA$7&gt;=$R274,BA$7&lt;=$R274+$S274-1),1,""))</f>
        <v/>
      </c>
      <c r="BB274" s="23" t="str">
        <f ca="1">IF(AND($O274="Objectif",BB$7&gt;=$R274,BB$7&lt;=$R274+$S274-1),2,IF(AND($O274="Jalon",BB$7&gt;=$R274,BB$7&lt;=$R274+$S274-1),1,""))</f>
        <v/>
      </c>
      <c r="BC274" s="23" t="str">
        <f ca="1">IF(AND($O274="Objectif",BC$7&gt;=$R274,BC$7&lt;=$R274+$S274-1),2,IF(AND($O274="Jalon",BC$7&gt;=$R274,BC$7&lt;=$R274+$S274-1),1,""))</f>
        <v/>
      </c>
      <c r="BD274" s="23" t="str">
        <f ca="1">IF(AND($O274="Objectif",BD$7&gt;=$R274,BD$7&lt;=$R274+$S274-1),2,IF(AND($O274="Jalon",BD$7&gt;=$R274,BD$7&lt;=$R274+$S274-1),1,""))</f>
        <v/>
      </c>
      <c r="BE274" s="23" t="str">
        <f ca="1">IF(AND($O274="Objectif",BE$7&gt;=$R274,BE$7&lt;=$R274+$S274-1),2,IF(AND($O274="Jalon",BE$7&gt;=$R274,BE$7&lt;=$R274+$S274-1),1,""))</f>
        <v/>
      </c>
      <c r="BF274" s="23" t="str">
        <f ca="1">IF(AND($O274="Objectif",BF$7&gt;=$R274,BF$7&lt;=$R274+$S274-1),2,IF(AND($O274="Jalon",BF$7&gt;=$R274,BF$7&lt;=$R274+$S274-1),1,""))</f>
        <v/>
      </c>
      <c r="BG274" s="23" t="str">
        <f ca="1">IF(AND($O274="Objectif",BG$7&gt;=$R274,BG$7&lt;=$R274+$S274-1),2,IF(AND($O274="Jalon",BG$7&gt;=$R274,BG$7&lt;=$R274+$S274-1),1,""))</f>
        <v/>
      </c>
      <c r="BH274" s="23" t="str">
        <f ca="1">IF(AND($O274="Objectif",BH$7&gt;=$R274,BH$7&lt;=$R274+$S274-1),2,IF(AND($O274="Jalon",BH$7&gt;=$R274,BH$7&lt;=$R274+$S274-1),1,""))</f>
        <v/>
      </c>
      <c r="BI274" s="23" t="str">
        <f ca="1">IF(AND($O274="Objectif",BI$7&gt;=$R274,BI$7&lt;=$R274+$S274-1),2,IF(AND($O274="Jalon",BI$7&gt;=$R274,BI$7&lt;=$R274+$S274-1),1,""))</f>
        <v/>
      </c>
      <c r="BJ274" s="23" t="str">
        <f ca="1">IF(AND($O274="Objectif",BJ$7&gt;=$R274,BJ$7&lt;=$R274+$S274-1),2,IF(AND($O274="Jalon",BJ$7&gt;=$R274,BJ$7&lt;=$R274+$S274-1),1,""))</f>
        <v/>
      </c>
      <c r="BK274" s="23" t="str">
        <f ca="1">IF(AND($O274="Objectif",BK$7&gt;=$R274,BK$7&lt;=$R274+$S274-1),2,IF(AND($O274="Jalon",BK$7&gt;=$R274,BK$7&lt;=$R274+$S274-1),1,""))</f>
        <v/>
      </c>
      <c r="BL274" s="23" t="str">
        <f ca="1">IF(AND($O274="Objectif",BL$7&gt;=$R274,BL$7&lt;=$R274+$S274-1),2,IF(AND($O274="Jalon",BL$7&gt;=$R274,BL$7&lt;=$R274+$S274-1),1,""))</f>
        <v/>
      </c>
      <c r="BM274" s="23" t="str">
        <f ca="1">IF(AND($O274="Objectif",BM$7&gt;=$R274,BM$7&lt;=$R274+$S274-1),2,IF(AND($O274="Jalon",BM$7&gt;=$R274,BM$7&lt;=$R274+$S274-1),1,""))</f>
        <v/>
      </c>
      <c r="BN274" s="23" t="str">
        <f ca="1">IF(AND($O274="Objectif",BN$7&gt;=$R274,BN$7&lt;=$R274+$S274-1),2,IF(AND($O274="Jalon",BN$7&gt;=$R274,BN$7&lt;=$R274+$S274-1),1,""))</f>
        <v/>
      </c>
      <c r="BO274" s="23" t="str">
        <f ca="1">IF(AND($O274="Objectif",BO$7&gt;=$R274,BO$7&lt;=$R274+$S274-1),2,IF(AND($O274="Jalon",BO$7&gt;=$R274,BO$7&lt;=$R274+$S274-1),1,""))</f>
        <v/>
      </c>
      <c r="BP274" s="23" t="str">
        <f ca="1">IF(AND($O274="Objectif",BP$7&gt;=$R274,BP$7&lt;=$R274+$S274-1),2,IF(AND($O274="Jalon",BP$7&gt;=$R274,BP$7&lt;=$R274+$S274-1),1,""))</f>
        <v/>
      </c>
      <c r="BQ274" s="23" t="str">
        <f ca="1">IF(AND($O274="Objectif",BQ$7&gt;=$R274,BQ$7&lt;=$R274+$S274-1),2,IF(AND($O274="Jalon",BQ$7&gt;=$R274,BQ$7&lt;=$R274+$S274-1),1,""))</f>
        <v/>
      </c>
      <c r="BR274" s="23" t="str">
        <f ca="1">IF(AND($O274="Objectif",BR$7&gt;=$R274,BR$7&lt;=$R274+$S274-1),2,IF(AND($O274="Jalon",BR$7&gt;=$R274,BR$7&lt;=$R274+$S274-1),1,""))</f>
        <v/>
      </c>
      <c r="BS274" s="23" t="str">
        <f ca="1">IF(AND($O274="Objectif",BS$7&gt;=$R274,BS$7&lt;=$R274+$S274-1),2,IF(AND($O274="Jalon",BS$7&gt;=$R274,BS$7&lt;=$R274+$S274-1),1,""))</f>
        <v/>
      </c>
      <c r="BT274" s="23" t="str">
        <f ca="1">IF(AND($O274="Objectif",BT$7&gt;=$R274,BT$7&lt;=$R274+$S274-1),2,IF(AND($O274="Jalon",BT$7&gt;=$R274,BT$7&lt;=$R274+$S274-1),1,""))</f>
        <v/>
      </c>
      <c r="BU274" s="23" t="str">
        <f ca="1">IF(AND($O274="Objectif",BU$7&gt;=$R274,BU$7&lt;=$R274+$S274-1),2,IF(AND($O274="Jalon",BU$7&gt;=$R274,BU$7&lt;=$R274+$S274-1),1,""))</f>
        <v/>
      </c>
      <c r="BV274" s="23" t="str">
        <f ca="1">IF(AND($O274="Objectif",BV$7&gt;=$R274,BV$7&lt;=$R274+$S274-1),2,IF(AND($O274="Jalon",BV$7&gt;=$R274,BV$7&lt;=$R274+$S274-1),1,""))</f>
        <v/>
      </c>
      <c r="BW274" s="23" t="str">
        <f ca="1">IF(AND($O274="Objectif",BW$7&gt;=$R274,BW$7&lt;=$R274+$S274-1),2,IF(AND($O274="Jalon",BW$7&gt;=$R274,BW$7&lt;=$R274+$S274-1),1,""))</f>
        <v/>
      </c>
      <c r="BX274" s="23" t="str">
        <f ca="1">IF(AND($O274="Objectif",BX$7&gt;=$R274,BX$7&lt;=$R274+$S274-1),2,IF(AND($O274="Jalon",BX$7&gt;=$R274,BX$7&lt;=$R274+$S274-1),1,""))</f>
        <v/>
      </c>
      <c r="BY274" s="23" t="str">
        <f ca="1">IF(AND($O274="Objectif",BY$7&gt;=$R274,BY$7&lt;=$R274+$S274-1),2,IF(AND($O274="Jalon",BY$7&gt;=$R274,BY$7&lt;=$R274+$S274-1),1,""))</f>
        <v/>
      </c>
      <c r="BZ274" s="23" t="str">
        <f ca="1">IF(AND($O274="Objectif",BZ$7&gt;=$R274,BZ$7&lt;=$R274+$S274-1),2,IF(AND($O274="Jalon",BZ$7&gt;=$R274,BZ$7&lt;=$R274+$S274-1),1,""))</f>
        <v/>
      </c>
      <c r="CA274" s="23" t="str">
        <f ca="1">IF(AND($O274="Objectif",CA$7&gt;=$R274,CA$7&lt;=$R274+$S274-1),2,IF(AND($O274="Jalon",CA$7&gt;=$R274,CA$7&lt;=$R274+$S274-1),1,""))</f>
        <v/>
      </c>
      <c r="CB274" s="23" t="str">
        <f ca="1">IF(AND($O274="Objectif",CB$7&gt;=$R274,CB$7&lt;=$R274+$S274-1),2,IF(AND($O274="Jalon",CB$7&gt;=$R274,CB$7&lt;=$R274+$S274-1),1,""))</f>
        <v/>
      </c>
    </row>
    <row r="275" spans="1:80" ht="30" customHeight="1" x14ac:dyDescent="0.25">
      <c r="A275" s="37">
        <v>39</v>
      </c>
      <c r="B275" s="33" t="s">
        <v>55</v>
      </c>
      <c r="C275" s="88" t="str">
        <f ca="1">VLOOKUP(((Jalons[[#This Row],[perturbation ]]+Jalons[[#This Row],[perturbation 9]])/150),$D$3:$E$6,2,1)</f>
        <v>En bonne voie</v>
      </c>
      <c r="D275" s="88" t="str">
        <f ca="1">VLOOKUP((Jalons[[#This Row],[temps consommés ]]-Jalons[[#This Row],[Nombre de jours]])/Jalons[[#This Row],[Nombre de jours]],$V$3:$W$6,2,1)</f>
        <v>En bonne voie</v>
      </c>
      <c r="E275" s="22" t="s">
        <v>9</v>
      </c>
      <c r="F275" s="65">
        <f>IF(AND(Jalons[[#This Row],[début réel ]]="",Jalons[[#This Row],[fin réelle ]]),0,IF(AND(Jalons[[#This Row],[début réel ]]&lt;&gt;"",Jalons[[#This Row],[fin réelle ]]=""),0.5,1))</f>
        <v>0</v>
      </c>
      <c r="G275" s="56">
        <f>+T230+1</f>
        <v>45108</v>
      </c>
      <c r="H275" s="21">
        <v>1</v>
      </c>
      <c r="I275" s="45">
        <f>+Jalons[[#This Row],[Début prévisionnel ]]+Jalons[[#This Row],[Nombre de jours]]-1</f>
        <v>45108</v>
      </c>
      <c r="J275" s="45"/>
      <c r="K275" s="87">
        <f ca="1">IF(Jalons[[#This Row],[temps consommés ]]-Jalons[[#This Row],[Nombre de jours]]&lt;0,0,Jalons[[#This Row],[temps consommés ]]-Jalons[[#This Row],[Nombre de jours]])</f>
        <v>0</v>
      </c>
      <c r="L275"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5" s="45"/>
      <c r="O275" s="88" t="str">
        <f ca="1">VLOOKUP(Jalons[[#This Row],[temps consommés 10]]-Jalons[[#This Row],[Nombre de jours6]]/Jalons[[#This Row],[Nombre de jours6]],$V$3:$W$6,2,1)</f>
        <v>En bonne voie</v>
      </c>
      <c r="P275" s="22" t="s">
        <v>9</v>
      </c>
      <c r="Q275" s="65">
        <f>IF(AND(Jalons[[#This Row],[début réel 8]]="",Jalons[[#This Row],[fin réelle 11]]),0,IF(AND(Jalons[[#This Row],[début réel 8]]&lt;&gt;"",Jalons[[#This Row],[fin réelle 11]]=""),0.5,1))</f>
        <v>0</v>
      </c>
      <c r="R275" s="56">
        <f>+Jalons[[#This Row],[Fin ]]+1</f>
        <v>45109</v>
      </c>
      <c r="S275">
        <v>1</v>
      </c>
      <c r="T275" s="45">
        <f>Jalons[[#This Row],[Début prévisionnel 5]]+Jalons[[#This Row],[Nombre de jours6]]</f>
        <v>45110</v>
      </c>
      <c r="U275" s="64"/>
      <c r="V275" s="87">
        <f ca="1">IF(Jalons[[#This Row],[temps consommés 10]]-Jalons[[#This Row],[Nombre de jours6]]&lt;0,0,Jalons[[#This Row],[temps consommés 10]]-Jalons[[#This Row],[Nombre de jours6]])</f>
        <v>0</v>
      </c>
      <c r="W275"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5" s="45"/>
      <c r="Y275" s="23" t="str">
        <f ca="1">IF(AND($O275="Objectif",Y$7&gt;=$R275,Y$7&lt;=$R275+$S275-1),2,IF(AND($O275="Jalon",Y$7&gt;=$R275,Y$7&lt;=$R275+$S275-1),1,""))</f>
        <v/>
      </c>
      <c r="Z275" s="23" t="str">
        <f ca="1">IF(AND($O275="Objectif",Z$7&gt;=$R275,Z$7&lt;=$R275+$S275-1),2,IF(AND($O275="Jalon",Z$7&gt;=$R275,Z$7&lt;=$R275+$S275-1),1,""))</f>
        <v/>
      </c>
      <c r="AA275" s="23" t="str">
        <f ca="1">IF(AND($O275="Objectif",AA$7&gt;=$R275,AA$7&lt;=$R275+$S275-1),2,IF(AND($O275="Jalon",AA$7&gt;=$R275,AA$7&lt;=$R275+$S275-1),1,""))</f>
        <v/>
      </c>
      <c r="AB275" s="23" t="str">
        <f ca="1">IF(AND($O275="Objectif",AB$7&gt;=$R275,AB$7&lt;=$R275+$S275-1),2,IF(AND($O275="Jalon",AB$7&gt;=$R275,AB$7&lt;=$R275+$S275-1),1,""))</f>
        <v/>
      </c>
      <c r="AC275" s="23" t="str">
        <f ca="1">IF(AND($O275="Objectif",AC$7&gt;=$R275,AC$7&lt;=$R275+$S275-1),2,IF(AND($O275="Jalon",AC$7&gt;=$R275,AC$7&lt;=$R275+$S275-1),1,""))</f>
        <v/>
      </c>
      <c r="AD275" s="23" t="str">
        <f ca="1">IF(AND($O275="Objectif",AD$7&gt;=$R275,AD$7&lt;=$R275+$S275-1),2,IF(AND($O275="Jalon",AD$7&gt;=$R275,AD$7&lt;=$R275+$S275-1),1,""))</f>
        <v/>
      </c>
      <c r="AE275" s="23" t="str">
        <f ca="1">IF(AND($O275="Objectif",AE$7&gt;=$R275,AE$7&lt;=$R275+$S275-1),2,IF(AND($O275="Jalon",AE$7&gt;=$R275,AE$7&lt;=$R275+$S275-1),1,""))</f>
        <v/>
      </c>
      <c r="AF275" s="23" t="str">
        <f ca="1">IF(AND($O275="Objectif",AF$7&gt;=$R275,AF$7&lt;=$R275+$S275-1),2,IF(AND($O275="Jalon",AF$7&gt;=$R275,AF$7&lt;=$R275+$S275-1),1,""))</f>
        <v/>
      </c>
      <c r="AG275" s="23" t="str">
        <f ca="1">IF(AND($O275="Objectif",AG$7&gt;=$R275,AG$7&lt;=$R275+$S275-1),2,IF(AND($O275="Jalon",AG$7&gt;=$R275,AG$7&lt;=$R275+$S275-1),1,""))</f>
        <v/>
      </c>
      <c r="AH275" s="23" t="str">
        <f ca="1">IF(AND($O275="Objectif",AH$7&gt;=$R275,AH$7&lt;=$R275+$S275-1),2,IF(AND($O275="Jalon",AH$7&gt;=$R275,AH$7&lt;=$R275+$S275-1),1,""))</f>
        <v/>
      </c>
      <c r="AI275" s="23" t="str">
        <f ca="1">IF(AND($O275="Objectif",AI$7&gt;=$R275,AI$7&lt;=$R275+$S275-1),2,IF(AND($O275="Jalon",AI$7&gt;=$R275,AI$7&lt;=$R275+$S275-1),1,""))</f>
        <v/>
      </c>
      <c r="AJ275" s="23" t="str">
        <f ca="1">IF(AND($O275="Objectif",AJ$7&gt;=$R275,AJ$7&lt;=$R275+$S275-1),2,IF(AND($O275="Jalon",AJ$7&gt;=$R275,AJ$7&lt;=$R275+$S275-1),1,""))</f>
        <v/>
      </c>
      <c r="AK275" s="23" t="str">
        <f ca="1">IF(AND($O275="Objectif",AK$7&gt;=$R275,AK$7&lt;=$R275+$S275-1),2,IF(AND($O275="Jalon",AK$7&gt;=$R275,AK$7&lt;=$R275+$S275-1),1,""))</f>
        <v/>
      </c>
      <c r="AL275" s="23" t="str">
        <f ca="1">IF(AND($O275="Objectif",AL$7&gt;=$R275,AL$7&lt;=$R275+$S275-1),2,IF(AND($O275="Jalon",AL$7&gt;=$R275,AL$7&lt;=$R275+$S275-1),1,""))</f>
        <v/>
      </c>
      <c r="AM275" s="23" t="str">
        <f ca="1">IF(AND($O275="Objectif",AM$7&gt;=$R275,AM$7&lt;=$R275+$S275-1),2,IF(AND($O275="Jalon",AM$7&gt;=$R275,AM$7&lt;=$R275+$S275-1),1,""))</f>
        <v/>
      </c>
      <c r="AN275" s="23" t="str">
        <f ca="1">IF(AND($O275="Objectif",AN$7&gt;=$R275,AN$7&lt;=$R275+$S275-1),2,IF(AND($O275="Jalon",AN$7&gt;=$R275,AN$7&lt;=$R275+$S275-1),1,""))</f>
        <v/>
      </c>
      <c r="AO275" s="23" t="str">
        <f ca="1">IF(AND($O275="Objectif",AO$7&gt;=$R275,AO$7&lt;=$R275+$S275-1),2,IF(AND($O275="Jalon",AO$7&gt;=$R275,AO$7&lt;=$R275+$S275-1),1,""))</f>
        <v/>
      </c>
      <c r="AP275" s="23" t="str">
        <f ca="1">IF(AND($O275="Objectif",AP$7&gt;=$R275,AP$7&lt;=$R275+$S275-1),2,IF(AND($O275="Jalon",AP$7&gt;=$R275,AP$7&lt;=$R275+$S275-1),1,""))</f>
        <v/>
      </c>
      <c r="AQ275" s="23" t="str">
        <f ca="1">IF(AND($O275="Objectif",AQ$7&gt;=$R275,AQ$7&lt;=$R275+$S275-1),2,IF(AND($O275="Jalon",AQ$7&gt;=$R275,AQ$7&lt;=$R275+$S275-1),1,""))</f>
        <v/>
      </c>
      <c r="AR275" s="23" t="str">
        <f ca="1">IF(AND($O275="Objectif",AR$7&gt;=$R275,AR$7&lt;=$R275+$S275-1),2,IF(AND($O275="Jalon",AR$7&gt;=$R275,AR$7&lt;=$R275+$S275-1),1,""))</f>
        <v/>
      </c>
      <c r="AS275" s="23" t="str">
        <f ca="1">IF(AND($O275="Objectif",AS$7&gt;=$R275,AS$7&lt;=$R275+$S275-1),2,IF(AND($O275="Jalon",AS$7&gt;=$R275,AS$7&lt;=$R275+$S275-1),1,""))</f>
        <v/>
      </c>
      <c r="AT275" s="23" t="str">
        <f ca="1">IF(AND($O275="Objectif",AT$7&gt;=$R275,AT$7&lt;=$R275+$S275-1),2,IF(AND($O275="Jalon",AT$7&gt;=$R275,AT$7&lt;=$R275+$S275-1),1,""))</f>
        <v/>
      </c>
      <c r="AU275" s="23" t="str">
        <f ca="1">IF(AND($O275="Objectif",AU$7&gt;=$R275,AU$7&lt;=$R275+$S275-1),2,IF(AND($O275="Jalon",AU$7&gt;=$R275,AU$7&lt;=$R275+$S275-1),1,""))</f>
        <v/>
      </c>
      <c r="AV275" s="23" t="str">
        <f ca="1">IF(AND($O275="Objectif",AV$7&gt;=$R275,AV$7&lt;=$R275+$S275-1),2,IF(AND($O275="Jalon",AV$7&gt;=$R275,AV$7&lt;=$R275+$S275-1),1,""))</f>
        <v/>
      </c>
      <c r="AW275" s="23" t="str">
        <f ca="1">IF(AND($O275="Objectif",AW$7&gt;=$R275,AW$7&lt;=$R275+$S275-1),2,IF(AND($O275="Jalon",AW$7&gt;=$R275,AW$7&lt;=$R275+$S275-1),1,""))</f>
        <v/>
      </c>
      <c r="AX275" s="23" t="str">
        <f ca="1">IF(AND($O275="Objectif",AX$7&gt;=$R275,AX$7&lt;=$R275+$S275-1),2,IF(AND($O275="Jalon",AX$7&gt;=$R275,AX$7&lt;=$R275+$S275-1),1,""))</f>
        <v/>
      </c>
      <c r="AY275" s="23" t="str">
        <f ca="1">IF(AND($O275="Objectif",AY$7&gt;=$R275,AY$7&lt;=$R275+$S275-1),2,IF(AND($O275="Jalon",AY$7&gt;=$R275,AY$7&lt;=$R275+$S275-1),1,""))</f>
        <v/>
      </c>
      <c r="AZ275" s="23" t="str">
        <f ca="1">IF(AND($O275="Objectif",AZ$7&gt;=$R275,AZ$7&lt;=$R275+$S275-1),2,IF(AND($O275="Jalon",AZ$7&gt;=$R275,AZ$7&lt;=$R275+$S275-1),1,""))</f>
        <v/>
      </c>
      <c r="BA275" s="23" t="str">
        <f ca="1">IF(AND($O275="Objectif",BA$7&gt;=$R275,BA$7&lt;=$R275+$S275-1),2,IF(AND($O275="Jalon",BA$7&gt;=$R275,BA$7&lt;=$R275+$S275-1),1,""))</f>
        <v/>
      </c>
      <c r="BB275" s="23" t="str">
        <f ca="1">IF(AND($O275="Objectif",BB$7&gt;=$R275,BB$7&lt;=$R275+$S275-1),2,IF(AND($O275="Jalon",BB$7&gt;=$R275,BB$7&lt;=$R275+$S275-1),1,""))</f>
        <v/>
      </c>
      <c r="BC275" s="23" t="str">
        <f ca="1">IF(AND($O275="Objectif",BC$7&gt;=$R275,BC$7&lt;=$R275+$S275-1),2,IF(AND($O275="Jalon",BC$7&gt;=$R275,BC$7&lt;=$R275+$S275-1),1,""))</f>
        <v/>
      </c>
      <c r="BD275" s="23" t="str">
        <f ca="1">IF(AND($O275="Objectif",BD$7&gt;=$R275,BD$7&lt;=$R275+$S275-1),2,IF(AND($O275="Jalon",BD$7&gt;=$R275,BD$7&lt;=$R275+$S275-1),1,""))</f>
        <v/>
      </c>
      <c r="BE275" s="23" t="str">
        <f ca="1">IF(AND($O275="Objectif",BE$7&gt;=$R275,BE$7&lt;=$R275+$S275-1),2,IF(AND($O275="Jalon",BE$7&gt;=$R275,BE$7&lt;=$R275+$S275-1),1,""))</f>
        <v/>
      </c>
      <c r="BF275" s="23" t="str">
        <f ca="1">IF(AND($O275="Objectif",BF$7&gt;=$R275,BF$7&lt;=$R275+$S275-1),2,IF(AND($O275="Jalon",BF$7&gt;=$R275,BF$7&lt;=$R275+$S275-1),1,""))</f>
        <v/>
      </c>
      <c r="BG275" s="23" t="str">
        <f ca="1">IF(AND($O275="Objectif",BG$7&gt;=$R275,BG$7&lt;=$R275+$S275-1),2,IF(AND($O275="Jalon",BG$7&gt;=$R275,BG$7&lt;=$R275+$S275-1),1,""))</f>
        <v/>
      </c>
      <c r="BH275" s="23" t="str">
        <f ca="1">IF(AND($O275="Objectif",BH$7&gt;=$R275,BH$7&lt;=$R275+$S275-1),2,IF(AND($O275="Jalon",BH$7&gt;=$R275,BH$7&lt;=$R275+$S275-1),1,""))</f>
        <v/>
      </c>
      <c r="BI275" s="23" t="str">
        <f ca="1">IF(AND($O275="Objectif",BI$7&gt;=$R275,BI$7&lt;=$R275+$S275-1),2,IF(AND($O275="Jalon",BI$7&gt;=$R275,BI$7&lt;=$R275+$S275-1),1,""))</f>
        <v/>
      </c>
      <c r="BJ275" s="23" t="str">
        <f ca="1">IF(AND($O275="Objectif",BJ$7&gt;=$R275,BJ$7&lt;=$R275+$S275-1),2,IF(AND($O275="Jalon",BJ$7&gt;=$R275,BJ$7&lt;=$R275+$S275-1),1,""))</f>
        <v/>
      </c>
      <c r="BK275" s="23" t="str">
        <f ca="1">IF(AND($O275="Objectif",BK$7&gt;=$R275,BK$7&lt;=$R275+$S275-1),2,IF(AND($O275="Jalon",BK$7&gt;=$R275,BK$7&lt;=$R275+$S275-1),1,""))</f>
        <v/>
      </c>
      <c r="BL275" s="23" t="str">
        <f ca="1">IF(AND($O275="Objectif",BL$7&gt;=$R275,BL$7&lt;=$R275+$S275-1),2,IF(AND($O275="Jalon",BL$7&gt;=$R275,BL$7&lt;=$R275+$S275-1),1,""))</f>
        <v/>
      </c>
      <c r="BM275" s="23" t="str">
        <f ca="1">IF(AND($O275="Objectif",BM$7&gt;=$R275,BM$7&lt;=$R275+$S275-1),2,IF(AND($O275="Jalon",BM$7&gt;=$R275,BM$7&lt;=$R275+$S275-1),1,""))</f>
        <v/>
      </c>
      <c r="BN275" s="23" t="str">
        <f ca="1">IF(AND($O275="Objectif",BN$7&gt;=$R275,BN$7&lt;=$R275+$S275-1),2,IF(AND($O275="Jalon",BN$7&gt;=$R275,BN$7&lt;=$R275+$S275-1),1,""))</f>
        <v/>
      </c>
      <c r="BO275" s="23" t="str">
        <f ca="1">IF(AND($O275="Objectif",BO$7&gt;=$R275,BO$7&lt;=$R275+$S275-1),2,IF(AND($O275="Jalon",BO$7&gt;=$R275,BO$7&lt;=$R275+$S275-1),1,""))</f>
        <v/>
      </c>
      <c r="BP275" s="23" t="str">
        <f ca="1">IF(AND($O275="Objectif",BP$7&gt;=$R275,BP$7&lt;=$R275+$S275-1),2,IF(AND($O275="Jalon",BP$7&gt;=$R275,BP$7&lt;=$R275+$S275-1),1,""))</f>
        <v/>
      </c>
      <c r="BQ275" s="23" t="str">
        <f ca="1">IF(AND($O275="Objectif",BQ$7&gt;=$R275,BQ$7&lt;=$R275+$S275-1),2,IF(AND($O275="Jalon",BQ$7&gt;=$R275,BQ$7&lt;=$R275+$S275-1),1,""))</f>
        <v/>
      </c>
      <c r="BR275" s="23" t="str">
        <f ca="1">IF(AND($O275="Objectif",BR$7&gt;=$R275,BR$7&lt;=$R275+$S275-1),2,IF(AND($O275="Jalon",BR$7&gt;=$R275,BR$7&lt;=$R275+$S275-1),1,""))</f>
        <v/>
      </c>
      <c r="BS275" s="23" t="str">
        <f ca="1">IF(AND($O275="Objectif",BS$7&gt;=$R275,BS$7&lt;=$R275+$S275-1),2,IF(AND($O275="Jalon",BS$7&gt;=$R275,BS$7&lt;=$R275+$S275-1),1,""))</f>
        <v/>
      </c>
      <c r="BT275" s="23" t="str">
        <f ca="1">IF(AND($O275="Objectif",BT$7&gt;=$R275,BT$7&lt;=$R275+$S275-1),2,IF(AND($O275="Jalon",BT$7&gt;=$R275,BT$7&lt;=$R275+$S275-1),1,""))</f>
        <v/>
      </c>
      <c r="BU275" s="23" t="str">
        <f ca="1">IF(AND($O275="Objectif",BU$7&gt;=$R275,BU$7&lt;=$R275+$S275-1),2,IF(AND($O275="Jalon",BU$7&gt;=$R275,BU$7&lt;=$R275+$S275-1),1,""))</f>
        <v/>
      </c>
      <c r="BV275" s="23" t="str">
        <f ca="1">IF(AND($O275="Objectif",BV$7&gt;=$R275,BV$7&lt;=$R275+$S275-1),2,IF(AND($O275="Jalon",BV$7&gt;=$R275,BV$7&lt;=$R275+$S275-1),1,""))</f>
        <v/>
      </c>
      <c r="BW275" s="23" t="str">
        <f ca="1">IF(AND($O275="Objectif",BW$7&gt;=$R275,BW$7&lt;=$R275+$S275-1),2,IF(AND($O275="Jalon",BW$7&gt;=$R275,BW$7&lt;=$R275+$S275-1),1,""))</f>
        <v/>
      </c>
      <c r="BX275" s="23" t="str">
        <f ca="1">IF(AND($O275="Objectif",BX$7&gt;=$R275,BX$7&lt;=$R275+$S275-1),2,IF(AND($O275="Jalon",BX$7&gt;=$R275,BX$7&lt;=$R275+$S275-1),1,""))</f>
        <v/>
      </c>
      <c r="BY275" s="23" t="str">
        <f ca="1">IF(AND($O275="Objectif",BY$7&gt;=$R275,BY$7&lt;=$R275+$S275-1),2,IF(AND($O275="Jalon",BY$7&gt;=$R275,BY$7&lt;=$R275+$S275-1),1,""))</f>
        <v/>
      </c>
      <c r="BZ275" s="23" t="str">
        <f ca="1">IF(AND($O275="Objectif",BZ$7&gt;=$R275,BZ$7&lt;=$R275+$S275-1),2,IF(AND($O275="Jalon",BZ$7&gt;=$R275,BZ$7&lt;=$R275+$S275-1),1,""))</f>
        <v/>
      </c>
      <c r="CA275" s="23" t="str">
        <f ca="1">IF(AND($O275="Objectif",CA$7&gt;=$R275,CA$7&lt;=$R275+$S275-1),2,IF(AND($O275="Jalon",CA$7&gt;=$R275,CA$7&lt;=$R275+$S275-1),1,""))</f>
        <v/>
      </c>
      <c r="CB275" s="23" t="str">
        <f ca="1">IF(AND($O275="Objectif",CB$7&gt;=$R275,CB$7&lt;=$R275+$S275-1),2,IF(AND($O275="Jalon",CB$7&gt;=$R275,CB$7&lt;=$R275+$S275-1),1,""))</f>
        <v/>
      </c>
    </row>
    <row r="276" spans="1:80" ht="30" customHeight="1" x14ac:dyDescent="0.25">
      <c r="A276" s="37">
        <v>40</v>
      </c>
      <c r="B276" s="33" t="s">
        <v>56</v>
      </c>
      <c r="C276" s="88" t="str">
        <f ca="1">VLOOKUP(((Jalons[[#This Row],[perturbation ]]+Jalons[[#This Row],[perturbation 9]])/150),$D$3:$E$6,2,1)</f>
        <v>En bonne voie</v>
      </c>
      <c r="D276" s="88" t="str">
        <f ca="1">VLOOKUP((Jalons[[#This Row],[temps consommés ]]-Jalons[[#This Row],[Nombre de jours]])/Jalons[[#This Row],[Nombre de jours]],$V$3:$W$6,2,1)</f>
        <v>En bonne voie</v>
      </c>
      <c r="E276" s="22" t="s">
        <v>9</v>
      </c>
      <c r="F276" s="65">
        <f>IF(AND(Jalons[[#This Row],[début réel ]]="",Jalons[[#This Row],[fin réelle ]]),0,IF(AND(Jalons[[#This Row],[début réel ]]&lt;&gt;"",Jalons[[#This Row],[fin réelle ]]=""),0.5,1))</f>
        <v>0</v>
      </c>
      <c r="G276" s="56">
        <f>+T231+1</f>
        <v>45108</v>
      </c>
      <c r="H276" s="21">
        <v>1</v>
      </c>
      <c r="I276" s="45">
        <f>+Jalons[[#This Row],[Début prévisionnel ]]+Jalons[[#This Row],[Nombre de jours]]-1</f>
        <v>45108</v>
      </c>
      <c r="J276" s="45"/>
      <c r="K276" s="87">
        <f ca="1">IF(Jalons[[#This Row],[temps consommés ]]-Jalons[[#This Row],[Nombre de jours]]&lt;0,0,Jalons[[#This Row],[temps consommés ]]-Jalons[[#This Row],[Nombre de jours]])</f>
        <v>0</v>
      </c>
      <c r="L276"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6" s="45"/>
      <c r="O276" s="88" t="str">
        <f ca="1">VLOOKUP(Jalons[[#This Row],[temps consommés 10]]-Jalons[[#This Row],[Nombre de jours6]]/Jalons[[#This Row],[Nombre de jours6]],$V$3:$W$6,2,1)</f>
        <v>En bonne voie</v>
      </c>
      <c r="P276" s="22" t="s">
        <v>9</v>
      </c>
      <c r="Q276" s="65">
        <f>IF(AND(Jalons[[#This Row],[début réel 8]]="",Jalons[[#This Row],[fin réelle 11]]),0,IF(AND(Jalons[[#This Row],[début réel 8]]&lt;&gt;"",Jalons[[#This Row],[fin réelle 11]]=""),0.5,1))</f>
        <v>0</v>
      </c>
      <c r="R276" s="56">
        <f>+Jalons[[#This Row],[Fin ]]+1</f>
        <v>45109</v>
      </c>
      <c r="S276">
        <v>1</v>
      </c>
      <c r="T276" s="45">
        <f>Jalons[[#This Row],[Début prévisionnel 5]]+Jalons[[#This Row],[Nombre de jours6]]</f>
        <v>45110</v>
      </c>
      <c r="U276" s="64"/>
      <c r="V276" s="87">
        <f ca="1">IF(Jalons[[#This Row],[temps consommés 10]]-Jalons[[#This Row],[Nombre de jours6]]&lt;0,0,Jalons[[#This Row],[temps consommés 10]]-Jalons[[#This Row],[Nombre de jours6]])</f>
        <v>0</v>
      </c>
      <c r="W276"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6" s="45"/>
      <c r="Y276" s="23" t="str">
        <f ca="1">IF(AND($O276="Objectif",Y$7&gt;=$R276,Y$7&lt;=$R276+$S276-1),2,IF(AND($O276="Jalon",Y$7&gt;=$R276,Y$7&lt;=$R276+$S276-1),1,""))</f>
        <v/>
      </c>
      <c r="Z276" s="23" t="str">
        <f ca="1">IF(AND($O276="Objectif",Z$7&gt;=$R276,Z$7&lt;=$R276+$S276-1),2,IF(AND($O276="Jalon",Z$7&gt;=$R276,Z$7&lt;=$R276+$S276-1),1,""))</f>
        <v/>
      </c>
      <c r="AA276" s="23" t="str">
        <f ca="1">IF(AND($O276="Objectif",AA$7&gt;=$R276,AA$7&lt;=$R276+$S276-1),2,IF(AND($O276="Jalon",AA$7&gt;=$R276,AA$7&lt;=$R276+$S276-1),1,""))</f>
        <v/>
      </c>
      <c r="AB276" s="23" t="str">
        <f ca="1">IF(AND($O276="Objectif",AB$7&gt;=$R276,AB$7&lt;=$R276+$S276-1),2,IF(AND($O276="Jalon",AB$7&gt;=$R276,AB$7&lt;=$R276+$S276-1),1,""))</f>
        <v/>
      </c>
      <c r="AC276" s="23" t="str">
        <f ca="1">IF(AND($O276="Objectif",AC$7&gt;=$R276,AC$7&lt;=$R276+$S276-1),2,IF(AND($O276="Jalon",AC$7&gt;=$R276,AC$7&lt;=$R276+$S276-1),1,""))</f>
        <v/>
      </c>
      <c r="AD276" s="23" t="str">
        <f ca="1">IF(AND($O276="Objectif",AD$7&gt;=$R276,AD$7&lt;=$R276+$S276-1),2,IF(AND($O276="Jalon",AD$7&gt;=$R276,AD$7&lt;=$R276+$S276-1),1,""))</f>
        <v/>
      </c>
      <c r="AE276" s="23" t="str">
        <f ca="1">IF(AND($O276="Objectif",AE$7&gt;=$R276,AE$7&lt;=$R276+$S276-1),2,IF(AND($O276="Jalon",AE$7&gt;=$R276,AE$7&lt;=$R276+$S276-1),1,""))</f>
        <v/>
      </c>
      <c r="AF276" s="23" t="str">
        <f ca="1">IF(AND($O276="Objectif",AF$7&gt;=$R276,AF$7&lt;=$R276+$S276-1),2,IF(AND($O276="Jalon",AF$7&gt;=$R276,AF$7&lt;=$R276+$S276-1),1,""))</f>
        <v/>
      </c>
      <c r="AG276" s="23" t="str">
        <f ca="1">IF(AND($O276="Objectif",AG$7&gt;=$R276,AG$7&lt;=$R276+$S276-1),2,IF(AND($O276="Jalon",AG$7&gt;=$R276,AG$7&lt;=$R276+$S276-1),1,""))</f>
        <v/>
      </c>
      <c r="AH276" s="23" t="str">
        <f ca="1">IF(AND($O276="Objectif",AH$7&gt;=$R276,AH$7&lt;=$R276+$S276-1),2,IF(AND($O276="Jalon",AH$7&gt;=$R276,AH$7&lt;=$R276+$S276-1),1,""))</f>
        <v/>
      </c>
      <c r="AI276" s="23" t="str">
        <f ca="1">IF(AND($O276="Objectif",AI$7&gt;=$R276,AI$7&lt;=$R276+$S276-1),2,IF(AND($O276="Jalon",AI$7&gt;=$R276,AI$7&lt;=$R276+$S276-1),1,""))</f>
        <v/>
      </c>
      <c r="AJ276" s="23" t="str">
        <f ca="1">IF(AND($O276="Objectif",AJ$7&gt;=$R276,AJ$7&lt;=$R276+$S276-1),2,IF(AND($O276="Jalon",AJ$7&gt;=$R276,AJ$7&lt;=$R276+$S276-1),1,""))</f>
        <v/>
      </c>
      <c r="AK276" s="23" t="str">
        <f ca="1">IF(AND($O276="Objectif",AK$7&gt;=$R276,AK$7&lt;=$R276+$S276-1),2,IF(AND($O276="Jalon",AK$7&gt;=$R276,AK$7&lt;=$R276+$S276-1),1,""))</f>
        <v/>
      </c>
      <c r="AL276" s="23" t="str">
        <f ca="1">IF(AND($O276="Objectif",AL$7&gt;=$R276,AL$7&lt;=$R276+$S276-1),2,IF(AND($O276="Jalon",AL$7&gt;=$R276,AL$7&lt;=$R276+$S276-1),1,""))</f>
        <v/>
      </c>
      <c r="AM276" s="23" t="str">
        <f ca="1">IF(AND($O276="Objectif",AM$7&gt;=$R276,AM$7&lt;=$R276+$S276-1),2,IF(AND($O276="Jalon",AM$7&gt;=$R276,AM$7&lt;=$R276+$S276-1),1,""))</f>
        <v/>
      </c>
      <c r="AN276" s="23" t="str">
        <f ca="1">IF(AND($O276="Objectif",AN$7&gt;=$R276,AN$7&lt;=$R276+$S276-1),2,IF(AND($O276="Jalon",AN$7&gt;=$R276,AN$7&lt;=$R276+$S276-1),1,""))</f>
        <v/>
      </c>
      <c r="AO276" s="23" t="str">
        <f ca="1">IF(AND($O276="Objectif",AO$7&gt;=$R276,AO$7&lt;=$R276+$S276-1),2,IF(AND($O276="Jalon",AO$7&gt;=$R276,AO$7&lt;=$R276+$S276-1),1,""))</f>
        <v/>
      </c>
      <c r="AP276" s="23" t="str">
        <f ca="1">IF(AND($O276="Objectif",AP$7&gt;=$R276,AP$7&lt;=$R276+$S276-1),2,IF(AND($O276="Jalon",AP$7&gt;=$R276,AP$7&lt;=$R276+$S276-1),1,""))</f>
        <v/>
      </c>
      <c r="AQ276" s="23" t="str">
        <f ca="1">IF(AND($O276="Objectif",AQ$7&gt;=$R276,AQ$7&lt;=$R276+$S276-1),2,IF(AND($O276="Jalon",AQ$7&gt;=$R276,AQ$7&lt;=$R276+$S276-1),1,""))</f>
        <v/>
      </c>
      <c r="AR276" s="23" t="str">
        <f ca="1">IF(AND($O276="Objectif",AR$7&gt;=$R276,AR$7&lt;=$R276+$S276-1),2,IF(AND($O276="Jalon",AR$7&gt;=$R276,AR$7&lt;=$R276+$S276-1),1,""))</f>
        <v/>
      </c>
      <c r="AS276" s="23" t="str">
        <f ca="1">IF(AND($O276="Objectif",AS$7&gt;=$R276,AS$7&lt;=$R276+$S276-1),2,IF(AND($O276="Jalon",AS$7&gt;=$R276,AS$7&lt;=$R276+$S276-1),1,""))</f>
        <v/>
      </c>
      <c r="AT276" s="23" t="str">
        <f ca="1">IF(AND($O276="Objectif",AT$7&gt;=$R276,AT$7&lt;=$R276+$S276-1),2,IF(AND($O276="Jalon",AT$7&gt;=$R276,AT$7&lt;=$R276+$S276-1),1,""))</f>
        <v/>
      </c>
      <c r="AU276" s="23" t="str">
        <f ca="1">IF(AND($O276="Objectif",AU$7&gt;=$R276,AU$7&lt;=$R276+$S276-1),2,IF(AND($O276="Jalon",AU$7&gt;=$R276,AU$7&lt;=$R276+$S276-1),1,""))</f>
        <v/>
      </c>
      <c r="AV276" s="23" t="str">
        <f ca="1">IF(AND($O276="Objectif",AV$7&gt;=$R276,AV$7&lt;=$R276+$S276-1),2,IF(AND($O276="Jalon",AV$7&gt;=$R276,AV$7&lt;=$R276+$S276-1),1,""))</f>
        <v/>
      </c>
      <c r="AW276" s="23" t="str">
        <f ca="1">IF(AND($O276="Objectif",AW$7&gt;=$R276,AW$7&lt;=$R276+$S276-1),2,IF(AND($O276="Jalon",AW$7&gt;=$R276,AW$7&lt;=$R276+$S276-1),1,""))</f>
        <v/>
      </c>
      <c r="AX276" s="23" t="str">
        <f ca="1">IF(AND($O276="Objectif",AX$7&gt;=$R276,AX$7&lt;=$R276+$S276-1),2,IF(AND($O276="Jalon",AX$7&gt;=$R276,AX$7&lt;=$R276+$S276-1),1,""))</f>
        <v/>
      </c>
      <c r="AY276" s="23" t="str">
        <f ca="1">IF(AND($O276="Objectif",AY$7&gt;=$R276,AY$7&lt;=$R276+$S276-1),2,IF(AND($O276="Jalon",AY$7&gt;=$R276,AY$7&lt;=$R276+$S276-1),1,""))</f>
        <v/>
      </c>
      <c r="AZ276" s="23" t="str">
        <f ca="1">IF(AND($O276="Objectif",AZ$7&gt;=$R276,AZ$7&lt;=$R276+$S276-1),2,IF(AND($O276="Jalon",AZ$7&gt;=$R276,AZ$7&lt;=$R276+$S276-1),1,""))</f>
        <v/>
      </c>
      <c r="BA276" s="23" t="str">
        <f ca="1">IF(AND($O276="Objectif",BA$7&gt;=$R276,BA$7&lt;=$R276+$S276-1),2,IF(AND($O276="Jalon",BA$7&gt;=$R276,BA$7&lt;=$R276+$S276-1),1,""))</f>
        <v/>
      </c>
      <c r="BB276" s="23" t="str">
        <f ca="1">IF(AND($O276="Objectif",BB$7&gt;=$R276,BB$7&lt;=$R276+$S276-1),2,IF(AND($O276="Jalon",BB$7&gt;=$R276,BB$7&lt;=$R276+$S276-1),1,""))</f>
        <v/>
      </c>
      <c r="BC276" s="23" t="str">
        <f ca="1">IF(AND($O276="Objectif",BC$7&gt;=$R276,BC$7&lt;=$R276+$S276-1),2,IF(AND($O276="Jalon",BC$7&gt;=$R276,BC$7&lt;=$R276+$S276-1),1,""))</f>
        <v/>
      </c>
      <c r="BD276" s="23" t="str">
        <f ca="1">IF(AND($O276="Objectif",BD$7&gt;=$R276,BD$7&lt;=$R276+$S276-1),2,IF(AND($O276="Jalon",BD$7&gt;=$R276,BD$7&lt;=$R276+$S276-1),1,""))</f>
        <v/>
      </c>
      <c r="BE276" s="23" t="str">
        <f ca="1">IF(AND($O276="Objectif",BE$7&gt;=$R276,BE$7&lt;=$R276+$S276-1),2,IF(AND($O276="Jalon",BE$7&gt;=$R276,BE$7&lt;=$R276+$S276-1),1,""))</f>
        <v/>
      </c>
      <c r="BF276" s="23" t="str">
        <f ca="1">IF(AND($O276="Objectif",BF$7&gt;=$R276,BF$7&lt;=$R276+$S276-1),2,IF(AND($O276="Jalon",BF$7&gt;=$R276,BF$7&lt;=$R276+$S276-1),1,""))</f>
        <v/>
      </c>
      <c r="BG276" s="23" t="str">
        <f ca="1">IF(AND($O276="Objectif",BG$7&gt;=$R276,BG$7&lt;=$R276+$S276-1),2,IF(AND($O276="Jalon",BG$7&gt;=$R276,BG$7&lt;=$R276+$S276-1),1,""))</f>
        <v/>
      </c>
      <c r="BH276" s="23" t="str">
        <f ca="1">IF(AND($O276="Objectif",BH$7&gt;=$R276,BH$7&lt;=$R276+$S276-1),2,IF(AND($O276="Jalon",BH$7&gt;=$R276,BH$7&lt;=$R276+$S276-1),1,""))</f>
        <v/>
      </c>
      <c r="BI276" s="23" t="str">
        <f ca="1">IF(AND($O276="Objectif",BI$7&gt;=$R276,BI$7&lt;=$R276+$S276-1),2,IF(AND($O276="Jalon",BI$7&gt;=$R276,BI$7&lt;=$R276+$S276-1),1,""))</f>
        <v/>
      </c>
      <c r="BJ276" s="23" t="str">
        <f ca="1">IF(AND($O276="Objectif",BJ$7&gt;=$R276,BJ$7&lt;=$R276+$S276-1),2,IF(AND($O276="Jalon",BJ$7&gt;=$R276,BJ$7&lt;=$R276+$S276-1),1,""))</f>
        <v/>
      </c>
      <c r="BK276" s="23" t="str">
        <f ca="1">IF(AND($O276="Objectif",BK$7&gt;=$R276,BK$7&lt;=$R276+$S276-1),2,IF(AND($O276="Jalon",BK$7&gt;=$R276,BK$7&lt;=$R276+$S276-1),1,""))</f>
        <v/>
      </c>
      <c r="BL276" s="23" t="str">
        <f ca="1">IF(AND($O276="Objectif",BL$7&gt;=$R276,BL$7&lt;=$R276+$S276-1),2,IF(AND($O276="Jalon",BL$7&gt;=$R276,BL$7&lt;=$R276+$S276-1),1,""))</f>
        <v/>
      </c>
      <c r="BM276" s="23" t="str">
        <f ca="1">IF(AND($O276="Objectif",BM$7&gt;=$R276,BM$7&lt;=$R276+$S276-1),2,IF(AND($O276="Jalon",BM$7&gt;=$R276,BM$7&lt;=$R276+$S276-1),1,""))</f>
        <v/>
      </c>
      <c r="BN276" s="23" t="str">
        <f ca="1">IF(AND($O276="Objectif",BN$7&gt;=$R276,BN$7&lt;=$R276+$S276-1),2,IF(AND($O276="Jalon",BN$7&gt;=$R276,BN$7&lt;=$R276+$S276-1),1,""))</f>
        <v/>
      </c>
      <c r="BO276" s="23" t="str">
        <f ca="1">IF(AND($O276="Objectif",BO$7&gt;=$R276,BO$7&lt;=$R276+$S276-1),2,IF(AND($O276="Jalon",BO$7&gt;=$R276,BO$7&lt;=$R276+$S276-1),1,""))</f>
        <v/>
      </c>
      <c r="BP276" s="23" t="str">
        <f ca="1">IF(AND($O276="Objectif",BP$7&gt;=$R276,BP$7&lt;=$R276+$S276-1),2,IF(AND($O276="Jalon",BP$7&gt;=$R276,BP$7&lt;=$R276+$S276-1),1,""))</f>
        <v/>
      </c>
      <c r="BQ276" s="23" t="str">
        <f ca="1">IF(AND($O276="Objectif",BQ$7&gt;=$R276,BQ$7&lt;=$R276+$S276-1),2,IF(AND($O276="Jalon",BQ$7&gt;=$R276,BQ$7&lt;=$R276+$S276-1),1,""))</f>
        <v/>
      </c>
      <c r="BR276" s="23" t="str">
        <f ca="1">IF(AND($O276="Objectif",BR$7&gt;=$R276,BR$7&lt;=$R276+$S276-1),2,IF(AND($O276="Jalon",BR$7&gt;=$R276,BR$7&lt;=$R276+$S276-1),1,""))</f>
        <v/>
      </c>
      <c r="BS276" s="23" t="str">
        <f ca="1">IF(AND($O276="Objectif",BS$7&gt;=$R276,BS$7&lt;=$R276+$S276-1),2,IF(AND($O276="Jalon",BS$7&gt;=$R276,BS$7&lt;=$R276+$S276-1),1,""))</f>
        <v/>
      </c>
      <c r="BT276" s="23" t="str">
        <f ca="1">IF(AND($O276="Objectif",BT$7&gt;=$R276,BT$7&lt;=$R276+$S276-1),2,IF(AND($O276="Jalon",BT$7&gt;=$R276,BT$7&lt;=$R276+$S276-1),1,""))</f>
        <v/>
      </c>
      <c r="BU276" s="23" t="str">
        <f ca="1">IF(AND($O276="Objectif",BU$7&gt;=$R276,BU$7&lt;=$R276+$S276-1),2,IF(AND($O276="Jalon",BU$7&gt;=$R276,BU$7&lt;=$R276+$S276-1),1,""))</f>
        <v/>
      </c>
      <c r="BV276" s="23" t="str">
        <f ca="1">IF(AND($O276="Objectif",BV$7&gt;=$R276,BV$7&lt;=$R276+$S276-1),2,IF(AND($O276="Jalon",BV$7&gt;=$R276,BV$7&lt;=$R276+$S276-1),1,""))</f>
        <v/>
      </c>
      <c r="BW276" s="23" t="str">
        <f ca="1">IF(AND($O276="Objectif",BW$7&gt;=$R276,BW$7&lt;=$R276+$S276-1),2,IF(AND($O276="Jalon",BW$7&gt;=$R276,BW$7&lt;=$R276+$S276-1),1,""))</f>
        <v/>
      </c>
      <c r="BX276" s="23" t="str">
        <f ca="1">IF(AND($O276="Objectif",BX$7&gt;=$R276,BX$7&lt;=$R276+$S276-1),2,IF(AND($O276="Jalon",BX$7&gt;=$R276,BX$7&lt;=$R276+$S276-1),1,""))</f>
        <v/>
      </c>
      <c r="BY276" s="23" t="str">
        <f ca="1">IF(AND($O276="Objectif",BY$7&gt;=$R276,BY$7&lt;=$R276+$S276-1),2,IF(AND($O276="Jalon",BY$7&gt;=$R276,BY$7&lt;=$R276+$S276-1),1,""))</f>
        <v/>
      </c>
      <c r="BZ276" s="23" t="str">
        <f ca="1">IF(AND($O276="Objectif",BZ$7&gt;=$R276,BZ$7&lt;=$R276+$S276-1),2,IF(AND($O276="Jalon",BZ$7&gt;=$R276,BZ$7&lt;=$R276+$S276-1),1,""))</f>
        <v/>
      </c>
      <c r="CA276" s="23" t="str">
        <f ca="1">IF(AND($O276="Objectif",CA$7&gt;=$R276,CA$7&lt;=$R276+$S276-1),2,IF(AND($O276="Jalon",CA$7&gt;=$R276,CA$7&lt;=$R276+$S276-1),1,""))</f>
        <v/>
      </c>
      <c r="CB276" s="23" t="str">
        <f ca="1">IF(AND($O276="Objectif",CB$7&gt;=$R276,CB$7&lt;=$R276+$S276-1),2,IF(AND($O276="Jalon",CB$7&gt;=$R276,CB$7&lt;=$R276+$S276-1),1,""))</f>
        <v/>
      </c>
    </row>
    <row r="277" spans="1:80" ht="30" customHeight="1" x14ac:dyDescent="0.25">
      <c r="A277" s="37">
        <v>41</v>
      </c>
      <c r="B277" s="33" t="s">
        <v>57</v>
      </c>
      <c r="C277" s="88" t="str">
        <f ca="1">VLOOKUP(((Jalons[[#This Row],[perturbation ]]+Jalons[[#This Row],[perturbation 9]])/150),$D$3:$E$6,2,1)</f>
        <v>En bonne voie</v>
      </c>
      <c r="D277" s="88" t="str">
        <f ca="1">VLOOKUP((Jalons[[#This Row],[temps consommés ]]-Jalons[[#This Row],[Nombre de jours]])/Jalons[[#This Row],[Nombre de jours]],$V$3:$W$6,2,1)</f>
        <v>En bonne voie</v>
      </c>
      <c r="E277" s="22" t="s">
        <v>9</v>
      </c>
      <c r="F277" s="65">
        <f>IF(AND(Jalons[[#This Row],[début réel ]]="",Jalons[[#This Row],[fin réelle ]]),0,IF(AND(Jalons[[#This Row],[début réel ]]&lt;&gt;"",Jalons[[#This Row],[fin réelle ]]=""),0.5,1))</f>
        <v>0</v>
      </c>
      <c r="G277" s="56">
        <f>+T232+1</f>
        <v>45108</v>
      </c>
      <c r="H277" s="21">
        <v>1</v>
      </c>
      <c r="I277" s="45">
        <f>+Jalons[[#This Row],[Début prévisionnel ]]+Jalons[[#This Row],[Nombre de jours]]-1</f>
        <v>45108</v>
      </c>
      <c r="J277" s="45"/>
      <c r="K277" s="87">
        <f ca="1">IF(Jalons[[#This Row],[temps consommés ]]-Jalons[[#This Row],[Nombre de jours]]&lt;0,0,Jalons[[#This Row],[temps consommés ]]-Jalons[[#This Row],[Nombre de jours]])</f>
        <v>0</v>
      </c>
      <c r="L277"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7" s="45"/>
      <c r="O277" s="88" t="str">
        <f ca="1">VLOOKUP(Jalons[[#This Row],[temps consommés 10]]-Jalons[[#This Row],[Nombre de jours6]]/Jalons[[#This Row],[Nombre de jours6]],$V$3:$W$6,2,1)</f>
        <v>En bonne voie</v>
      </c>
      <c r="P277" s="22" t="s">
        <v>9</v>
      </c>
      <c r="Q277" s="65">
        <f>IF(AND(Jalons[[#This Row],[début réel 8]]="",Jalons[[#This Row],[fin réelle 11]]),0,IF(AND(Jalons[[#This Row],[début réel 8]]&lt;&gt;"",Jalons[[#This Row],[fin réelle 11]]=""),0.5,1))</f>
        <v>0</v>
      </c>
      <c r="R277" s="56">
        <f>+Jalons[[#This Row],[Fin ]]+1</f>
        <v>45109</v>
      </c>
      <c r="S277">
        <v>1</v>
      </c>
      <c r="T277" s="45">
        <f>Jalons[[#This Row],[Début prévisionnel 5]]+Jalons[[#This Row],[Nombre de jours6]]</f>
        <v>45110</v>
      </c>
      <c r="U277" s="64"/>
      <c r="V277" s="87">
        <f ca="1">IF(Jalons[[#This Row],[temps consommés 10]]-Jalons[[#This Row],[Nombre de jours6]]&lt;0,0,Jalons[[#This Row],[temps consommés 10]]-Jalons[[#This Row],[Nombre de jours6]])</f>
        <v>0</v>
      </c>
      <c r="W277"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7" s="45"/>
      <c r="Y277" s="23" t="str">
        <f ca="1">IF(AND($O277="Objectif",Y$7&gt;=$R277,Y$7&lt;=$R277+$S277-1),2,IF(AND($O277="Jalon",Y$7&gt;=$R277,Y$7&lt;=$R277+$S277-1),1,""))</f>
        <v/>
      </c>
      <c r="Z277" s="23" t="str">
        <f ca="1">IF(AND($O277="Objectif",Z$7&gt;=$R277,Z$7&lt;=$R277+$S277-1),2,IF(AND($O277="Jalon",Z$7&gt;=$R277,Z$7&lt;=$R277+$S277-1),1,""))</f>
        <v/>
      </c>
      <c r="AA277" s="23" t="str">
        <f ca="1">IF(AND($O277="Objectif",AA$7&gt;=$R277,AA$7&lt;=$R277+$S277-1),2,IF(AND($O277="Jalon",AA$7&gt;=$R277,AA$7&lt;=$R277+$S277-1),1,""))</f>
        <v/>
      </c>
      <c r="AB277" s="23" t="str">
        <f ca="1">IF(AND($O277="Objectif",AB$7&gt;=$R277,AB$7&lt;=$R277+$S277-1),2,IF(AND($O277="Jalon",AB$7&gt;=$R277,AB$7&lt;=$R277+$S277-1),1,""))</f>
        <v/>
      </c>
      <c r="AC277" s="23" t="str">
        <f ca="1">IF(AND($O277="Objectif",AC$7&gt;=$R277,AC$7&lt;=$R277+$S277-1),2,IF(AND($O277="Jalon",AC$7&gt;=$R277,AC$7&lt;=$R277+$S277-1),1,""))</f>
        <v/>
      </c>
      <c r="AD277" s="23" t="str">
        <f ca="1">IF(AND($O277="Objectif",AD$7&gt;=$R277,AD$7&lt;=$R277+$S277-1),2,IF(AND($O277="Jalon",AD$7&gt;=$R277,AD$7&lt;=$R277+$S277-1),1,""))</f>
        <v/>
      </c>
      <c r="AE277" s="23" t="str">
        <f ca="1">IF(AND($O277="Objectif",AE$7&gt;=$R277,AE$7&lt;=$R277+$S277-1),2,IF(AND($O277="Jalon",AE$7&gt;=$R277,AE$7&lt;=$R277+$S277-1),1,""))</f>
        <v/>
      </c>
      <c r="AF277" s="23" t="str">
        <f ca="1">IF(AND($O277="Objectif",AF$7&gt;=$R277,AF$7&lt;=$R277+$S277-1),2,IF(AND($O277="Jalon",AF$7&gt;=$R277,AF$7&lt;=$R277+$S277-1),1,""))</f>
        <v/>
      </c>
      <c r="AG277" s="23" t="str">
        <f ca="1">IF(AND($O277="Objectif",AG$7&gt;=$R277,AG$7&lt;=$R277+$S277-1),2,IF(AND($O277="Jalon",AG$7&gt;=$R277,AG$7&lt;=$R277+$S277-1),1,""))</f>
        <v/>
      </c>
      <c r="AH277" s="23" t="str">
        <f ca="1">IF(AND($O277="Objectif",AH$7&gt;=$R277,AH$7&lt;=$R277+$S277-1),2,IF(AND($O277="Jalon",AH$7&gt;=$R277,AH$7&lt;=$R277+$S277-1),1,""))</f>
        <v/>
      </c>
      <c r="AI277" s="23" t="str">
        <f ca="1">IF(AND($O277="Objectif",AI$7&gt;=$R277,AI$7&lt;=$R277+$S277-1),2,IF(AND($O277="Jalon",AI$7&gt;=$R277,AI$7&lt;=$R277+$S277-1),1,""))</f>
        <v/>
      </c>
      <c r="AJ277" s="23" t="str">
        <f ca="1">IF(AND($O277="Objectif",AJ$7&gt;=$R277,AJ$7&lt;=$R277+$S277-1),2,IF(AND($O277="Jalon",AJ$7&gt;=$R277,AJ$7&lt;=$R277+$S277-1),1,""))</f>
        <v/>
      </c>
      <c r="AK277" s="23" t="str">
        <f ca="1">IF(AND($O277="Objectif",AK$7&gt;=$R277,AK$7&lt;=$R277+$S277-1),2,IF(AND($O277="Jalon",AK$7&gt;=$R277,AK$7&lt;=$R277+$S277-1),1,""))</f>
        <v/>
      </c>
      <c r="AL277" s="23" t="str">
        <f ca="1">IF(AND($O277="Objectif",AL$7&gt;=$R277,AL$7&lt;=$R277+$S277-1),2,IF(AND($O277="Jalon",AL$7&gt;=$R277,AL$7&lt;=$R277+$S277-1),1,""))</f>
        <v/>
      </c>
      <c r="AM277" s="23" t="str">
        <f ca="1">IF(AND($O277="Objectif",AM$7&gt;=$R277,AM$7&lt;=$R277+$S277-1),2,IF(AND($O277="Jalon",AM$7&gt;=$R277,AM$7&lt;=$R277+$S277-1),1,""))</f>
        <v/>
      </c>
      <c r="AN277" s="23" t="str">
        <f ca="1">IF(AND($O277="Objectif",AN$7&gt;=$R277,AN$7&lt;=$R277+$S277-1),2,IF(AND($O277="Jalon",AN$7&gt;=$R277,AN$7&lt;=$R277+$S277-1),1,""))</f>
        <v/>
      </c>
      <c r="AO277" s="23" t="str">
        <f ca="1">IF(AND($O277="Objectif",AO$7&gt;=$R277,AO$7&lt;=$R277+$S277-1),2,IF(AND($O277="Jalon",AO$7&gt;=$R277,AO$7&lt;=$R277+$S277-1),1,""))</f>
        <v/>
      </c>
      <c r="AP277" s="23" t="str">
        <f ca="1">IF(AND($O277="Objectif",AP$7&gt;=$R277,AP$7&lt;=$R277+$S277-1),2,IF(AND($O277="Jalon",AP$7&gt;=$R277,AP$7&lt;=$R277+$S277-1),1,""))</f>
        <v/>
      </c>
      <c r="AQ277" s="23" t="str">
        <f ca="1">IF(AND($O277="Objectif",AQ$7&gt;=$R277,AQ$7&lt;=$R277+$S277-1),2,IF(AND($O277="Jalon",AQ$7&gt;=$R277,AQ$7&lt;=$R277+$S277-1),1,""))</f>
        <v/>
      </c>
      <c r="AR277" s="23" t="str">
        <f ca="1">IF(AND($O277="Objectif",AR$7&gt;=$R277,AR$7&lt;=$R277+$S277-1),2,IF(AND($O277="Jalon",AR$7&gt;=$R277,AR$7&lt;=$R277+$S277-1),1,""))</f>
        <v/>
      </c>
      <c r="AS277" s="23" t="str">
        <f ca="1">IF(AND($O277="Objectif",AS$7&gt;=$R277,AS$7&lt;=$R277+$S277-1),2,IF(AND($O277="Jalon",AS$7&gt;=$R277,AS$7&lt;=$R277+$S277-1),1,""))</f>
        <v/>
      </c>
      <c r="AT277" s="23" t="str">
        <f ca="1">IF(AND($O277="Objectif",AT$7&gt;=$R277,AT$7&lt;=$R277+$S277-1),2,IF(AND($O277="Jalon",AT$7&gt;=$R277,AT$7&lt;=$R277+$S277-1),1,""))</f>
        <v/>
      </c>
      <c r="AU277" s="23" t="str">
        <f ca="1">IF(AND($O277="Objectif",AU$7&gt;=$R277,AU$7&lt;=$R277+$S277-1),2,IF(AND($O277="Jalon",AU$7&gt;=$R277,AU$7&lt;=$R277+$S277-1),1,""))</f>
        <v/>
      </c>
      <c r="AV277" s="23" t="str">
        <f ca="1">IF(AND($O277="Objectif",AV$7&gt;=$R277,AV$7&lt;=$R277+$S277-1),2,IF(AND($O277="Jalon",AV$7&gt;=$R277,AV$7&lt;=$R277+$S277-1),1,""))</f>
        <v/>
      </c>
      <c r="AW277" s="23" t="str">
        <f ca="1">IF(AND($O277="Objectif",AW$7&gt;=$R277,AW$7&lt;=$R277+$S277-1),2,IF(AND($O277="Jalon",AW$7&gt;=$R277,AW$7&lt;=$R277+$S277-1),1,""))</f>
        <v/>
      </c>
      <c r="AX277" s="23" t="str">
        <f ca="1">IF(AND($O277="Objectif",AX$7&gt;=$R277,AX$7&lt;=$R277+$S277-1),2,IF(AND($O277="Jalon",AX$7&gt;=$R277,AX$7&lt;=$R277+$S277-1),1,""))</f>
        <v/>
      </c>
      <c r="AY277" s="23" t="str">
        <f ca="1">IF(AND($O277="Objectif",AY$7&gt;=$R277,AY$7&lt;=$R277+$S277-1),2,IF(AND($O277="Jalon",AY$7&gt;=$R277,AY$7&lt;=$R277+$S277-1),1,""))</f>
        <v/>
      </c>
      <c r="AZ277" s="23" t="str">
        <f ca="1">IF(AND($O277="Objectif",AZ$7&gt;=$R277,AZ$7&lt;=$R277+$S277-1),2,IF(AND($O277="Jalon",AZ$7&gt;=$R277,AZ$7&lt;=$R277+$S277-1),1,""))</f>
        <v/>
      </c>
      <c r="BA277" s="23" t="str">
        <f ca="1">IF(AND($O277="Objectif",BA$7&gt;=$R277,BA$7&lt;=$R277+$S277-1),2,IF(AND($O277="Jalon",BA$7&gt;=$R277,BA$7&lt;=$R277+$S277-1),1,""))</f>
        <v/>
      </c>
      <c r="BB277" s="23" t="str">
        <f ca="1">IF(AND($O277="Objectif",BB$7&gt;=$R277,BB$7&lt;=$R277+$S277-1),2,IF(AND($O277="Jalon",BB$7&gt;=$R277,BB$7&lt;=$R277+$S277-1),1,""))</f>
        <v/>
      </c>
      <c r="BC277" s="23" t="str">
        <f ca="1">IF(AND($O277="Objectif",BC$7&gt;=$R277,BC$7&lt;=$R277+$S277-1),2,IF(AND($O277="Jalon",BC$7&gt;=$R277,BC$7&lt;=$R277+$S277-1),1,""))</f>
        <v/>
      </c>
      <c r="BD277" s="23" t="str">
        <f ca="1">IF(AND($O277="Objectif",BD$7&gt;=$R277,BD$7&lt;=$R277+$S277-1),2,IF(AND($O277="Jalon",BD$7&gt;=$R277,BD$7&lt;=$R277+$S277-1),1,""))</f>
        <v/>
      </c>
      <c r="BE277" s="23" t="str">
        <f ca="1">IF(AND($O277="Objectif",BE$7&gt;=$R277,BE$7&lt;=$R277+$S277-1),2,IF(AND($O277="Jalon",BE$7&gt;=$R277,BE$7&lt;=$R277+$S277-1),1,""))</f>
        <v/>
      </c>
      <c r="BF277" s="23" t="str">
        <f ca="1">IF(AND($O277="Objectif",BF$7&gt;=$R277,BF$7&lt;=$R277+$S277-1),2,IF(AND($O277="Jalon",BF$7&gt;=$R277,BF$7&lt;=$R277+$S277-1),1,""))</f>
        <v/>
      </c>
      <c r="BG277" s="23" t="str">
        <f ca="1">IF(AND($O277="Objectif",BG$7&gt;=$R277,BG$7&lt;=$R277+$S277-1),2,IF(AND($O277="Jalon",BG$7&gt;=$R277,BG$7&lt;=$R277+$S277-1),1,""))</f>
        <v/>
      </c>
      <c r="BH277" s="23" t="str">
        <f ca="1">IF(AND($O277="Objectif",BH$7&gt;=$R277,BH$7&lt;=$R277+$S277-1),2,IF(AND($O277="Jalon",BH$7&gt;=$R277,BH$7&lt;=$R277+$S277-1),1,""))</f>
        <v/>
      </c>
      <c r="BI277" s="23" t="str">
        <f ca="1">IF(AND($O277="Objectif",BI$7&gt;=$R277,BI$7&lt;=$R277+$S277-1),2,IF(AND($O277="Jalon",BI$7&gt;=$R277,BI$7&lt;=$R277+$S277-1),1,""))</f>
        <v/>
      </c>
      <c r="BJ277" s="23" t="str">
        <f ca="1">IF(AND($O277="Objectif",BJ$7&gt;=$R277,BJ$7&lt;=$R277+$S277-1),2,IF(AND($O277="Jalon",BJ$7&gt;=$R277,BJ$7&lt;=$R277+$S277-1),1,""))</f>
        <v/>
      </c>
      <c r="BK277" s="23" t="str">
        <f ca="1">IF(AND($O277="Objectif",BK$7&gt;=$R277,BK$7&lt;=$R277+$S277-1),2,IF(AND($O277="Jalon",BK$7&gt;=$R277,BK$7&lt;=$R277+$S277-1),1,""))</f>
        <v/>
      </c>
      <c r="BL277" s="23" t="str">
        <f ca="1">IF(AND($O277="Objectif",BL$7&gt;=$R277,BL$7&lt;=$R277+$S277-1),2,IF(AND($O277="Jalon",BL$7&gt;=$R277,BL$7&lt;=$R277+$S277-1),1,""))</f>
        <v/>
      </c>
      <c r="BM277" s="23" t="str">
        <f ca="1">IF(AND($O277="Objectif",BM$7&gt;=$R277,BM$7&lt;=$R277+$S277-1),2,IF(AND($O277="Jalon",BM$7&gt;=$R277,BM$7&lt;=$R277+$S277-1),1,""))</f>
        <v/>
      </c>
      <c r="BN277" s="23" t="str">
        <f ca="1">IF(AND($O277="Objectif",BN$7&gt;=$R277,BN$7&lt;=$R277+$S277-1),2,IF(AND($O277="Jalon",BN$7&gt;=$R277,BN$7&lt;=$R277+$S277-1),1,""))</f>
        <v/>
      </c>
      <c r="BO277" s="23" t="str">
        <f ca="1">IF(AND($O277="Objectif",BO$7&gt;=$R277,BO$7&lt;=$R277+$S277-1),2,IF(AND($O277="Jalon",BO$7&gt;=$R277,BO$7&lt;=$R277+$S277-1),1,""))</f>
        <v/>
      </c>
      <c r="BP277" s="23" t="str">
        <f ca="1">IF(AND($O277="Objectif",BP$7&gt;=$R277,BP$7&lt;=$R277+$S277-1),2,IF(AND($O277="Jalon",BP$7&gt;=$R277,BP$7&lt;=$R277+$S277-1),1,""))</f>
        <v/>
      </c>
      <c r="BQ277" s="23" t="str">
        <f ca="1">IF(AND($O277="Objectif",BQ$7&gt;=$R277,BQ$7&lt;=$R277+$S277-1),2,IF(AND($O277="Jalon",BQ$7&gt;=$R277,BQ$7&lt;=$R277+$S277-1),1,""))</f>
        <v/>
      </c>
      <c r="BR277" s="23" t="str">
        <f ca="1">IF(AND($O277="Objectif",BR$7&gt;=$R277,BR$7&lt;=$R277+$S277-1),2,IF(AND($O277="Jalon",BR$7&gt;=$R277,BR$7&lt;=$R277+$S277-1),1,""))</f>
        <v/>
      </c>
      <c r="BS277" s="23" t="str">
        <f ca="1">IF(AND($O277="Objectif",BS$7&gt;=$R277,BS$7&lt;=$R277+$S277-1),2,IF(AND($O277="Jalon",BS$7&gt;=$R277,BS$7&lt;=$R277+$S277-1),1,""))</f>
        <v/>
      </c>
      <c r="BT277" s="23" t="str">
        <f ca="1">IF(AND($O277="Objectif",BT$7&gt;=$R277,BT$7&lt;=$R277+$S277-1),2,IF(AND($O277="Jalon",BT$7&gt;=$R277,BT$7&lt;=$R277+$S277-1),1,""))</f>
        <v/>
      </c>
      <c r="BU277" s="23" t="str">
        <f ca="1">IF(AND($O277="Objectif",BU$7&gt;=$R277,BU$7&lt;=$R277+$S277-1),2,IF(AND($O277="Jalon",BU$7&gt;=$R277,BU$7&lt;=$R277+$S277-1),1,""))</f>
        <v/>
      </c>
      <c r="BV277" s="23" t="str">
        <f ca="1">IF(AND($O277="Objectif",BV$7&gt;=$R277,BV$7&lt;=$R277+$S277-1),2,IF(AND($O277="Jalon",BV$7&gt;=$R277,BV$7&lt;=$R277+$S277-1),1,""))</f>
        <v/>
      </c>
      <c r="BW277" s="23" t="str">
        <f ca="1">IF(AND($O277="Objectif",BW$7&gt;=$R277,BW$7&lt;=$R277+$S277-1),2,IF(AND($O277="Jalon",BW$7&gt;=$R277,BW$7&lt;=$R277+$S277-1),1,""))</f>
        <v/>
      </c>
      <c r="BX277" s="23" t="str">
        <f ca="1">IF(AND($O277="Objectif",BX$7&gt;=$R277,BX$7&lt;=$R277+$S277-1),2,IF(AND($O277="Jalon",BX$7&gt;=$R277,BX$7&lt;=$R277+$S277-1),1,""))</f>
        <v/>
      </c>
      <c r="BY277" s="23" t="str">
        <f ca="1">IF(AND($O277="Objectif",BY$7&gt;=$R277,BY$7&lt;=$R277+$S277-1),2,IF(AND($O277="Jalon",BY$7&gt;=$R277,BY$7&lt;=$R277+$S277-1),1,""))</f>
        <v/>
      </c>
      <c r="BZ277" s="23" t="str">
        <f ca="1">IF(AND($O277="Objectif",BZ$7&gt;=$R277,BZ$7&lt;=$R277+$S277-1),2,IF(AND($O277="Jalon",BZ$7&gt;=$R277,BZ$7&lt;=$R277+$S277-1),1,""))</f>
        <v/>
      </c>
      <c r="CA277" s="23" t="str">
        <f ca="1">IF(AND($O277="Objectif",CA$7&gt;=$R277,CA$7&lt;=$R277+$S277-1),2,IF(AND($O277="Jalon",CA$7&gt;=$R277,CA$7&lt;=$R277+$S277-1),1,""))</f>
        <v/>
      </c>
      <c r="CB277" s="23" t="str">
        <f ca="1">IF(AND($O277="Objectif",CB$7&gt;=$R277,CB$7&lt;=$R277+$S277-1),2,IF(AND($O277="Jalon",CB$7&gt;=$R277,CB$7&lt;=$R277+$S277-1),1,""))</f>
        <v/>
      </c>
    </row>
    <row r="278" spans="1:80" ht="30" customHeight="1" x14ac:dyDescent="0.25">
      <c r="A278" s="37">
        <v>42</v>
      </c>
      <c r="B278" s="33" t="s">
        <v>58</v>
      </c>
      <c r="C278" s="88" t="str">
        <f ca="1">VLOOKUP(((Jalons[[#This Row],[perturbation ]]+Jalons[[#This Row],[perturbation 9]])/150),$D$3:$E$6,2,1)</f>
        <v>En bonne voie</v>
      </c>
      <c r="D278" s="88" t="str">
        <f ca="1">VLOOKUP((Jalons[[#This Row],[temps consommés ]]-Jalons[[#This Row],[Nombre de jours]])/Jalons[[#This Row],[Nombre de jours]],$V$3:$W$6,2,1)</f>
        <v>En bonne voie</v>
      </c>
      <c r="E278" s="22" t="s">
        <v>9</v>
      </c>
      <c r="F278" s="65">
        <f>IF(AND(Jalons[[#This Row],[début réel ]]="",Jalons[[#This Row],[fin réelle ]]),0,IF(AND(Jalons[[#This Row],[début réel ]]&lt;&gt;"",Jalons[[#This Row],[fin réelle ]]=""),0.5,1))</f>
        <v>0</v>
      </c>
      <c r="G278" s="56">
        <f>+T233+1</f>
        <v>45108</v>
      </c>
      <c r="H278" s="21">
        <v>1</v>
      </c>
      <c r="I278" s="45">
        <f>+Jalons[[#This Row],[Début prévisionnel ]]+Jalons[[#This Row],[Nombre de jours]]-1</f>
        <v>45108</v>
      </c>
      <c r="J278" s="45"/>
      <c r="K278" s="87">
        <f ca="1">IF(Jalons[[#This Row],[temps consommés ]]-Jalons[[#This Row],[Nombre de jours]]&lt;0,0,Jalons[[#This Row],[temps consommés ]]-Jalons[[#This Row],[Nombre de jours]])</f>
        <v>0</v>
      </c>
      <c r="L278"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8" s="45"/>
      <c r="O278" s="88" t="str">
        <f ca="1">VLOOKUP(Jalons[[#This Row],[temps consommés 10]]-Jalons[[#This Row],[Nombre de jours6]]/Jalons[[#This Row],[Nombre de jours6]],$V$3:$W$6,2,1)</f>
        <v>En bonne voie</v>
      </c>
      <c r="P278" s="22" t="s">
        <v>9</v>
      </c>
      <c r="Q278" s="65">
        <f>IF(AND(Jalons[[#This Row],[début réel 8]]="",Jalons[[#This Row],[fin réelle 11]]),0,IF(AND(Jalons[[#This Row],[début réel 8]]&lt;&gt;"",Jalons[[#This Row],[fin réelle 11]]=""),0.5,1))</f>
        <v>0</v>
      </c>
      <c r="R278" s="56">
        <f>+Jalons[[#This Row],[Fin ]]+1</f>
        <v>45109</v>
      </c>
      <c r="S278">
        <v>1</v>
      </c>
      <c r="T278" s="45">
        <f>Jalons[[#This Row],[Début prévisionnel 5]]+Jalons[[#This Row],[Nombre de jours6]]</f>
        <v>45110</v>
      </c>
      <c r="U278" s="64"/>
      <c r="V278" s="87">
        <f ca="1">IF(Jalons[[#This Row],[temps consommés 10]]-Jalons[[#This Row],[Nombre de jours6]]&lt;0,0,Jalons[[#This Row],[temps consommés 10]]-Jalons[[#This Row],[Nombre de jours6]])</f>
        <v>0</v>
      </c>
      <c r="W278"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8" s="45"/>
      <c r="Y278" s="23" t="str">
        <f ca="1">IF(AND($O278="Objectif",Y$7&gt;=$R278,Y$7&lt;=$R278+$S278-1),2,IF(AND($O278="Jalon",Y$7&gt;=$R278,Y$7&lt;=$R278+$S278-1),1,""))</f>
        <v/>
      </c>
      <c r="Z278" s="23" t="str">
        <f ca="1">IF(AND($O278="Objectif",Z$7&gt;=$R278,Z$7&lt;=$R278+$S278-1),2,IF(AND($O278="Jalon",Z$7&gt;=$R278,Z$7&lt;=$R278+$S278-1),1,""))</f>
        <v/>
      </c>
      <c r="AA278" s="23" t="str">
        <f ca="1">IF(AND($O278="Objectif",AA$7&gt;=$R278,AA$7&lt;=$R278+$S278-1),2,IF(AND($O278="Jalon",AA$7&gt;=$R278,AA$7&lt;=$R278+$S278-1),1,""))</f>
        <v/>
      </c>
      <c r="AB278" s="23" t="str">
        <f ca="1">IF(AND($O278="Objectif",AB$7&gt;=$R278,AB$7&lt;=$R278+$S278-1),2,IF(AND($O278="Jalon",AB$7&gt;=$R278,AB$7&lt;=$R278+$S278-1),1,""))</f>
        <v/>
      </c>
      <c r="AC278" s="23" t="str">
        <f ca="1">IF(AND($O278="Objectif",AC$7&gt;=$R278,AC$7&lt;=$R278+$S278-1),2,IF(AND($O278="Jalon",AC$7&gt;=$R278,AC$7&lt;=$R278+$S278-1),1,""))</f>
        <v/>
      </c>
      <c r="AD278" s="23" t="str">
        <f ca="1">IF(AND($O278="Objectif",AD$7&gt;=$R278,AD$7&lt;=$R278+$S278-1),2,IF(AND($O278="Jalon",AD$7&gt;=$R278,AD$7&lt;=$R278+$S278-1),1,""))</f>
        <v/>
      </c>
      <c r="AE278" s="23" t="str">
        <f ca="1">IF(AND($O278="Objectif",AE$7&gt;=$R278,AE$7&lt;=$R278+$S278-1),2,IF(AND($O278="Jalon",AE$7&gt;=$R278,AE$7&lt;=$R278+$S278-1),1,""))</f>
        <v/>
      </c>
      <c r="AF278" s="23" t="str">
        <f ca="1">IF(AND($O278="Objectif",AF$7&gt;=$R278,AF$7&lt;=$R278+$S278-1),2,IF(AND($O278="Jalon",AF$7&gt;=$R278,AF$7&lt;=$R278+$S278-1),1,""))</f>
        <v/>
      </c>
      <c r="AG278" s="23" t="str">
        <f ca="1">IF(AND($O278="Objectif",AG$7&gt;=$R278,AG$7&lt;=$R278+$S278-1),2,IF(AND($O278="Jalon",AG$7&gt;=$R278,AG$7&lt;=$R278+$S278-1),1,""))</f>
        <v/>
      </c>
      <c r="AH278" s="23" t="str">
        <f ca="1">IF(AND($O278="Objectif",AH$7&gt;=$R278,AH$7&lt;=$R278+$S278-1),2,IF(AND($O278="Jalon",AH$7&gt;=$R278,AH$7&lt;=$R278+$S278-1),1,""))</f>
        <v/>
      </c>
      <c r="AI278" s="23" t="str">
        <f ca="1">IF(AND($O278="Objectif",AI$7&gt;=$R278,AI$7&lt;=$R278+$S278-1),2,IF(AND($O278="Jalon",AI$7&gt;=$R278,AI$7&lt;=$R278+$S278-1),1,""))</f>
        <v/>
      </c>
      <c r="AJ278" s="23" t="str">
        <f ca="1">IF(AND($O278="Objectif",AJ$7&gt;=$R278,AJ$7&lt;=$R278+$S278-1),2,IF(AND($O278="Jalon",AJ$7&gt;=$R278,AJ$7&lt;=$R278+$S278-1),1,""))</f>
        <v/>
      </c>
      <c r="AK278" s="23" t="str">
        <f ca="1">IF(AND($O278="Objectif",AK$7&gt;=$R278,AK$7&lt;=$R278+$S278-1),2,IF(AND($O278="Jalon",AK$7&gt;=$R278,AK$7&lt;=$R278+$S278-1),1,""))</f>
        <v/>
      </c>
      <c r="AL278" s="23" t="str">
        <f ca="1">IF(AND($O278="Objectif",AL$7&gt;=$R278,AL$7&lt;=$R278+$S278-1),2,IF(AND($O278="Jalon",AL$7&gt;=$R278,AL$7&lt;=$R278+$S278-1),1,""))</f>
        <v/>
      </c>
      <c r="AM278" s="23" t="str">
        <f ca="1">IF(AND($O278="Objectif",AM$7&gt;=$R278,AM$7&lt;=$R278+$S278-1),2,IF(AND($O278="Jalon",AM$7&gt;=$R278,AM$7&lt;=$R278+$S278-1),1,""))</f>
        <v/>
      </c>
      <c r="AN278" s="23" t="str">
        <f ca="1">IF(AND($O278="Objectif",AN$7&gt;=$R278,AN$7&lt;=$R278+$S278-1),2,IF(AND($O278="Jalon",AN$7&gt;=$R278,AN$7&lt;=$R278+$S278-1),1,""))</f>
        <v/>
      </c>
      <c r="AO278" s="23" t="str">
        <f ca="1">IF(AND($O278="Objectif",AO$7&gt;=$R278,AO$7&lt;=$R278+$S278-1),2,IF(AND($O278="Jalon",AO$7&gt;=$R278,AO$7&lt;=$R278+$S278-1),1,""))</f>
        <v/>
      </c>
      <c r="AP278" s="23" t="str">
        <f ca="1">IF(AND($O278="Objectif",AP$7&gt;=$R278,AP$7&lt;=$R278+$S278-1),2,IF(AND($O278="Jalon",AP$7&gt;=$R278,AP$7&lt;=$R278+$S278-1),1,""))</f>
        <v/>
      </c>
      <c r="AQ278" s="23" t="str">
        <f ca="1">IF(AND($O278="Objectif",AQ$7&gt;=$R278,AQ$7&lt;=$R278+$S278-1),2,IF(AND($O278="Jalon",AQ$7&gt;=$R278,AQ$7&lt;=$R278+$S278-1),1,""))</f>
        <v/>
      </c>
      <c r="AR278" s="23" t="str">
        <f ca="1">IF(AND($O278="Objectif",AR$7&gt;=$R278,AR$7&lt;=$R278+$S278-1),2,IF(AND($O278="Jalon",AR$7&gt;=$R278,AR$7&lt;=$R278+$S278-1),1,""))</f>
        <v/>
      </c>
      <c r="AS278" s="23" t="str">
        <f ca="1">IF(AND($O278="Objectif",AS$7&gt;=$R278,AS$7&lt;=$R278+$S278-1),2,IF(AND($O278="Jalon",AS$7&gt;=$R278,AS$7&lt;=$R278+$S278-1),1,""))</f>
        <v/>
      </c>
      <c r="AT278" s="23" t="str">
        <f ca="1">IF(AND($O278="Objectif",AT$7&gt;=$R278,AT$7&lt;=$R278+$S278-1),2,IF(AND($O278="Jalon",AT$7&gt;=$R278,AT$7&lt;=$R278+$S278-1),1,""))</f>
        <v/>
      </c>
      <c r="AU278" s="23" t="str">
        <f ca="1">IF(AND($O278="Objectif",AU$7&gt;=$R278,AU$7&lt;=$R278+$S278-1),2,IF(AND($O278="Jalon",AU$7&gt;=$R278,AU$7&lt;=$R278+$S278-1),1,""))</f>
        <v/>
      </c>
      <c r="AV278" s="23" t="str">
        <f ca="1">IF(AND($O278="Objectif",AV$7&gt;=$R278,AV$7&lt;=$R278+$S278-1),2,IF(AND($O278="Jalon",AV$7&gt;=$R278,AV$7&lt;=$R278+$S278-1),1,""))</f>
        <v/>
      </c>
      <c r="AW278" s="23" t="str">
        <f ca="1">IF(AND($O278="Objectif",AW$7&gt;=$R278,AW$7&lt;=$R278+$S278-1),2,IF(AND($O278="Jalon",AW$7&gt;=$R278,AW$7&lt;=$R278+$S278-1),1,""))</f>
        <v/>
      </c>
      <c r="AX278" s="23" t="str">
        <f ca="1">IF(AND($O278="Objectif",AX$7&gt;=$R278,AX$7&lt;=$R278+$S278-1),2,IF(AND($O278="Jalon",AX$7&gt;=$R278,AX$7&lt;=$R278+$S278-1),1,""))</f>
        <v/>
      </c>
      <c r="AY278" s="23" t="str">
        <f ca="1">IF(AND($O278="Objectif",AY$7&gt;=$R278,AY$7&lt;=$R278+$S278-1),2,IF(AND($O278="Jalon",AY$7&gt;=$R278,AY$7&lt;=$R278+$S278-1),1,""))</f>
        <v/>
      </c>
      <c r="AZ278" s="23" t="str">
        <f ca="1">IF(AND($O278="Objectif",AZ$7&gt;=$R278,AZ$7&lt;=$R278+$S278-1),2,IF(AND($O278="Jalon",AZ$7&gt;=$R278,AZ$7&lt;=$R278+$S278-1),1,""))</f>
        <v/>
      </c>
      <c r="BA278" s="23" t="str">
        <f ca="1">IF(AND($O278="Objectif",BA$7&gt;=$R278,BA$7&lt;=$R278+$S278-1),2,IF(AND($O278="Jalon",BA$7&gt;=$R278,BA$7&lt;=$R278+$S278-1),1,""))</f>
        <v/>
      </c>
      <c r="BB278" s="23" t="str">
        <f ca="1">IF(AND($O278="Objectif",BB$7&gt;=$R278,BB$7&lt;=$R278+$S278-1),2,IF(AND($O278="Jalon",BB$7&gt;=$R278,BB$7&lt;=$R278+$S278-1),1,""))</f>
        <v/>
      </c>
      <c r="BC278" s="23" t="str">
        <f ca="1">IF(AND($O278="Objectif",BC$7&gt;=$R278,BC$7&lt;=$R278+$S278-1),2,IF(AND($O278="Jalon",BC$7&gt;=$R278,BC$7&lt;=$R278+$S278-1),1,""))</f>
        <v/>
      </c>
      <c r="BD278" s="23" t="str">
        <f ca="1">IF(AND($O278="Objectif",BD$7&gt;=$R278,BD$7&lt;=$R278+$S278-1),2,IF(AND($O278="Jalon",BD$7&gt;=$R278,BD$7&lt;=$R278+$S278-1),1,""))</f>
        <v/>
      </c>
      <c r="BE278" s="23" t="str">
        <f ca="1">IF(AND($O278="Objectif",BE$7&gt;=$R278,BE$7&lt;=$R278+$S278-1),2,IF(AND($O278="Jalon",BE$7&gt;=$R278,BE$7&lt;=$R278+$S278-1),1,""))</f>
        <v/>
      </c>
      <c r="BF278" s="23" t="str">
        <f ca="1">IF(AND($O278="Objectif",BF$7&gt;=$R278,BF$7&lt;=$R278+$S278-1),2,IF(AND($O278="Jalon",BF$7&gt;=$R278,BF$7&lt;=$R278+$S278-1),1,""))</f>
        <v/>
      </c>
      <c r="BG278" s="23" t="str">
        <f ca="1">IF(AND($O278="Objectif",BG$7&gt;=$R278,BG$7&lt;=$R278+$S278-1),2,IF(AND($O278="Jalon",BG$7&gt;=$R278,BG$7&lt;=$R278+$S278-1),1,""))</f>
        <v/>
      </c>
      <c r="BH278" s="23" t="str">
        <f ca="1">IF(AND($O278="Objectif",BH$7&gt;=$R278,BH$7&lt;=$R278+$S278-1),2,IF(AND($O278="Jalon",BH$7&gt;=$R278,BH$7&lt;=$R278+$S278-1),1,""))</f>
        <v/>
      </c>
      <c r="BI278" s="23" t="str">
        <f ca="1">IF(AND($O278="Objectif",BI$7&gt;=$R278,BI$7&lt;=$R278+$S278-1),2,IF(AND($O278="Jalon",BI$7&gt;=$R278,BI$7&lt;=$R278+$S278-1),1,""))</f>
        <v/>
      </c>
      <c r="BJ278" s="23" t="str">
        <f ca="1">IF(AND($O278="Objectif",BJ$7&gt;=$R278,BJ$7&lt;=$R278+$S278-1),2,IF(AND($O278="Jalon",BJ$7&gt;=$R278,BJ$7&lt;=$R278+$S278-1),1,""))</f>
        <v/>
      </c>
      <c r="BK278" s="23" t="str">
        <f ca="1">IF(AND($O278="Objectif",BK$7&gt;=$R278,BK$7&lt;=$R278+$S278-1),2,IF(AND($O278="Jalon",BK$7&gt;=$R278,BK$7&lt;=$R278+$S278-1),1,""))</f>
        <v/>
      </c>
      <c r="BL278" s="23" t="str">
        <f ca="1">IF(AND($O278="Objectif",BL$7&gt;=$R278,BL$7&lt;=$R278+$S278-1),2,IF(AND($O278="Jalon",BL$7&gt;=$R278,BL$7&lt;=$R278+$S278-1),1,""))</f>
        <v/>
      </c>
      <c r="BM278" s="23" t="str">
        <f ca="1">IF(AND($O278="Objectif",BM$7&gt;=$R278,BM$7&lt;=$R278+$S278-1),2,IF(AND($O278="Jalon",BM$7&gt;=$R278,BM$7&lt;=$R278+$S278-1),1,""))</f>
        <v/>
      </c>
      <c r="BN278" s="23" t="str">
        <f ca="1">IF(AND($O278="Objectif",BN$7&gt;=$R278,BN$7&lt;=$R278+$S278-1),2,IF(AND($O278="Jalon",BN$7&gt;=$R278,BN$7&lt;=$R278+$S278-1),1,""))</f>
        <v/>
      </c>
      <c r="BO278" s="23" t="str">
        <f ca="1">IF(AND($O278="Objectif",BO$7&gt;=$R278,BO$7&lt;=$R278+$S278-1),2,IF(AND($O278="Jalon",BO$7&gt;=$R278,BO$7&lt;=$R278+$S278-1),1,""))</f>
        <v/>
      </c>
      <c r="BP278" s="23" t="str">
        <f ca="1">IF(AND($O278="Objectif",BP$7&gt;=$R278,BP$7&lt;=$R278+$S278-1),2,IF(AND($O278="Jalon",BP$7&gt;=$R278,BP$7&lt;=$R278+$S278-1),1,""))</f>
        <v/>
      </c>
      <c r="BQ278" s="23" t="str">
        <f ca="1">IF(AND($O278="Objectif",BQ$7&gt;=$R278,BQ$7&lt;=$R278+$S278-1),2,IF(AND($O278="Jalon",BQ$7&gt;=$R278,BQ$7&lt;=$R278+$S278-1),1,""))</f>
        <v/>
      </c>
      <c r="BR278" s="23" t="str">
        <f ca="1">IF(AND($O278="Objectif",BR$7&gt;=$R278,BR$7&lt;=$R278+$S278-1),2,IF(AND($O278="Jalon",BR$7&gt;=$R278,BR$7&lt;=$R278+$S278-1),1,""))</f>
        <v/>
      </c>
      <c r="BS278" s="23" t="str">
        <f ca="1">IF(AND($O278="Objectif",BS$7&gt;=$R278,BS$7&lt;=$R278+$S278-1),2,IF(AND($O278="Jalon",BS$7&gt;=$R278,BS$7&lt;=$R278+$S278-1),1,""))</f>
        <v/>
      </c>
      <c r="BT278" s="23" t="str">
        <f ca="1">IF(AND($O278="Objectif",BT$7&gt;=$R278,BT$7&lt;=$R278+$S278-1),2,IF(AND($O278="Jalon",BT$7&gt;=$R278,BT$7&lt;=$R278+$S278-1),1,""))</f>
        <v/>
      </c>
      <c r="BU278" s="23" t="str">
        <f ca="1">IF(AND($O278="Objectif",BU$7&gt;=$R278,BU$7&lt;=$R278+$S278-1),2,IF(AND($O278="Jalon",BU$7&gt;=$R278,BU$7&lt;=$R278+$S278-1),1,""))</f>
        <v/>
      </c>
      <c r="BV278" s="23" t="str">
        <f ca="1">IF(AND($O278="Objectif",BV$7&gt;=$R278,BV$7&lt;=$R278+$S278-1),2,IF(AND($O278="Jalon",BV$7&gt;=$R278,BV$7&lt;=$R278+$S278-1),1,""))</f>
        <v/>
      </c>
      <c r="BW278" s="23" t="str">
        <f ca="1">IF(AND($O278="Objectif",BW$7&gt;=$R278,BW$7&lt;=$R278+$S278-1),2,IF(AND($O278="Jalon",BW$7&gt;=$R278,BW$7&lt;=$R278+$S278-1),1,""))</f>
        <v/>
      </c>
      <c r="BX278" s="23" t="str">
        <f ca="1">IF(AND($O278="Objectif",BX$7&gt;=$R278,BX$7&lt;=$R278+$S278-1),2,IF(AND($O278="Jalon",BX$7&gt;=$R278,BX$7&lt;=$R278+$S278-1),1,""))</f>
        <v/>
      </c>
      <c r="BY278" s="23" t="str">
        <f ca="1">IF(AND($O278="Objectif",BY$7&gt;=$R278,BY$7&lt;=$R278+$S278-1),2,IF(AND($O278="Jalon",BY$7&gt;=$R278,BY$7&lt;=$R278+$S278-1),1,""))</f>
        <v/>
      </c>
      <c r="BZ278" s="23" t="str">
        <f ca="1">IF(AND($O278="Objectif",BZ$7&gt;=$R278,BZ$7&lt;=$R278+$S278-1),2,IF(AND($O278="Jalon",BZ$7&gt;=$R278,BZ$7&lt;=$R278+$S278-1),1,""))</f>
        <v/>
      </c>
      <c r="CA278" s="23" t="str">
        <f ca="1">IF(AND($O278="Objectif",CA$7&gt;=$R278,CA$7&lt;=$R278+$S278-1),2,IF(AND($O278="Jalon",CA$7&gt;=$R278,CA$7&lt;=$R278+$S278-1),1,""))</f>
        <v/>
      </c>
      <c r="CB278" s="23" t="str">
        <f ca="1">IF(AND($O278="Objectif",CB$7&gt;=$R278,CB$7&lt;=$R278+$S278-1),2,IF(AND($O278="Jalon",CB$7&gt;=$R278,CB$7&lt;=$R278+$S278-1),1,""))</f>
        <v/>
      </c>
    </row>
    <row r="279" spans="1:80" ht="30" customHeight="1" x14ac:dyDescent="0.25">
      <c r="A279" s="37">
        <v>43</v>
      </c>
      <c r="B279" s="33" t="s">
        <v>59</v>
      </c>
      <c r="C279" s="88" t="str">
        <f ca="1">VLOOKUP(((Jalons[[#This Row],[perturbation ]]+Jalons[[#This Row],[perturbation 9]])/150),$D$3:$E$6,2,1)</f>
        <v>En bonne voie</v>
      </c>
      <c r="D279" s="88" t="str">
        <f ca="1">VLOOKUP((Jalons[[#This Row],[temps consommés ]]-Jalons[[#This Row],[Nombre de jours]])/Jalons[[#This Row],[Nombre de jours]],$V$3:$W$6,2,1)</f>
        <v>En bonne voie</v>
      </c>
      <c r="E279" s="22" t="s">
        <v>9</v>
      </c>
      <c r="F279" s="65">
        <f>IF(AND(Jalons[[#This Row],[début réel ]]="",Jalons[[#This Row],[fin réelle ]]),0,IF(AND(Jalons[[#This Row],[début réel ]]&lt;&gt;"",Jalons[[#This Row],[fin réelle ]]=""),0.5,1))</f>
        <v>0</v>
      </c>
      <c r="G279" s="56">
        <f>+T234+1</f>
        <v>45108</v>
      </c>
      <c r="H279" s="21">
        <v>1</v>
      </c>
      <c r="I279" s="45">
        <f>+Jalons[[#This Row],[Début prévisionnel ]]+Jalons[[#This Row],[Nombre de jours]]-1</f>
        <v>45108</v>
      </c>
      <c r="J279" s="45"/>
      <c r="K279" s="87">
        <f ca="1">IF(Jalons[[#This Row],[temps consommés ]]-Jalons[[#This Row],[Nombre de jours]]&lt;0,0,Jalons[[#This Row],[temps consommés ]]-Jalons[[#This Row],[Nombre de jours]])</f>
        <v>0</v>
      </c>
      <c r="L279" s="87">
        <f ca="1">IF(IF(Jalons[[#This Row],[fin réelle ]]="",TODAY()-Jalons[[#This Row],[Début prévisionnel ]],Jalons[[#This Row],[fin réelle ]]-Jalons[[#This Row],[Début prévisionnel ]])&lt;0,0,IF(Jalons[[#This Row],[fin réelle ]]="",TODAY()-Jalons[[#This Row],[Début prévisionnel ]],Jalons[[#This Row],[fin réelle ]]-Jalons[[#This Row],[Début prévisionnel ]]))</f>
        <v>0</v>
      </c>
      <c r="M279" s="45"/>
      <c r="O279" s="88" t="str">
        <f ca="1">VLOOKUP(Jalons[[#This Row],[temps consommés 10]]-Jalons[[#This Row],[Nombre de jours6]]/Jalons[[#This Row],[Nombre de jours6]],$V$3:$W$6,2,1)</f>
        <v>En bonne voie</v>
      </c>
      <c r="P279" s="22" t="s">
        <v>9</v>
      </c>
      <c r="Q279" s="65">
        <f>IF(AND(Jalons[[#This Row],[début réel 8]]="",Jalons[[#This Row],[fin réelle 11]]),0,IF(AND(Jalons[[#This Row],[début réel 8]]&lt;&gt;"",Jalons[[#This Row],[fin réelle 11]]=""),0.5,1))</f>
        <v>0</v>
      </c>
      <c r="R279" s="56">
        <f>+Jalons[[#This Row],[Fin ]]+1</f>
        <v>45109</v>
      </c>
      <c r="S279">
        <v>1</v>
      </c>
      <c r="T279" s="45">
        <f>Jalons[[#This Row],[Début prévisionnel 5]]+Jalons[[#This Row],[Nombre de jours6]]</f>
        <v>45110</v>
      </c>
      <c r="U279" s="45"/>
      <c r="V279" s="87">
        <f ca="1">IF(Jalons[[#This Row],[temps consommés 10]]-Jalons[[#This Row],[Nombre de jours6]]&lt;0,0,Jalons[[#This Row],[temps consommés 10]]-Jalons[[#This Row],[Nombre de jours6]])</f>
        <v>0</v>
      </c>
      <c r="W279" s="87">
        <f ca="1">IF(IF(Jalons[[#This Row],[fin réelle 11]]="",TODAY()-Jalons[[#This Row],[Début prévisionnel 5]],Jalons[[#This Row],[fin réelle 11]]-Jalons[[#This Row],[Début prévisionnel 5]])&lt;0,0,IF(Jalons[[#This Row],[fin réelle 11]]="",TODAY()-Jalons[[#This Row],[Début prévisionnel 5]],Jalons[[#This Row],[fin réelle 11]]-Jalons[[#This Row],[Début prévisionnel 5]]))</f>
        <v>0</v>
      </c>
      <c r="X279" s="45"/>
      <c r="Y279" s="23" t="str">
        <f ca="1">IF(AND($O279="Objectif",Y$7&gt;=$R279,Y$7&lt;=$R279+$S279-1),2,IF(AND($O279="Jalon",Y$7&gt;=$R279,Y$7&lt;=$R279+$S279-1),1,""))</f>
        <v/>
      </c>
      <c r="Z279" s="23" t="str">
        <f ca="1">IF(AND($O279="Objectif",Z$7&gt;=$R279,Z$7&lt;=$R279+$S279-1),2,IF(AND($O279="Jalon",Z$7&gt;=$R279,Z$7&lt;=$R279+$S279-1),1,""))</f>
        <v/>
      </c>
      <c r="AA279" s="23" t="str">
        <f ca="1">IF(AND($O279="Objectif",AA$7&gt;=$R279,AA$7&lt;=$R279+$S279-1),2,IF(AND($O279="Jalon",AA$7&gt;=$R279,AA$7&lt;=$R279+$S279-1),1,""))</f>
        <v/>
      </c>
      <c r="AB279" s="23" t="str">
        <f ca="1">IF(AND($O279="Objectif",AB$7&gt;=$R279,AB$7&lt;=$R279+$S279-1),2,IF(AND($O279="Jalon",AB$7&gt;=$R279,AB$7&lt;=$R279+$S279-1),1,""))</f>
        <v/>
      </c>
      <c r="AC279" s="23" t="str">
        <f ca="1">IF(AND($O279="Objectif",AC$7&gt;=$R279,AC$7&lt;=$R279+$S279-1),2,IF(AND($O279="Jalon",AC$7&gt;=$R279,AC$7&lt;=$R279+$S279-1),1,""))</f>
        <v/>
      </c>
      <c r="AD279" s="23" t="str">
        <f ca="1">IF(AND($O279="Objectif",AD$7&gt;=$R279,AD$7&lt;=$R279+$S279-1),2,IF(AND($O279="Jalon",AD$7&gt;=$R279,AD$7&lt;=$R279+$S279-1),1,""))</f>
        <v/>
      </c>
      <c r="AE279" s="23" t="str">
        <f ca="1">IF(AND($O279="Objectif",AE$7&gt;=$R279,AE$7&lt;=$R279+$S279-1),2,IF(AND($O279="Jalon",AE$7&gt;=$R279,AE$7&lt;=$R279+$S279-1),1,""))</f>
        <v/>
      </c>
      <c r="AF279" s="23" t="str">
        <f ca="1">IF(AND($O279="Objectif",AF$7&gt;=$R279,AF$7&lt;=$R279+$S279-1),2,IF(AND($O279="Jalon",AF$7&gt;=$R279,AF$7&lt;=$R279+$S279-1),1,""))</f>
        <v/>
      </c>
      <c r="AG279" s="23" t="str">
        <f ca="1">IF(AND($O279="Objectif",AG$7&gt;=$R279,AG$7&lt;=$R279+$S279-1),2,IF(AND($O279="Jalon",AG$7&gt;=$R279,AG$7&lt;=$R279+$S279-1),1,""))</f>
        <v/>
      </c>
      <c r="AH279" s="23" t="str">
        <f ca="1">IF(AND($O279="Objectif",AH$7&gt;=$R279,AH$7&lt;=$R279+$S279-1),2,IF(AND($O279="Jalon",AH$7&gt;=$R279,AH$7&lt;=$R279+$S279-1),1,""))</f>
        <v/>
      </c>
      <c r="AI279" s="23" t="str">
        <f ca="1">IF(AND($O279="Objectif",AI$7&gt;=$R279,AI$7&lt;=$R279+$S279-1),2,IF(AND($O279="Jalon",AI$7&gt;=$R279,AI$7&lt;=$R279+$S279-1),1,""))</f>
        <v/>
      </c>
      <c r="AJ279" s="23" t="str">
        <f ca="1">IF(AND($O279="Objectif",AJ$7&gt;=$R279,AJ$7&lt;=$R279+$S279-1),2,IF(AND($O279="Jalon",AJ$7&gt;=$R279,AJ$7&lt;=$R279+$S279-1),1,""))</f>
        <v/>
      </c>
      <c r="AK279" s="23" t="str">
        <f ca="1">IF(AND($O279="Objectif",AK$7&gt;=$R279,AK$7&lt;=$R279+$S279-1),2,IF(AND($O279="Jalon",AK$7&gt;=$R279,AK$7&lt;=$R279+$S279-1),1,""))</f>
        <v/>
      </c>
      <c r="AL279" s="23" t="str">
        <f ca="1">IF(AND($O279="Objectif",AL$7&gt;=$R279,AL$7&lt;=$R279+$S279-1),2,IF(AND($O279="Jalon",AL$7&gt;=$R279,AL$7&lt;=$R279+$S279-1),1,""))</f>
        <v/>
      </c>
      <c r="AM279" s="23" t="str">
        <f ca="1">IF(AND($O279="Objectif",AM$7&gt;=$R279,AM$7&lt;=$R279+$S279-1),2,IF(AND($O279="Jalon",AM$7&gt;=$R279,AM$7&lt;=$R279+$S279-1),1,""))</f>
        <v/>
      </c>
      <c r="AN279" s="23" t="str">
        <f ca="1">IF(AND($O279="Objectif",AN$7&gt;=$R279,AN$7&lt;=$R279+$S279-1),2,IF(AND($O279="Jalon",AN$7&gt;=$R279,AN$7&lt;=$R279+$S279-1),1,""))</f>
        <v/>
      </c>
      <c r="AO279" s="23" t="str">
        <f ca="1">IF(AND($O279="Objectif",AO$7&gt;=$R279,AO$7&lt;=$R279+$S279-1),2,IF(AND($O279="Jalon",AO$7&gt;=$R279,AO$7&lt;=$R279+$S279-1),1,""))</f>
        <v/>
      </c>
      <c r="AP279" s="23" t="str">
        <f ca="1">IF(AND($O279="Objectif",AP$7&gt;=$R279,AP$7&lt;=$R279+$S279-1),2,IF(AND($O279="Jalon",AP$7&gt;=$R279,AP$7&lt;=$R279+$S279-1),1,""))</f>
        <v/>
      </c>
      <c r="AQ279" s="23" t="str">
        <f ca="1">IF(AND($O279="Objectif",AQ$7&gt;=$R279,AQ$7&lt;=$R279+$S279-1),2,IF(AND($O279="Jalon",AQ$7&gt;=$R279,AQ$7&lt;=$R279+$S279-1),1,""))</f>
        <v/>
      </c>
      <c r="AR279" s="23" t="str">
        <f ca="1">IF(AND($O279="Objectif",AR$7&gt;=$R279,AR$7&lt;=$R279+$S279-1),2,IF(AND($O279="Jalon",AR$7&gt;=$R279,AR$7&lt;=$R279+$S279-1),1,""))</f>
        <v/>
      </c>
      <c r="AS279" s="23" t="str">
        <f ca="1">IF(AND($O279="Objectif",AS$7&gt;=$R279,AS$7&lt;=$R279+$S279-1),2,IF(AND($O279="Jalon",AS$7&gt;=$R279,AS$7&lt;=$R279+$S279-1),1,""))</f>
        <v/>
      </c>
      <c r="AT279" s="23" t="str">
        <f ca="1">IF(AND($O279="Objectif",AT$7&gt;=$R279,AT$7&lt;=$R279+$S279-1),2,IF(AND($O279="Jalon",AT$7&gt;=$R279,AT$7&lt;=$R279+$S279-1),1,""))</f>
        <v/>
      </c>
      <c r="AU279" s="23" t="str">
        <f ca="1">IF(AND($O279="Objectif",AU$7&gt;=$R279,AU$7&lt;=$R279+$S279-1),2,IF(AND($O279="Jalon",AU$7&gt;=$R279,AU$7&lt;=$R279+$S279-1),1,""))</f>
        <v/>
      </c>
      <c r="AV279" s="23" t="str">
        <f ca="1">IF(AND($O279="Objectif",AV$7&gt;=$R279,AV$7&lt;=$R279+$S279-1),2,IF(AND($O279="Jalon",AV$7&gt;=$R279,AV$7&lt;=$R279+$S279-1),1,""))</f>
        <v/>
      </c>
      <c r="AW279" s="23" t="str">
        <f ca="1">IF(AND($O279="Objectif",AW$7&gt;=$R279,AW$7&lt;=$R279+$S279-1),2,IF(AND($O279="Jalon",AW$7&gt;=$R279,AW$7&lt;=$R279+$S279-1),1,""))</f>
        <v/>
      </c>
      <c r="AX279" s="23" t="str">
        <f ca="1">IF(AND($O279="Objectif",AX$7&gt;=$R279,AX$7&lt;=$R279+$S279-1),2,IF(AND($O279="Jalon",AX$7&gt;=$R279,AX$7&lt;=$R279+$S279-1),1,""))</f>
        <v/>
      </c>
      <c r="AY279" s="23" t="str">
        <f ca="1">IF(AND($O279="Objectif",AY$7&gt;=$R279,AY$7&lt;=$R279+$S279-1),2,IF(AND($O279="Jalon",AY$7&gt;=$R279,AY$7&lt;=$R279+$S279-1),1,""))</f>
        <v/>
      </c>
      <c r="AZ279" s="23" t="str">
        <f ca="1">IF(AND($O279="Objectif",AZ$7&gt;=$R279,AZ$7&lt;=$R279+$S279-1),2,IF(AND($O279="Jalon",AZ$7&gt;=$R279,AZ$7&lt;=$R279+$S279-1),1,""))</f>
        <v/>
      </c>
      <c r="BA279" s="23" t="str">
        <f ca="1">IF(AND($O279="Objectif",BA$7&gt;=$R279,BA$7&lt;=$R279+$S279-1),2,IF(AND($O279="Jalon",BA$7&gt;=$R279,BA$7&lt;=$R279+$S279-1),1,""))</f>
        <v/>
      </c>
      <c r="BB279" s="23" t="str">
        <f ca="1">IF(AND($O279="Objectif",BB$7&gt;=$R279,BB$7&lt;=$R279+$S279-1),2,IF(AND($O279="Jalon",BB$7&gt;=$R279,BB$7&lt;=$R279+$S279-1),1,""))</f>
        <v/>
      </c>
      <c r="BC279" s="23" t="str">
        <f ca="1">IF(AND($O279="Objectif",BC$7&gt;=$R279,BC$7&lt;=$R279+$S279-1),2,IF(AND($O279="Jalon",BC$7&gt;=$R279,BC$7&lt;=$R279+$S279-1),1,""))</f>
        <v/>
      </c>
      <c r="BD279" s="23" t="str">
        <f ca="1">IF(AND($O279="Objectif",BD$7&gt;=$R279,BD$7&lt;=$R279+$S279-1),2,IF(AND($O279="Jalon",BD$7&gt;=$R279,BD$7&lt;=$R279+$S279-1),1,""))</f>
        <v/>
      </c>
      <c r="BE279" s="23" t="str">
        <f ca="1">IF(AND($O279="Objectif",BE$7&gt;=$R279,BE$7&lt;=$R279+$S279-1),2,IF(AND($O279="Jalon",BE$7&gt;=$R279,BE$7&lt;=$R279+$S279-1),1,""))</f>
        <v/>
      </c>
      <c r="BF279" s="23" t="str">
        <f ca="1">IF(AND($O279="Objectif",BF$7&gt;=$R279,BF$7&lt;=$R279+$S279-1),2,IF(AND($O279="Jalon",BF$7&gt;=$R279,BF$7&lt;=$R279+$S279-1),1,""))</f>
        <v/>
      </c>
      <c r="BG279" s="23" t="str">
        <f ca="1">IF(AND($O279="Objectif",BG$7&gt;=$R279,BG$7&lt;=$R279+$S279-1),2,IF(AND($O279="Jalon",BG$7&gt;=$R279,BG$7&lt;=$R279+$S279-1),1,""))</f>
        <v/>
      </c>
      <c r="BH279" s="23" t="str">
        <f ca="1">IF(AND($O279="Objectif",BH$7&gt;=$R279,BH$7&lt;=$R279+$S279-1),2,IF(AND($O279="Jalon",BH$7&gt;=$R279,BH$7&lt;=$R279+$S279-1),1,""))</f>
        <v/>
      </c>
      <c r="BI279" s="23" t="str">
        <f ca="1">IF(AND($O279="Objectif",BI$7&gt;=$R279,BI$7&lt;=$R279+$S279-1),2,IF(AND($O279="Jalon",BI$7&gt;=$R279,BI$7&lt;=$R279+$S279-1),1,""))</f>
        <v/>
      </c>
      <c r="BJ279" s="23" t="str">
        <f ca="1">IF(AND($O279="Objectif",BJ$7&gt;=$R279,BJ$7&lt;=$R279+$S279-1),2,IF(AND($O279="Jalon",BJ$7&gt;=$R279,BJ$7&lt;=$R279+$S279-1),1,""))</f>
        <v/>
      </c>
      <c r="BK279" s="23" t="str">
        <f ca="1">IF(AND($O279="Objectif",BK$7&gt;=$R279,BK$7&lt;=$R279+$S279-1),2,IF(AND($O279="Jalon",BK$7&gt;=$R279,BK$7&lt;=$R279+$S279-1),1,""))</f>
        <v/>
      </c>
      <c r="BL279" s="23" t="str">
        <f ca="1">IF(AND($O279="Objectif",BL$7&gt;=$R279,BL$7&lt;=$R279+$S279-1),2,IF(AND($O279="Jalon",BL$7&gt;=$R279,BL$7&lt;=$R279+$S279-1),1,""))</f>
        <v/>
      </c>
      <c r="BM279" s="23" t="str">
        <f ca="1">IF(AND($O279="Objectif",BM$7&gt;=$R279,BM$7&lt;=$R279+$S279-1),2,IF(AND($O279="Jalon",BM$7&gt;=$R279,BM$7&lt;=$R279+$S279-1),1,""))</f>
        <v/>
      </c>
      <c r="BN279" s="23" t="str">
        <f ca="1">IF(AND($O279="Objectif",BN$7&gt;=$R279,BN$7&lt;=$R279+$S279-1),2,IF(AND($O279="Jalon",BN$7&gt;=$R279,BN$7&lt;=$R279+$S279-1),1,""))</f>
        <v/>
      </c>
      <c r="BO279" s="23" t="str">
        <f ca="1">IF(AND($O279="Objectif",BO$7&gt;=$R279,BO$7&lt;=$R279+$S279-1),2,IF(AND($O279="Jalon",BO$7&gt;=$R279,BO$7&lt;=$R279+$S279-1),1,""))</f>
        <v/>
      </c>
      <c r="BP279" s="23" t="str">
        <f ca="1">IF(AND($O279="Objectif",BP$7&gt;=$R279,BP$7&lt;=$R279+$S279-1),2,IF(AND($O279="Jalon",BP$7&gt;=$R279,BP$7&lt;=$R279+$S279-1),1,""))</f>
        <v/>
      </c>
      <c r="BQ279" s="23" t="str">
        <f ca="1">IF(AND($O279="Objectif",BQ$7&gt;=$R279,BQ$7&lt;=$R279+$S279-1),2,IF(AND($O279="Jalon",BQ$7&gt;=$R279,BQ$7&lt;=$R279+$S279-1),1,""))</f>
        <v/>
      </c>
      <c r="BR279" s="23" t="str">
        <f ca="1">IF(AND($O279="Objectif",BR$7&gt;=$R279,BR$7&lt;=$R279+$S279-1),2,IF(AND($O279="Jalon",BR$7&gt;=$R279,BR$7&lt;=$R279+$S279-1),1,""))</f>
        <v/>
      </c>
      <c r="BS279" s="23" t="str">
        <f ca="1">IF(AND($O279="Objectif",BS$7&gt;=$R279,BS$7&lt;=$R279+$S279-1),2,IF(AND($O279="Jalon",BS$7&gt;=$R279,BS$7&lt;=$R279+$S279-1),1,""))</f>
        <v/>
      </c>
      <c r="BT279" s="23" t="str">
        <f ca="1">IF(AND($O279="Objectif",BT$7&gt;=$R279,BT$7&lt;=$R279+$S279-1),2,IF(AND($O279="Jalon",BT$7&gt;=$R279,BT$7&lt;=$R279+$S279-1),1,""))</f>
        <v/>
      </c>
      <c r="BU279" s="23" t="str">
        <f ca="1">IF(AND($O279="Objectif",BU$7&gt;=$R279,BU$7&lt;=$R279+$S279-1),2,IF(AND($O279="Jalon",BU$7&gt;=$R279,BU$7&lt;=$R279+$S279-1),1,""))</f>
        <v/>
      </c>
      <c r="BV279" s="23" t="str">
        <f ca="1">IF(AND($O279="Objectif",BV$7&gt;=$R279,BV$7&lt;=$R279+$S279-1),2,IF(AND($O279="Jalon",BV$7&gt;=$R279,BV$7&lt;=$R279+$S279-1),1,""))</f>
        <v/>
      </c>
      <c r="BW279" s="23" t="str">
        <f ca="1">IF(AND($O279="Objectif",BW$7&gt;=$R279,BW$7&lt;=$R279+$S279-1),2,IF(AND($O279="Jalon",BW$7&gt;=$R279,BW$7&lt;=$R279+$S279-1),1,""))</f>
        <v/>
      </c>
      <c r="BX279" s="23" t="str">
        <f ca="1">IF(AND($O279="Objectif",BX$7&gt;=$R279,BX$7&lt;=$R279+$S279-1),2,IF(AND($O279="Jalon",BX$7&gt;=$R279,BX$7&lt;=$R279+$S279-1),1,""))</f>
        <v/>
      </c>
      <c r="BY279" s="23" t="str">
        <f ca="1">IF(AND($O279="Objectif",BY$7&gt;=$R279,BY$7&lt;=$R279+$S279-1),2,IF(AND($O279="Jalon",BY$7&gt;=$R279,BY$7&lt;=$R279+$S279-1),1,""))</f>
        <v/>
      </c>
      <c r="BZ279" s="23" t="str">
        <f ca="1">IF(AND($O279="Objectif",BZ$7&gt;=$R279,BZ$7&lt;=$R279+$S279-1),2,IF(AND($O279="Jalon",BZ$7&gt;=$R279,BZ$7&lt;=$R279+$S279-1),1,""))</f>
        <v/>
      </c>
      <c r="CA279" s="23" t="str">
        <f ca="1">IF(AND($O279="Objectif",CA$7&gt;=$R279,CA$7&lt;=$R279+$S279-1),2,IF(AND($O279="Jalon",CA$7&gt;=$R279,CA$7&lt;=$R279+$S279-1),1,""))</f>
        <v/>
      </c>
      <c r="CB279" s="23" t="str">
        <f ca="1">IF(AND($O279="Objectif",CB$7&gt;=$R279,CB$7&lt;=$R279+$S279-1),2,IF(AND($O279="Jalon",CB$7&gt;=$R279,CB$7&lt;=$R279+$S279-1),1,""))</f>
        <v/>
      </c>
    </row>
    <row r="280" spans="1:80" s="83" customFormat="1" ht="30" customHeight="1" x14ac:dyDescent="0.25">
      <c r="A280" s="81"/>
      <c r="O280" s="84"/>
      <c r="P280" s="84"/>
      <c r="Q280" s="84"/>
      <c r="R280" s="84"/>
      <c r="S280" s="84"/>
      <c r="T280" s="84"/>
      <c r="U280" s="84"/>
      <c r="V280" s="84"/>
      <c r="W280" s="84"/>
      <c r="X280" s="85"/>
    </row>
    <row r="281" spans="1:80" ht="30" customHeight="1" x14ac:dyDescent="0.25">
      <c r="D281" s="16"/>
      <c r="E281" s="16"/>
      <c r="F281" s="16"/>
      <c r="G281" s="16"/>
      <c r="H281" s="16"/>
      <c r="I281" s="16"/>
      <c r="J281" s="16"/>
      <c r="K281" s="16"/>
      <c r="L281" s="16"/>
      <c r="M281" s="16"/>
      <c r="O281" s="22"/>
      <c r="P281" s="22"/>
      <c r="Q281" s="20"/>
      <c r="R281" s="56"/>
      <c r="S281" s="21"/>
      <c r="T281" s="45"/>
      <c r="U281" s="45"/>
      <c r="V281" s="45"/>
      <c r="W281" s="76"/>
      <c r="X281" s="45"/>
    </row>
    <row r="282" spans="1:80" ht="30" customHeight="1" x14ac:dyDescent="0.25">
      <c r="D282" s="16"/>
      <c r="E282" s="16"/>
      <c r="F282" s="16"/>
      <c r="G282" s="16"/>
      <c r="H282" s="16"/>
      <c r="I282" s="16"/>
      <c r="J282" s="16"/>
      <c r="K282" s="16"/>
      <c r="L282" s="16"/>
      <c r="M282" s="16"/>
      <c r="O282" s="22"/>
      <c r="P282" s="22"/>
      <c r="Q282" s="20"/>
      <c r="R282" s="56"/>
      <c r="S282" s="21"/>
      <c r="T282" s="45"/>
      <c r="U282" s="45"/>
      <c r="V282" s="45"/>
      <c r="W282" s="76"/>
      <c r="X282" s="45"/>
    </row>
    <row r="283" spans="1:80" ht="30" customHeight="1" x14ac:dyDescent="0.25">
      <c r="D283" s="16"/>
      <c r="E283" s="16"/>
      <c r="F283" s="16"/>
      <c r="G283" s="16"/>
      <c r="H283" s="16"/>
      <c r="I283" s="16"/>
      <c r="J283" s="16"/>
      <c r="K283" s="16"/>
      <c r="L283" s="16"/>
      <c r="M283" s="16"/>
      <c r="O283" s="22"/>
      <c r="P283" s="22"/>
      <c r="Q283" s="20"/>
      <c r="R283" s="56"/>
      <c r="S283" s="21"/>
      <c r="T283" s="45"/>
      <c r="U283" s="45"/>
      <c r="V283" s="45"/>
      <c r="W283" s="76"/>
      <c r="X283" s="45"/>
    </row>
    <row r="284" spans="1:80" ht="30" customHeight="1" x14ac:dyDescent="0.25">
      <c r="D284" s="16"/>
      <c r="E284" s="16"/>
      <c r="F284" s="16"/>
      <c r="G284" s="16"/>
      <c r="H284" s="16"/>
      <c r="I284" s="16"/>
      <c r="J284" s="16"/>
      <c r="K284" s="16"/>
      <c r="L284" s="16"/>
      <c r="M284" s="16"/>
      <c r="O284" s="22"/>
      <c r="P284" s="22"/>
      <c r="Q284" s="20"/>
      <c r="R284" s="56"/>
      <c r="S284" s="21"/>
      <c r="T284" s="45"/>
      <c r="U284" s="45"/>
      <c r="V284" s="45"/>
      <c r="W284" s="76"/>
      <c r="X284" s="45"/>
    </row>
    <row r="285" spans="1:80" ht="30" customHeight="1" x14ac:dyDescent="0.25">
      <c r="D285" s="16"/>
      <c r="E285" s="16"/>
      <c r="F285" s="16"/>
      <c r="G285" s="16"/>
      <c r="H285" s="16"/>
      <c r="I285" s="16"/>
      <c r="J285" s="16"/>
      <c r="K285" s="16"/>
      <c r="L285" s="16"/>
      <c r="M285" s="16"/>
      <c r="O285" s="22"/>
      <c r="P285" s="22"/>
      <c r="Q285" s="20"/>
      <c r="R285" s="56"/>
      <c r="S285" s="21"/>
      <c r="T285" s="45"/>
      <c r="U285" s="45"/>
      <c r="V285" s="45"/>
      <c r="W285" s="76"/>
      <c r="X285" s="45"/>
    </row>
    <row r="286" spans="1:80" ht="30" customHeight="1" x14ac:dyDescent="0.25">
      <c r="D286" s="16"/>
      <c r="E286" s="16"/>
      <c r="F286" s="16"/>
      <c r="G286" s="16"/>
      <c r="H286" s="16"/>
      <c r="I286" s="16"/>
      <c r="J286" s="16"/>
      <c r="K286" s="16"/>
      <c r="L286" s="16"/>
      <c r="M286" s="16"/>
      <c r="O286" s="22"/>
      <c r="P286" s="22"/>
      <c r="Q286" s="20"/>
      <c r="R286" s="56"/>
      <c r="S286" s="21"/>
      <c r="T286" s="45"/>
      <c r="U286" s="45"/>
      <c r="V286" s="45"/>
      <c r="W286" s="76"/>
      <c r="X286" s="45"/>
    </row>
    <row r="287" spans="1:80" ht="30" customHeight="1" x14ac:dyDescent="0.25">
      <c r="D287" s="16"/>
      <c r="E287" s="16"/>
      <c r="F287" s="16"/>
      <c r="G287" s="16"/>
      <c r="H287" s="16"/>
      <c r="I287" s="16"/>
      <c r="J287" s="16"/>
      <c r="K287" s="16"/>
      <c r="L287" s="16"/>
      <c r="M287" s="16"/>
      <c r="O287" s="22"/>
      <c r="P287" s="22"/>
      <c r="Q287" s="20"/>
      <c r="R287" s="56"/>
      <c r="S287" s="21"/>
      <c r="T287" s="45"/>
      <c r="U287" s="45"/>
      <c r="V287" s="45"/>
      <c r="W287" s="76"/>
      <c r="X287" s="45"/>
    </row>
    <row r="288" spans="1:80" ht="30" customHeight="1" x14ac:dyDescent="0.25">
      <c r="D288" s="16"/>
      <c r="E288" s="16"/>
      <c r="F288" s="16"/>
      <c r="G288" s="16"/>
      <c r="H288" s="16"/>
      <c r="I288" s="16"/>
      <c r="J288" s="16"/>
      <c r="K288" s="16"/>
      <c r="L288" s="16"/>
      <c r="M288" s="16"/>
      <c r="O288" s="22"/>
      <c r="P288" s="22"/>
      <c r="Q288" s="20"/>
      <c r="R288" s="56"/>
      <c r="S288" s="21"/>
      <c r="T288" s="45"/>
      <c r="U288" s="45"/>
      <c r="V288" s="45"/>
      <c r="W288" s="76"/>
      <c r="X288" s="45"/>
    </row>
    <row r="289" spans="4:24" ht="30" customHeight="1" x14ac:dyDescent="0.25">
      <c r="D289" s="16"/>
      <c r="E289" s="16"/>
      <c r="F289" s="16"/>
      <c r="G289" s="16"/>
      <c r="H289" s="16"/>
      <c r="I289" s="16"/>
      <c r="J289" s="16"/>
      <c r="K289" s="16"/>
      <c r="L289" s="16"/>
      <c r="M289" s="16"/>
      <c r="O289" s="22"/>
      <c r="P289" s="22"/>
      <c r="Q289" s="20"/>
      <c r="R289" s="56"/>
      <c r="S289" s="21"/>
      <c r="T289" s="45"/>
      <c r="U289" s="45"/>
      <c r="V289" s="45"/>
      <c r="W289" s="76"/>
      <c r="X289" s="45"/>
    </row>
    <row r="290" spans="4:24" ht="30" customHeight="1" x14ac:dyDescent="0.25">
      <c r="D290" s="16"/>
      <c r="E290" s="16"/>
      <c r="F290" s="16"/>
      <c r="G290" s="16"/>
      <c r="H290" s="16"/>
      <c r="I290" s="16"/>
      <c r="J290" s="16"/>
      <c r="K290" s="16"/>
      <c r="L290" s="16"/>
      <c r="M290" s="16"/>
      <c r="O290" s="22"/>
      <c r="P290" s="22"/>
      <c r="Q290" s="20"/>
      <c r="R290" s="56"/>
      <c r="S290" s="21"/>
      <c r="T290" s="45"/>
      <c r="U290" s="45"/>
      <c r="V290" s="45"/>
      <c r="W290" s="76"/>
      <c r="X290" s="45"/>
    </row>
    <row r="291" spans="4:24" ht="30" customHeight="1" x14ac:dyDescent="0.25">
      <c r="D291" s="16"/>
      <c r="E291" s="16"/>
      <c r="F291" s="16"/>
      <c r="G291" s="16"/>
      <c r="H291" s="16"/>
      <c r="I291" s="16"/>
      <c r="J291" s="16"/>
      <c r="K291" s="16"/>
      <c r="L291" s="16"/>
      <c r="M291" s="16"/>
      <c r="O291" s="22"/>
      <c r="P291" s="22"/>
      <c r="Q291" s="20"/>
      <c r="R291" s="56"/>
      <c r="S291" s="21"/>
      <c r="T291" s="45"/>
      <c r="U291" s="45"/>
      <c r="V291" s="45"/>
      <c r="W291" s="76"/>
      <c r="X291" s="45"/>
    </row>
    <row r="292" spans="4:24" ht="30" customHeight="1" x14ac:dyDescent="0.25">
      <c r="D292" s="63"/>
      <c r="E292" s="63"/>
      <c r="F292" s="63"/>
      <c r="G292" s="63"/>
      <c r="H292" s="63"/>
      <c r="I292" s="63"/>
      <c r="J292" s="63"/>
      <c r="K292" s="63"/>
      <c r="L292" s="63"/>
      <c r="M292" s="63"/>
      <c r="N292" s="71"/>
      <c r="O292" s="22"/>
      <c r="P292" s="22"/>
      <c r="Q292" s="20"/>
      <c r="R292" s="56"/>
      <c r="S292" s="21"/>
      <c r="T292" s="45"/>
      <c r="U292" s="45"/>
      <c r="V292" s="45"/>
      <c r="W292" s="76"/>
      <c r="X292" s="45"/>
    </row>
    <row r="293" spans="4:24" ht="30" customHeight="1" x14ac:dyDescent="0.25">
      <c r="D293" s="16"/>
      <c r="E293" s="16"/>
      <c r="F293" s="16"/>
      <c r="G293" s="16"/>
      <c r="H293" s="16"/>
      <c r="I293" s="16"/>
      <c r="J293" s="16"/>
      <c r="K293" s="16"/>
      <c r="L293" s="16"/>
      <c r="M293" s="16"/>
      <c r="O293" s="22"/>
      <c r="P293" s="22"/>
      <c r="Q293" s="20"/>
      <c r="R293" s="56"/>
      <c r="S293" s="21"/>
      <c r="T293" s="45"/>
      <c r="U293" s="45"/>
      <c r="V293" s="45"/>
      <c r="W293" s="76"/>
      <c r="X293" s="45"/>
    </row>
    <row r="294" spans="4:24" ht="30" customHeight="1" x14ac:dyDescent="0.25">
      <c r="D294" s="16"/>
      <c r="E294" s="16"/>
      <c r="F294" s="16"/>
      <c r="G294" s="16"/>
      <c r="H294" s="16"/>
      <c r="I294" s="16"/>
      <c r="J294" s="16"/>
      <c r="K294" s="16"/>
      <c r="L294" s="16"/>
      <c r="M294" s="16"/>
      <c r="O294" s="22"/>
      <c r="P294" s="22"/>
      <c r="Q294" s="20"/>
      <c r="R294" s="56"/>
      <c r="S294" s="21"/>
      <c r="T294" s="45"/>
      <c r="U294" s="45"/>
      <c r="V294" s="45"/>
      <c r="W294" s="76"/>
      <c r="X294" s="45"/>
    </row>
    <row r="295" spans="4:24" ht="30" customHeight="1" x14ac:dyDescent="0.25">
      <c r="D295" s="16"/>
      <c r="E295" s="16"/>
      <c r="F295" s="16"/>
      <c r="G295" s="16"/>
      <c r="H295" s="16"/>
      <c r="I295" s="16"/>
      <c r="J295" s="16"/>
      <c r="K295" s="16"/>
      <c r="L295" s="16"/>
      <c r="M295" s="16"/>
      <c r="O295" s="22"/>
      <c r="P295" s="22"/>
      <c r="Q295" s="20"/>
      <c r="R295" s="56"/>
      <c r="S295" s="21"/>
      <c r="T295" s="45"/>
      <c r="U295" s="45"/>
      <c r="V295" s="45"/>
      <c r="W295" s="76"/>
      <c r="X295" s="45"/>
    </row>
    <row r="296" spans="4:24" ht="30" customHeight="1" x14ac:dyDescent="0.25">
      <c r="D296" s="16"/>
      <c r="E296" s="16"/>
      <c r="F296" s="16"/>
      <c r="G296" s="16"/>
      <c r="H296" s="16"/>
      <c r="I296" s="16"/>
      <c r="J296" s="16"/>
      <c r="K296" s="16"/>
      <c r="L296" s="16"/>
      <c r="M296" s="16"/>
      <c r="O296" s="22"/>
      <c r="P296" s="22"/>
      <c r="Q296" s="20"/>
      <c r="R296" s="56"/>
      <c r="S296" s="21"/>
      <c r="T296" s="45"/>
      <c r="U296" s="45"/>
      <c r="V296" s="45"/>
      <c r="W296" s="76"/>
      <c r="X296" s="45"/>
    </row>
    <row r="297" spans="4:24" ht="30" customHeight="1" x14ac:dyDescent="0.25">
      <c r="D297" s="16"/>
      <c r="E297" s="16"/>
      <c r="F297" s="16"/>
      <c r="G297" s="16"/>
      <c r="H297" s="16"/>
      <c r="I297" s="16"/>
      <c r="J297" s="16"/>
      <c r="K297" s="16"/>
      <c r="L297" s="16"/>
      <c r="M297" s="16"/>
      <c r="O297" s="22"/>
      <c r="P297" s="22"/>
      <c r="Q297" s="20"/>
      <c r="R297" s="56"/>
      <c r="S297" s="21"/>
      <c r="T297" s="45"/>
      <c r="U297" s="45"/>
      <c r="V297" s="45"/>
      <c r="W297" s="76"/>
      <c r="X297" s="45"/>
    </row>
    <row r="298" spans="4:24" ht="30" customHeight="1" x14ac:dyDescent="0.25">
      <c r="D298" s="16"/>
      <c r="E298" s="16"/>
      <c r="F298" s="16"/>
      <c r="G298" s="16"/>
      <c r="H298" s="16"/>
      <c r="I298" s="16"/>
      <c r="J298" s="16"/>
      <c r="K298" s="16"/>
      <c r="L298" s="16"/>
      <c r="M298" s="16"/>
      <c r="O298" s="22"/>
      <c r="P298" s="22"/>
      <c r="Q298" s="20"/>
      <c r="R298" s="56"/>
      <c r="S298" s="21"/>
      <c r="T298" s="45"/>
      <c r="U298" s="45"/>
      <c r="V298" s="45"/>
      <c r="W298" s="76"/>
      <c r="X298" s="45"/>
    </row>
    <row r="299" spans="4:24" ht="30" customHeight="1" x14ac:dyDescent="0.25">
      <c r="D299" s="16"/>
      <c r="E299" s="16"/>
      <c r="F299" s="16"/>
      <c r="G299" s="16"/>
      <c r="H299" s="16"/>
      <c r="I299" s="16"/>
      <c r="J299" s="16"/>
      <c r="K299" s="16"/>
      <c r="L299" s="16"/>
      <c r="M299" s="16"/>
      <c r="O299" s="22"/>
      <c r="P299" s="22"/>
      <c r="Q299" s="20"/>
      <c r="R299" s="56"/>
      <c r="S299" s="21"/>
      <c r="T299" s="45"/>
      <c r="U299" s="45"/>
      <c r="V299" s="45"/>
      <c r="W299" s="76"/>
      <c r="X299" s="45"/>
    </row>
    <row r="300" spans="4:24" ht="30" customHeight="1" x14ac:dyDescent="0.25">
      <c r="D300" s="16"/>
      <c r="E300" s="16"/>
      <c r="F300" s="16"/>
      <c r="G300" s="16"/>
      <c r="H300" s="16"/>
      <c r="I300" s="16"/>
      <c r="J300" s="16"/>
      <c r="K300" s="16"/>
      <c r="L300" s="16"/>
      <c r="M300" s="16"/>
      <c r="O300" s="22"/>
      <c r="P300" s="22"/>
      <c r="Q300" s="20"/>
      <c r="R300" s="56"/>
      <c r="S300" s="21"/>
      <c r="T300" s="45"/>
      <c r="U300" s="45"/>
      <c r="V300" s="45"/>
      <c r="W300" s="76"/>
      <c r="X300" s="45"/>
    </row>
    <row r="301" spans="4:24" ht="30" customHeight="1" x14ac:dyDescent="0.25">
      <c r="D301" s="16"/>
      <c r="E301" s="16"/>
      <c r="F301" s="16"/>
      <c r="G301" s="16"/>
      <c r="H301" s="16"/>
      <c r="I301" s="16"/>
      <c r="J301" s="16"/>
      <c r="K301" s="16"/>
      <c r="L301" s="16"/>
      <c r="M301" s="16"/>
      <c r="O301" s="22"/>
      <c r="P301" s="22"/>
      <c r="Q301" s="20"/>
      <c r="R301" s="56"/>
      <c r="S301" s="21"/>
      <c r="T301" s="45"/>
      <c r="U301" s="45"/>
      <c r="V301" s="45"/>
      <c r="W301" s="76"/>
      <c r="X301" s="45"/>
    </row>
    <row r="302" spans="4:24" ht="30" customHeight="1" x14ac:dyDescent="0.25">
      <c r="D302" s="16"/>
      <c r="E302" s="16"/>
      <c r="F302" s="16"/>
      <c r="G302" s="16"/>
      <c r="H302" s="16"/>
      <c r="I302" s="16"/>
      <c r="J302" s="16"/>
      <c r="K302" s="16"/>
      <c r="L302" s="16"/>
      <c r="M302" s="16"/>
      <c r="O302" s="22"/>
      <c r="P302" s="22"/>
      <c r="Q302" s="20"/>
      <c r="R302" s="56"/>
      <c r="S302" s="21"/>
      <c r="T302" s="45"/>
      <c r="U302" s="45"/>
      <c r="V302" s="45"/>
      <c r="W302" s="76"/>
      <c r="X302" s="45"/>
    </row>
    <row r="303" spans="4:24" ht="30" customHeight="1" x14ac:dyDescent="0.25">
      <c r="D303" s="16"/>
      <c r="E303" s="16"/>
      <c r="F303" s="16"/>
      <c r="G303" s="16"/>
      <c r="H303" s="16"/>
      <c r="I303" s="16"/>
      <c r="J303" s="16"/>
      <c r="K303" s="16"/>
      <c r="L303" s="16"/>
      <c r="M303" s="16"/>
      <c r="O303" s="22"/>
      <c r="P303" s="22"/>
      <c r="Q303" s="20"/>
      <c r="R303" s="56"/>
      <c r="S303" s="21"/>
      <c r="T303" s="45"/>
      <c r="U303" s="45"/>
      <c r="V303" s="45"/>
      <c r="W303" s="76"/>
      <c r="X303" s="45"/>
    </row>
    <row r="304" spans="4:24" ht="30" customHeight="1" x14ac:dyDescent="0.25">
      <c r="D304" s="16"/>
      <c r="E304" s="16"/>
      <c r="F304" s="16"/>
      <c r="G304" s="16"/>
      <c r="H304" s="16"/>
      <c r="I304" s="16"/>
      <c r="J304" s="16"/>
      <c r="K304" s="16"/>
      <c r="L304" s="16"/>
      <c r="M304" s="16"/>
      <c r="O304" s="22"/>
      <c r="P304" s="22"/>
      <c r="Q304" s="20"/>
      <c r="R304" s="56"/>
      <c r="S304" s="21"/>
      <c r="T304" s="45"/>
      <c r="U304" s="45"/>
      <c r="V304" s="45"/>
      <c r="W304" s="76"/>
      <c r="X304" s="45"/>
    </row>
    <row r="305" spans="4:24" ht="30" customHeight="1" x14ac:dyDescent="0.25">
      <c r="D305" s="16"/>
      <c r="E305" s="16"/>
      <c r="F305" s="16"/>
      <c r="G305" s="16"/>
      <c r="H305" s="16"/>
      <c r="I305" s="16"/>
      <c r="J305" s="16"/>
      <c r="K305" s="16"/>
      <c r="L305" s="16"/>
      <c r="M305" s="16"/>
      <c r="O305" s="22"/>
      <c r="P305" s="22"/>
      <c r="Q305" s="20"/>
      <c r="R305" s="56"/>
      <c r="S305" s="21"/>
      <c r="T305" s="45"/>
      <c r="U305" s="45"/>
      <c r="V305" s="45"/>
      <c r="W305" s="76"/>
      <c r="X305" s="45"/>
    </row>
    <row r="306" spans="4:24" ht="30" customHeight="1" x14ac:dyDescent="0.25">
      <c r="D306" s="16"/>
      <c r="E306" s="16"/>
      <c r="F306" s="16"/>
      <c r="G306" s="16"/>
      <c r="H306" s="16"/>
      <c r="I306" s="16"/>
      <c r="J306" s="16"/>
      <c r="K306" s="16"/>
      <c r="L306" s="16"/>
      <c r="M306" s="16"/>
      <c r="O306" s="22"/>
      <c r="P306" s="22"/>
      <c r="Q306" s="20"/>
      <c r="R306" s="56"/>
      <c r="S306" s="21"/>
      <c r="T306" s="45"/>
      <c r="U306" s="45"/>
      <c r="V306" s="45"/>
      <c r="W306" s="76"/>
      <c r="X306" s="45"/>
    </row>
    <row r="307" spans="4:24" ht="30" customHeight="1" x14ac:dyDescent="0.25">
      <c r="D307" s="16"/>
      <c r="E307" s="16"/>
      <c r="F307" s="16"/>
      <c r="G307" s="16"/>
      <c r="H307" s="16"/>
      <c r="I307" s="16"/>
      <c r="J307" s="16"/>
      <c r="K307" s="16"/>
      <c r="L307" s="16"/>
      <c r="M307" s="16"/>
      <c r="O307" s="22"/>
      <c r="P307" s="22"/>
      <c r="Q307" s="20"/>
      <c r="R307" s="56"/>
      <c r="S307" s="21"/>
      <c r="T307" s="45"/>
      <c r="U307" s="45"/>
      <c r="V307" s="45"/>
      <c r="W307" s="76"/>
      <c r="X307" s="45"/>
    </row>
    <row r="308" spans="4:24" ht="30" customHeight="1" x14ac:dyDescent="0.25">
      <c r="D308" s="16"/>
      <c r="E308" s="16"/>
      <c r="F308" s="16"/>
      <c r="G308" s="16"/>
      <c r="H308" s="16"/>
      <c r="I308" s="16"/>
      <c r="J308" s="16"/>
      <c r="K308" s="16"/>
      <c r="L308" s="16"/>
      <c r="M308" s="16"/>
      <c r="O308" s="22"/>
      <c r="P308" s="22"/>
      <c r="Q308" s="20"/>
      <c r="R308" s="56"/>
      <c r="S308" s="21"/>
      <c r="T308" s="45"/>
      <c r="U308" s="45"/>
      <c r="V308" s="45"/>
      <c r="W308" s="76"/>
      <c r="X308" s="45"/>
    </row>
    <row r="309" spans="4:24" ht="30" customHeight="1" x14ac:dyDescent="0.25">
      <c r="D309" s="16"/>
      <c r="E309" s="16"/>
      <c r="F309" s="16"/>
      <c r="G309" s="16"/>
      <c r="H309" s="16"/>
      <c r="I309" s="16"/>
      <c r="J309" s="16"/>
      <c r="K309" s="16"/>
      <c r="L309" s="16"/>
      <c r="M309" s="16"/>
      <c r="O309" s="22"/>
      <c r="P309" s="22"/>
      <c r="Q309" s="20"/>
      <c r="R309" s="56"/>
      <c r="S309" s="21"/>
      <c r="T309" s="45"/>
      <c r="U309" s="45"/>
      <c r="V309" s="45"/>
      <c r="W309" s="76"/>
      <c r="X309" s="45"/>
    </row>
    <row r="310" spans="4:24" ht="30" customHeight="1" x14ac:dyDescent="0.25">
      <c r="D310" s="16"/>
      <c r="E310" s="16"/>
      <c r="F310" s="16"/>
      <c r="G310" s="16"/>
      <c r="H310" s="16"/>
      <c r="I310" s="16"/>
      <c r="J310" s="16"/>
      <c r="K310" s="16"/>
      <c r="L310" s="16"/>
      <c r="M310" s="16"/>
      <c r="O310" s="22"/>
      <c r="P310" s="22"/>
      <c r="Q310" s="20"/>
      <c r="R310" s="56"/>
      <c r="S310" s="21"/>
      <c r="T310" s="45"/>
      <c r="U310" s="45"/>
      <c r="V310" s="45"/>
      <c r="W310" s="76"/>
      <c r="X310" s="45"/>
    </row>
    <row r="311" spans="4:24" ht="30" customHeight="1" x14ac:dyDescent="0.25">
      <c r="D311" s="16"/>
      <c r="E311" s="16"/>
      <c r="F311" s="16"/>
      <c r="G311" s="16"/>
      <c r="H311" s="16"/>
      <c r="I311" s="16"/>
      <c r="J311" s="16"/>
      <c r="K311" s="16"/>
      <c r="L311" s="16"/>
      <c r="M311" s="16"/>
      <c r="O311" s="22"/>
      <c r="P311" s="22"/>
      <c r="Q311" s="20"/>
      <c r="R311" s="56"/>
      <c r="S311" s="21"/>
      <c r="T311" s="45"/>
      <c r="U311" s="45"/>
      <c r="V311" s="45"/>
      <c r="W311" s="76"/>
      <c r="X311" s="45"/>
    </row>
    <row r="312" spans="4:24" ht="30" customHeight="1" x14ac:dyDescent="0.25">
      <c r="D312" s="16"/>
      <c r="E312" s="16"/>
      <c r="F312" s="16"/>
      <c r="G312" s="16"/>
      <c r="H312" s="16"/>
      <c r="I312" s="16"/>
      <c r="J312" s="16"/>
      <c r="K312" s="16"/>
      <c r="L312" s="16"/>
      <c r="M312" s="16"/>
      <c r="O312" s="22"/>
      <c r="P312" s="22"/>
      <c r="Q312" s="20"/>
      <c r="R312" s="56"/>
      <c r="S312" s="21"/>
      <c r="T312" s="45"/>
      <c r="U312" s="45"/>
      <c r="V312" s="45"/>
      <c r="W312" s="76"/>
      <c r="X312" s="45"/>
    </row>
    <row r="313" spans="4:24" ht="30" customHeight="1" x14ac:dyDescent="0.25">
      <c r="D313" s="16"/>
      <c r="E313" s="16"/>
      <c r="F313" s="16"/>
      <c r="G313" s="16"/>
      <c r="H313" s="16"/>
      <c r="I313" s="16"/>
      <c r="J313" s="16"/>
      <c r="K313" s="16"/>
      <c r="L313" s="16"/>
      <c r="M313" s="16"/>
      <c r="O313" s="22"/>
      <c r="P313" s="22"/>
      <c r="Q313" s="20"/>
      <c r="R313" s="56"/>
      <c r="S313" s="21"/>
      <c r="T313" s="45"/>
      <c r="U313" s="45"/>
      <c r="V313" s="45"/>
      <c r="W313" s="76"/>
      <c r="X313" s="45"/>
    </row>
    <row r="314" spans="4:24" ht="30" customHeight="1" x14ac:dyDescent="0.25">
      <c r="D314" s="16"/>
      <c r="E314" s="16"/>
      <c r="F314" s="16"/>
      <c r="G314" s="16"/>
      <c r="H314" s="16"/>
      <c r="I314" s="16"/>
      <c r="J314" s="16"/>
      <c r="K314" s="16"/>
      <c r="L314" s="16"/>
      <c r="M314" s="16"/>
      <c r="O314" s="22"/>
      <c r="P314" s="22"/>
      <c r="Q314" s="20"/>
      <c r="R314" s="56"/>
      <c r="S314" s="21"/>
      <c r="T314" s="45"/>
      <c r="U314" s="45"/>
      <c r="V314" s="45"/>
      <c r="W314" s="76"/>
      <c r="X314" s="45"/>
    </row>
    <row r="315" spans="4:24" ht="30" customHeight="1" x14ac:dyDescent="0.25">
      <c r="D315" s="62"/>
      <c r="E315" s="62"/>
      <c r="F315" s="62"/>
      <c r="G315" s="62"/>
      <c r="H315" s="62"/>
      <c r="I315" s="62"/>
      <c r="J315" s="62"/>
      <c r="K315" s="62"/>
      <c r="L315" s="62"/>
      <c r="M315" s="62"/>
      <c r="N315" s="70"/>
      <c r="O315" s="22"/>
      <c r="P315" s="22"/>
      <c r="Q315" s="20"/>
      <c r="R315" s="56"/>
      <c r="S315" s="21"/>
      <c r="T315" s="45"/>
      <c r="U315" s="45"/>
      <c r="V315" s="45"/>
      <c r="W315" s="76"/>
      <c r="X315" s="45"/>
    </row>
    <row r="316" spans="4:24" ht="30" customHeight="1" x14ac:dyDescent="0.25">
      <c r="D316" s="16"/>
      <c r="E316" s="16"/>
      <c r="F316" s="16"/>
      <c r="G316" s="16"/>
      <c r="H316" s="16"/>
      <c r="I316" s="16"/>
      <c r="J316" s="16"/>
      <c r="K316" s="16"/>
      <c r="L316" s="16"/>
      <c r="M316" s="16"/>
      <c r="O316" s="22"/>
      <c r="P316" s="22"/>
      <c r="Q316" s="20"/>
      <c r="R316" s="56"/>
      <c r="S316" s="21"/>
      <c r="T316" s="45"/>
      <c r="U316" s="45"/>
      <c r="V316" s="45"/>
      <c r="W316" s="76"/>
      <c r="X316" s="45"/>
    </row>
    <row r="317" spans="4:24" ht="30" customHeight="1" x14ac:dyDescent="0.25">
      <c r="D317" s="16"/>
      <c r="E317" s="16"/>
      <c r="F317" s="16"/>
      <c r="G317" s="16"/>
      <c r="H317" s="16"/>
      <c r="I317" s="16"/>
      <c r="J317" s="16"/>
      <c r="K317" s="16"/>
      <c r="L317" s="16"/>
      <c r="M317" s="16"/>
      <c r="O317" s="22"/>
      <c r="P317" s="22"/>
      <c r="Q317" s="20"/>
      <c r="R317" s="56"/>
      <c r="S317" s="21"/>
      <c r="T317" s="45"/>
      <c r="U317" s="45"/>
      <c r="V317" s="45"/>
      <c r="W317" s="76"/>
      <c r="X317" s="45"/>
    </row>
    <row r="318" spans="4:24" ht="30" customHeight="1" x14ac:dyDescent="0.25">
      <c r="D318" s="16"/>
      <c r="E318" s="16"/>
      <c r="F318" s="16"/>
      <c r="G318" s="16"/>
      <c r="H318" s="16"/>
      <c r="I318" s="16"/>
      <c r="J318" s="16"/>
      <c r="K318" s="16"/>
      <c r="L318" s="16"/>
      <c r="M318" s="16"/>
      <c r="O318" s="22"/>
      <c r="P318" s="22"/>
      <c r="Q318" s="20"/>
      <c r="R318" s="56"/>
      <c r="S318" s="21"/>
      <c r="T318" s="45"/>
      <c r="U318" s="45"/>
      <c r="V318" s="45"/>
      <c r="W318" s="76"/>
      <c r="X318" s="45"/>
    </row>
    <row r="319" spans="4:24" ht="30" customHeight="1" x14ac:dyDescent="0.25">
      <c r="D319" s="16"/>
      <c r="E319" s="16"/>
      <c r="F319" s="16"/>
      <c r="G319" s="16"/>
      <c r="H319" s="16"/>
      <c r="I319" s="16"/>
      <c r="J319" s="16"/>
      <c r="K319" s="16"/>
      <c r="L319" s="16"/>
      <c r="M319" s="16"/>
      <c r="O319" s="22"/>
      <c r="P319" s="22"/>
      <c r="Q319" s="20"/>
      <c r="R319" s="56"/>
      <c r="S319" s="21"/>
      <c r="T319" s="45"/>
      <c r="U319" s="45"/>
      <c r="V319" s="45"/>
      <c r="W319" s="76"/>
      <c r="X319" s="45"/>
    </row>
    <row r="320" spans="4:24" ht="30" customHeight="1" x14ac:dyDescent="0.25">
      <c r="D320" s="16"/>
      <c r="E320" s="16"/>
      <c r="F320" s="16"/>
      <c r="G320" s="16"/>
      <c r="H320" s="16"/>
      <c r="I320" s="16"/>
      <c r="J320" s="16"/>
      <c r="K320" s="16"/>
      <c r="L320" s="16"/>
      <c r="M320" s="16"/>
      <c r="O320" s="22"/>
      <c r="P320" s="22"/>
      <c r="Q320" s="20"/>
      <c r="R320" s="56"/>
      <c r="S320" s="21"/>
      <c r="T320" s="45"/>
      <c r="U320" s="45"/>
      <c r="V320" s="45"/>
      <c r="W320" s="76"/>
      <c r="X320" s="45"/>
    </row>
    <row r="321" spans="2:24" ht="30" customHeight="1" x14ac:dyDescent="0.25">
      <c r="D321" s="16"/>
      <c r="E321" s="16"/>
      <c r="F321" s="16"/>
      <c r="G321" s="16"/>
      <c r="H321" s="16"/>
      <c r="I321" s="16"/>
      <c r="J321" s="16"/>
      <c r="K321" s="16"/>
      <c r="L321" s="16"/>
      <c r="M321" s="16"/>
      <c r="O321" s="22"/>
      <c r="P321" s="22"/>
      <c r="Q321" s="20"/>
      <c r="R321" s="56"/>
      <c r="S321" s="21"/>
      <c r="T321" s="45"/>
      <c r="U321" s="45"/>
      <c r="V321" s="45"/>
      <c r="W321" s="76"/>
      <c r="X321" s="45"/>
    </row>
    <row r="322" spans="2:24" ht="30" customHeight="1" x14ac:dyDescent="0.25">
      <c r="D322" s="16"/>
      <c r="E322" s="16"/>
      <c r="F322" s="16"/>
      <c r="G322" s="16"/>
      <c r="H322" s="16"/>
      <c r="I322" s="16"/>
      <c r="J322" s="16"/>
      <c r="K322" s="16"/>
      <c r="L322" s="16"/>
      <c r="M322" s="16"/>
      <c r="O322" s="22"/>
      <c r="P322" s="22"/>
      <c r="Q322" s="20"/>
      <c r="R322" s="56"/>
      <c r="S322" s="21"/>
      <c r="T322" s="45"/>
      <c r="U322" s="45"/>
      <c r="V322" s="45"/>
      <c r="W322" s="76"/>
      <c r="X322" s="45"/>
    </row>
    <row r="323" spans="2:24" ht="30" customHeight="1" x14ac:dyDescent="0.25">
      <c r="B323" s="61"/>
      <c r="C323" s="61"/>
      <c r="D323" s="61"/>
      <c r="E323" s="61"/>
      <c r="F323" s="61"/>
      <c r="G323" s="61"/>
      <c r="H323" s="76">
        <f>+SUM(H280:H317)</f>
        <v>0</v>
      </c>
      <c r="I323" s="61"/>
      <c r="J323" s="61"/>
      <c r="K323" s="61"/>
      <c r="L323" s="61"/>
      <c r="M323" s="61"/>
      <c r="N323" s="72"/>
      <c r="O323" s="22"/>
      <c r="P323" s="22"/>
      <c r="Q323" s="20"/>
      <c r="R323" s="56"/>
      <c r="S323" s="21"/>
      <c r="T323" s="45"/>
      <c r="U323" s="45"/>
      <c r="V323" s="45"/>
      <c r="W323" s="76">
        <f ca="1">+SUM(W12:W317)</f>
        <v>89943</v>
      </c>
      <c r="X323" s="45"/>
    </row>
    <row r="324" spans="2:24" ht="30" customHeight="1" x14ac:dyDescent="0.25">
      <c r="B324" s="16" t="s">
        <v>2</v>
      </c>
      <c r="C324" s="16"/>
      <c r="D324" s="16"/>
      <c r="E324" s="16"/>
      <c r="F324" s="16"/>
      <c r="G324" s="16"/>
      <c r="H324" s="16"/>
      <c r="I324" s="16"/>
      <c r="J324" s="16"/>
      <c r="K324" s="16"/>
      <c r="L324" s="16"/>
      <c r="M324" s="16"/>
      <c r="O324" s="16"/>
      <c r="P324" s="16"/>
      <c r="Q324" s="16"/>
      <c r="R324" s="57"/>
      <c r="S324" s="16"/>
      <c r="T324" s="46"/>
      <c r="U324" s="46"/>
      <c r="V324" s="46"/>
      <c r="W324" s="77"/>
      <c r="X324" s="46"/>
    </row>
    <row r="325" spans="2:24" ht="30" customHeight="1" x14ac:dyDescent="0.25">
      <c r="P325" s="3"/>
      <c r="S325" s="12"/>
      <c r="T325" s="47"/>
      <c r="U325" s="47"/>
      <c r="V325" s="47"/>
      <c r="W325" s="78"/>
      <c r="X325" s="47"/>
    </row>
    <row r="326" spans="2:24" ht="30" customHeight="1" x14ac:dyDescent="0.25">
      <c r="P326" s="4"/>
    </row>
  </sheetData>
  <mergeCells count="12">
    <mergeCell ref="CG3:CH3"/>
    <mergeCell ref="CI3:CJ3"/>
    <mergeCell ref="CE4:CF4"/>
    <mergeCell ref="AW4:BA4"/>
    <mergeCell ref="D2:E2"/>
    <mergeCell ref="V2:W2"/>
    <mergeCell ref="D8:N8"/>
    <mergeCell ref="O8:X8"/>
    <mergeCell ref="P5:Q5"/>
    <mergeCell ref="P6:Q6"/>
    <mergeCell ref="B7:T7"/>
    <mergeCell ref="R5:S5"/>
  </mergeCells>
  <phoneticPr fontId="38" type="noConversion"/>
  <conditionalFormatting sqref="F12:F54 F57:F99 F102:F144 F147:F189 F192:F234 F237:F279">
    <cfRule type="dataBar" priority="47">
      <dataBar>
        <cfvo type="min"/>
        <cfvo type="max"/>
        <color rgb="FF638EC6"/>
      </dataBar>
      <extLst>
        <ext xmlns:x14="http://schemas.microsoft.com/office/spreadsheetml/2009/9/main" uri="{B025F937-C7B1-47D3-B67F-A62EFF666E3E}">
          <x14:id>{6A5F458A-5EF7-4EAA-B8A5-22141C0E622C}</x14:id>
        </ext>
      </extLst>
    </cfRule>
  </conditionalFormatting>
  <conditionalFormatting sqref="D12:D54 D57:D99 D102:D144 D147:D189 D192:D234 D237:D279 O57:O99 O102:O144 O147:O189 O192:O234 O237:O279">
    <cfRule type="cellIs" dxfId="15" priority="42" operator="equal">
      <formula>$W$6</formula>
    </cfRule>
    <cfRule type="cellIs" dxfId="14" priority="43" operator="equal">
      <formula>$W$5</formula>
    </cfRule>
    <cfRule type="cellIs" dxfId="13" priority="44" operator="equal">
      <formula>$W$4</formula>
    </cfRule>
    <cfRule type="cellIs" dxfId="12" priority="45" operator="equal">
      <formula>$W$3</formula>
    </cfRule>
  </conditionalFormatting>
  <conditionalFormatting sqref="Q12:Q54 Q57:Q99 Q192:Q234 Q237:Q279 Q147:Q189 Q102:Q144">
    <cfRule type="dataBar" priority="21">
      <dataBar>
        <cfvo type="min"/>
        <cfvo type="max"/>
        <color rgb="FF638EC6"/>
      </dataBar>
      <extLst>
        <ext xmlns:x14="http://schemas.microsoft.com/office/spreadsheetml/2009/9/main" uri="{B025F937-C7B1-47D3-B67F-A62EFF666E3E}">
          <x14:id>{CA11D7AE-39F6-4A68-9B58-F2D05BCE087D}</x14:id>
        </ext>
      </extLst>
    </cfRule>
  </conditionalFormatting>
  <conditionalFormatting sqref="C12:C54 C147:C189 C192:C234 C237:C279 C57:C99">
    <cfRule type="cellIs" dxfId="11" priority="9" operator="equal">
      <formula>$E$6</formula>
    </cfRule>
    <cfRule type="cellIs" dxfId="10" priority="10" operator="equal">
      <formula>$E$5</formula>
    </cfRule>
    <cfRule type="cellIs" dxfId="9" priority="11" operator="equal">
      <formula>$E$4</formula>
    </cfRule>
    <cfRule type="cellIs" dxfId="8" priority="12" operator="equal">
      <formula>$E$3</formula>
    </cfRule>
  </conditionalFormatting>
  <conditionalFormatting sqref="C102:C144">
    <cfRule type="cellIs" dxfId="7" priority="5" operator="equal">
      <formula>$E$6</formula>
    </cfRule>
    <cfRule type="cellIs" dxfId="6" priority="6" operator="equal">
      <formula>$E$5</formula>
    </cfRule>
    <cfRule type="cellIs" dxfId="5" priority="7" operator="equal">
      <formula>$E$4</formula>
    </cfRule>
    <cfRule type="cellIs" dxfId="4" priority="8" operator="equal">
      <formula>$E$3</formula>
    </cfRule>
  </conditionalFormatting>
  <conditionalFormatting sqref="O12:O54">
    <cfRule type="cellIs" dxfId="3" priority="1" operator="equal">
      <formula>$W$6</formula>
    </cfRule>
    <cfRule type="cellIs" dxfId="2" priority="2" operator="equal">
      <formula>$W$5</formula>
    </cfRule>
    <cfRule type="cellIs" dxfId="1" priority="3" operator="equal">
      <formula>$W$4</formula>
    </cfRule>
    <cfRule type="cellIs" dxfId="0" priority="4" operator="equal">
      <formula>$W$3</formula>
    </cfRule>
  </conditionalFormatting>
  <dataValidations count="2">
    <dataValidation type="whole" operator="greaterThanOrEqual" allowBlank="1" showInputMessage="1" promptTitle="Incrément de défilement" prompt="La modification de ce nombre entraînera la défilement du diagramme de Gantt." sqref="R6" xr:uid="{00000000-0002-0000-0000-000000000000}">
      <formula1>0</formula1>
    </dataValidation>
    <dataValidation type="list" allowBlank="1" showInputMessage="1" showErrorMessage="1" sqref="O280:O32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e de défilement 5">
              <controlPr defaultSize="0" autoPict="0" altText="Barre de défilement pour faire défiler la chronologie du projet Gantt.">
                <anchor moveWithCells="1">
                  <from>
                    <xdr:col>24</xdr:col>
                    <xdr:colOff>38100</xdr:colOff>
                    <xdr:row>7</xdr:row>
                    <xdr:rowOff>76200</xdr:rowOff>
                  </from>
                  <to>
                    <xdr:col>80</xdr:col>
                    <xdr:colOff>0</xdr:colOff>
                    <xdr:row>7</xdr:row>
                    <xdr:rowOff>295275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6A5F458A-5EF7-4EAA-B8A5-22141C0E622C}">
            <x14:dataBar minLength="0" maxLength="100" border="1" negativeBarBorderColorSameAsPositive="0">
              <x14:cfvo type="autoMin"/>
              <x14:cfvo type="autoMax"/>
              <x14:borderColor rgb="FF638EC6"/>
              <x14:negativeFillColor rgb="FFFF0000"/>
              <x14:negativeBorderColor rgb="FFFF0000"/>
              <x14:axisColor rgb="FF000000"/>
            </x14:dataBar>
          </x14:cfRule>
          <xm:sqref>F12:F54 F57:F99 F102:F144 F147:F189 F192:F234 F237:F279</xm:sqref>
        </x14:conditionalFormatting>
        <x14:conditionalFormatting xmlns:xm="http://schemas.microsoft.com/office/excel/2006/main">
          <x14:cfRule type="dataBar" id="{CA11D7AE-39F6-4A68-9B58-F2D05BCE087D}">
            <x14:dataBar minLength="0" maxLength="100" border="1" negativeBarBorderColorSameAsPositive="0">
              <x14:cfvo type="autoMin"/>
              <x14:cfvo type="autoMax"/>
              <x14:borderColor rgb="FF638EC6"/>
              <x14:negativeFillColor rgb="FFFF0000"/>
              <x14:negativeBorderColor rgb="FFFF0000"/>
              <x14:axisColor rgb="FF000000"/>
            </x14:dataBar>
          </x14:cfRule>
          <xm:sqref>Q12:Q54 Q57:Q99 Q192:Q234 Q237:Q279 Q147:Q189 Q102:Q144</xm:sqref>
        </x14:conditionalFormatting>
        <x14:conditionalFormatting xmlns:xm="http://schemas.microsoft.com/office/excel/2006/main">
          <x14:cfRule type="iconSet" priority="36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Y12:CB54 Y57:CB99 Y102:CB144 Y147:CB189 Y192:CB234 Y237:CB279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
  <sheetViews>
    <sheetView showGridLines="0" zoomScaleNormal="100" workbookViewId="0"/>
  </sheetViews>
  <sheetFormatPr baseColWidth="10" defaultColWidth="9.140625" defaultRowHeight="12.75" x14ac:dyDescent="0.2"/>
  <cols>
    <col min="1" max="1" width="87.140625" style="8" customWidth="1"/>
    <col min="2" max="16384" width="9.140625" style="6"/>
  </cols>
  <sheetData>
    <row r="1" spans="1:1" s="7" customFormat="1" ht="26.25" x14ac:dyDescent="0.4">
      <c r="A1" s="9" t="s">
        <v>11</v>
      </c>
    </row>
    <row r="2" spans="1:1" ht="129" customHeight="1" x14ac:dyDescent="0.2">
      <c r="A2" s="10" t="s">
        <v>12</v>
      </c>
    </row>
    <row r="3" spans="1:1" ht="26.25" customHeight="1" x14ac:dyDescent="0.2">
      <c r="A3" s="9" t="s">
        <v>13</v>
      </c>
    </row>
    <row r="4" spans="1:1" s="8" customFormat="1" ht="222" customHeight="1" x14ac:dyDescent="0.25">
      <c r="A4" s="11" t="s">
        <v>14</v>
      </c>
    </row>
    <row r="5" spans="1:1" ht="15" x14ac:dyDescent="0.2">
      <c r="A5" s="28" t="s">
        <v>15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Suivi de processus </vt:lpstr>
      <vt:lpstr>À propos</vt:lpstr>
      <vt:lpstr>Début_Projet</vt:lpstr>
      <vt:lpstr>'Suivi de processus '!Impression_des_titres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2023-02-06T02:22:11Z</dcterms:modified>
</cp:coreProperties>
</file>